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30" windowWidth="19200" windowHeight="4785" activeTab="0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-celkem" sheetId="6" r:id="rId6"/>
    <sheet name="4a-ped" sheetId="7" r:id="rId7"/>
    <sheet name="4b-neped" sheetId="8" r:id="rId8"/>
    <sheet name="5-celkem" sheetId="9" r:id="rId9"/>
    <sheet name="5a-ped" sheetId="10" r:id="rId10"/>
    <sheet name="5b-neped" sheetId="11" r:id="rId11"/>
    <sheet name="6a-ped " sheetId="12" r:id="rId12"/>
    <sheet name="6b-neped  " sheetId="13" r:id="rId13"/>
  </sheets>
  <externalReferences>
    <externalReference r:id="rId16"/>
  </externalReferences>
  <definedNames>
    <definedName name="AV" localSheetId="12">#REF!</definedName>
    <definedName name="AV">#REF!</definedName>
    <definedName name="BIS">#REF!</definedName>
    <definedName name="CBU" localSheetId="12">#REF!</definedName>
    <definedName name="CBU">#REF!</definedName>
    <definedName name="CSU" localSheetId="12">#REF!</definedName>
    <definedName name="CSU">#REF!</definedName>
    <definedName name="CUZK" localSheetId="12">#REF!</definedName>
    <definedName name="CUZK">#REF!</definedName>
    <definedName name="GA" localSheetId="12">#REF!</definedName>
    <definedName name="GA">#REF!</definedName>
    <definedName name="KPR" localSheetId="12">#REF!</definedName>
    <definedName name="KPR">#REF!</definedName>
    <definedName name="MDS" localSheetId="12">#REF!</definedName>
    <definedName name="MDS">#REF!</definedName>
    <definedName name="MF">#REF!</definedName>
    <definedName name="MK" localSheetId="12">#REF!</definedName>
    <definedName name="MK">#REF!</definedName>
    <definedName name="MMR">#REF!</definedName>
    <definedName name="MO">#REF!</definedName>
    <definedName name="MPO" localSheetId="12">#REF!</definedName>
    <definedName name="MPO">#REF!</definedName>
    <definedName name="MPSV">#REF!</definedName>
    <definedName name="MS" localSheetId="12">#REF!</definedName>
    <definedName name="MS">#REF!</definedName>
    <definedName name="MSMT" localSheetId="12">#REF!</definedName>
    <definedName name="MSMT">#REF!</definedName>
    <definedName name="MV">#REF!</definedName>
    <definedName name="MZdr" localSheetId="12">#REF!</definedName>
    <definedName name="MZdr">#REF!</definedName>
    <definedName name="MZe" localSheetId="12">#REF!</definedName>
    <definedName name="MZe">#REF!</definedName>
    <definedName name="MZP">#REF!</definedName>
    <definedName name="MZv">#REF!</definedName>
    <definedName name="_xlnm.Print_Titles" localSheetId="2">'3a'!$5:$11</definedName>
    <definedName name="_xlnm.Print_Titles" localSheetId="3">'3b'!$5:$11</definedName>
    <definedName name="_xlnm.Print_Titles" localSheetId="4">'3c'!$5:$11</definedName>
    <definedName name="NKU" localSheetId="12">#REF!</definedName>
    <definedName name="NKU">#REF!</definedName>
    <definedName name="PSP">#REF!</definedName>
    <definedName name="RRTV" localSheetId="12">#REF!</definedName>
    <definedName name="RRTV">#REF!</definedName>
    <definedName name="SP">#REF!</definedName>
    <definedName name="SSHR" localSheetId="12">#REF!</definedName>
    <definedName name="SSHR">#REF!</definedName>
    <definedName name="SUJB" localSheetId="12">#REF!</definedName>
    <definedName name="SUJB">#REF!</definedName>
    <definedName name="UOHS" localSheetId="12">#REF!</definedName>
    <definedName name="UOHS">#REF!</definedName>
    <definedName name="UPV" localSheetId="12">#REF!</definedName>
    <definedName name="UPV">#REF!</definedName>
    <definedName name="US" localSheetId="12">#REF!</definedName>
    <definedName name="US">#REF!</definedName>
    <definedName name="USIS" localSheetId="12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<sst xmlns="http://schemas.openxmlformats.org/spreadsheetml/2006/main" count="1522" uniqueCount="193">
  <si>
    <t>Zaměstnanci celkem</t>
  </si>
  <si>
    <t>Krajské a obecní školství</t>
  </si>
  <si>
    <t>Přepočtený</t>
  </si>
  <si>
    <t>platy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</si>
  <si>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</si>
  <si>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</si>
  <si>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</si>
  <si>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</si>
  <si>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</si>
  <si>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</si>
  <si>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</si>
  <si>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</si>
  <si>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</si>
  <si>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</si>
  <si>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</si>
  <si>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</si>
  <si>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</si>
  <si>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</si>
  <si>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</si>
  <si>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</si>
  <si>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</si>
  <si>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</si>
  <si>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</si>
  <si>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</si>
  <si>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</si>
  <si>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</si>
  <si>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</si>
  <si>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</si>
  <si>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</si>
  <si>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</si>
  <si>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</si>
  <si>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</si>
  <si>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</si>
  <si>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nárokové</t>
  </si>
  <si>
    <t>Osobní</t>
  </si>
  <si>
    <t>Odměny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</si>
  <si>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</si>
  <si>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</si>
  <si>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</si>
  <si>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</si>
  <si>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</si>
  <si>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</si>
  <si>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</si>
  <si>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</si>
  <si>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</si>
  <si>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</si>
  <si>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</si>
  <si>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</si>
  <si>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</si>
  <si>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>Regionální školství</t>
  </si>
  <si>
    <t>(s vyjádřením absolutní změny a procentuálního vyjádření)</t>
  </si>
  <si>
    <t>nenárokové</t>
  </si>
  <si>
    <t>RgŠ celkem</t>
  </si>
  <si>
    <t>RgŠ - pedagogové</t>
  </si>
  <si>
    <t>RgŠ - nepedagogové</t>
  </si>
  <si>
    <t>Tabulka č. 4a</t>
  </si>
  <si>
    <t>Celkem ČR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</si>
  <si>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</si>
  <si>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</si>
  <si>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</si>
  <si>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</si>
  <si>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</si>
  <si>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</si>
  <si>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</si>
  <si>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</si>
  <si>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</si>
  <si>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</si>
  <si>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</si>
  <si>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</si>
  <si>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</si>
  <si>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</si>
  <si>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</si>
  <si>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</si>
  <si>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Nepedagogičtí pracovníci</t>
  </si>
  <si>
    <t>Tabulka č. 5</t>
  </si>
  <si>
    <t>KRAJSKÉ A OBECNÍ ŠKOLSTVÍ</t>
  </si>
  <si>
    <t>Tabulka č. 6a</t>
  </si>
  <si>
    <t>Tabulka č. 6b</t>
  </si>
  <si>
    <t>Počet zaměstnanců</t>
  </si>
  <si>
    <t>Průměrný měsíční plat v Kč</t>
  </si>
  <si>
    <t>Nenároková složka platu v Kč</t>
  </si>
  <si>
    <t>Absol.výše</t>
  </si>
  <si>
    <t>platu v Kč</t>
  </si>
  <si>
    <t>v ABS. vyj.</t>
  </si>
  <si>
    <t>v % vyj.</t>
  </si>
  <si>
    <t xml:space="preserve">Pedagogičtí pracovníci </t>
  </si>
  <si>
    <t>územních samosprávných celků</t>
  </si>
  <si>
    <t>bez ved. prac.</t>
  </si>
  <si>
    <t>celorok 2005/celorok 2004 v ABS.vyj.</t>
  </si>
  <si>
    <t>celorok 2005/celorok 2004 v %</t>
  </si>
  <si>
    <t>rok 2005</t>
  </si>
  <si>
    <t>hodiny</t>
  </si>
  <si>
    <t>11 MŠ</t>
  </si>
  <si>
    <t>21 ZŠ</t>
  </si>
  <si>
    <t>42 Konzervatoře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</si>
  <si>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</si>
  <si>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</si>
  <si>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</si>
  <si>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</si>
  <si>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</si>
  <si>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</si>
  <si>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</si>
  <si>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</si>
  <si>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</si>
  <si>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</si>
  <si>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</si>
  <si>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</si>
  <si>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55 Speciální pedagogická centra</t>
  </si>
  <si>
    <t xml:space="preserve"> Ostatní</t>
  </si>
  <si>
    <t xml:space="preserve">Přespočetné </t>
  </si>
  <si>
    <t>rok 2009</t>
  </si>
  <si>
    <t>z celkového</t>
  </si>
  <si>
    <t>celorok 2010/celorok 2009 v ABS.vyj.</t>
  </si>
  <si>
    <t>celorok 2010/celorok 2009 v %</t>
  </si>
  <si>
    <t>rok 2010</t>
  </si>
  <si>
    <t>Tabulka č. 1</t>
  </si>
  <si>
    <t>92 Zařízení školského stravování  (MŠ,ZŠ,SŠ)</t>
  </si>
  <si>
    <t>Tabulka č. 5a</t>
  </si>
  <si>
    <t>Tabulka č. 5b</t>
  </si>
  <si>
    <t>celorok 2011/celorok 2010 v ABS.vyj.</t>
  </si>
  <si>
    <t>celorok 2011/celorok 2010 v %</t>
  </si>
  <si>
    <t>rok 2011</t>
  </si>
  <si>
    <t>Smluvní</t>
  </si>
  <si>
    <t>x</t>
  </si>
  <si>
    <t>pedag.</t>
  </si>
  <si>
    <t>pedagogů</t>
  </si>
  <si>
    <t>KRAJSKÉ  A OBECNÍ ŠKOLSTVÍ</t>
  </si>
  <si>
    <t>Tabulka č. 2</t>
  </si>
  <si>
    <t>Tabulka č. 3a</t>
  </si>
  <si>
    <t>Tabulka č. 4</t>
  </si>
  <si>
    <t>Prostředky</t>
  </si>
  <si>
    <t>počet zaměstn.</t>
  </si>
  <si>
    <t>na platy</t>
  </si>
  <si>
    <t>bez ved.prac.</t>
  </si>
  <si>
    <t>počty prac.</t>
  </si>
  <si>
    <t>mzd. prostředky</t>
  </si>
  <si>
    <t>prům. plat</t>
  </si>
  <si>
    <t>bez OON v tis. Kč</t>
  </si>
  <si>
    <t>v tis. Kč</t>
  </si>
  <si>
    <t>nepedagogů</t>
  </si>
  <si>
    <t>nepedag.</t>
  </si>
  <si>
    <t>Tabulka č. 3c</t>
  </si>
  <si>
    <t>Tabulka č. 3b</t>
  </si>
  <si>
    <t>Pedagogičtní pracovníci</t>
  </si>
  <si>
    <t xml:space="preserve">                 Zvýšení či snížení počtu </t>
  </si>
  <si>
    <t xml:space="preserve"> </t>
  </si>
  <si>
    <t>Všechna čísla na všech listech jsou zobrazena jako celá čísla, avšak v jednotlivých buňkách jsou nezaokrouhlena, proto se může zdát, že při výpočtech došlo k chybnému výsledku (rozdíl cca 0,1 - 1,- Kč) nicméně vzorce pracují s nezaokrouhlenými čísly, tak aby výsledky byly co nejvíce přesné.</t>
  </si>
  <si>
    <t>83 Střediska volného času</t>
  </si>
  <si>
    <t>25 Základní umělecké školy</t>
  </si>
  <si>
    <t>41 Vyšší odborné školy</t>
  </si>
  <si>
    <t>MŠMT, odbor 22</t>
  </si>
  <si>
    <t>Specializační</t>
  </si>
  <si>
    <t>Mzdové</t>
  </si>
  <si>
    <t>Členění mzdových prostředků podle jednotlivých složek platu v Kč</t>
  </si>
  <si>
    <t xml:space="preserve"> prostředky</t>
  </si>
  <si>
    <t>PAM</t>
  </si>
  <si>
    <t>-</t>
  </si>
  <si>
    <t xml:space="preserve">                    Zvýšení či snížení prům.</t>
  </si>
  <si>
    <t xml:space="preserve">                měsíčního platu v Kč</t>
  </si>
  <si>
    <t>Nepedagogičtí zaměstnanci</t>
  </si>
  <si>
    <t>Přespočet.</t>
  </si>
  <si>
    <t>Nenárokové</t>
  </si>
  <si>
    <t>Nárokové</t>
  </si>
  <si>
    <t>Zvýšení či snížení 
nenárokové složky platu</t>
  </si>
  <si>
    <t xml:space="preserve"> Zvýšení či snížení 
počtu zaměstnanců</t>
  </si>
  <si>
    <t xml:space="preserve"> Zvýšení či snížení 
prům. měs. platu            v Kč</t>
  </si>
  <si>
    <t>pp celkem</t>
  </si>
  <si>
    <t>Prům. mzda</t>
  </si>
  <si>
    <t>Prům. mzda nz</t>
  </si>
  <si>
    <t>Vedoucí  zaměstnanci</t>
  </si>
  <si>
    <t>Prům. mzda pp</t>
  </si>
  <si>
    <t xml:space="preserve">    Zvýšení či snížení 
počtu zaměstnanců</t>
  </si>
  <si>
    <t xml:space="preserve"> Zvýšení či snížení 
prům. měs. platu            
v Kč</t>
  </si>
  <si>
    <t>MŠMT, odbor 12</t>
  </si>
  <si>
    <t>MŠMT,odbor 12</t>
  </si>
  <si>
    <t>34 Střední školy</t>
  </si>
  <si>
    <t xml:space="preserve">34 Střední školy </t>
  </si>
  <si>
    <t>za I. - III. čtvrtletí 2015</t>
  </si>
  <si>
    <t>Počet zaměstnanců a jejich průměrné měsíční platy bez vedoucích pracovníků za  I. - IV. čtvrtletí roku 2015</t>
  </si>
  <si>
    <t>Počet zaměstnanců, průměrný měsíční plat a jeho jednotlivé složky podle jednotlivých krajů za I. - IV. čtvrtletí 2015</t>
  </si>
  <si>
    <t>Počet zaměstnanců, průměrný měsíční plat a jeho jednotlivé složky podle jednotlivých krajů za I. - IV. čtvrtletí roku 2015</t>
  </si>
  <si>
    <t>Počet zaměstnanců, průměrný měsíční plat a jeho jednotlivé složky v RgŠ územních samosprávných celků za I. - IV. čtvrtletí roku 2015</t>
  </si>
  <si>
    <t>Porovnání skutečností dosažené u limitů mzdové regulace v RgŠ za I. - IV. čtvrtletí 2015 k I. - IV. čtvrtletí roku 2014</t>
  </si>
  <si>
    <t>I. - IV. čtvrtletí 2015</t>
  </si>
  <si>
    <t>I. - IV. čtvrtletí 2014</t>
  </si>
  <si>
    <t>I. - IV. čtvrtletí 2015/I. - IV. čtvrtletí 2014 v ABS.vyj.</t>
  </si>
  <si>
    <t>I. - IV. čtvrtletí 2015/I. - IV. čtvrtletí 2014 v %</t>
  </si>
  <si>
    <t>Porovnání skutečnosti dosažené u limitů mzdové regulace RgŠ za I. - IV.  čtvrtletí 2015 ke skutečnosti  I. - IV. čtvrtletí 2015</t>
  </si>
  <si>
    <t>za I. - IV. čtvrtletí 2015</t>
  </si>
  <si>
    <t>za I. - IV. čtvrtletí 2014</t>
  </si>
  <si>
    <t>Porovnání skutečnosti dosažené u limitů mzdové regulace RgŠ za I. - IV. čtvrtletí 2015 ke skutečnosti I. - IV. čtvrtletí 2014</t>
  </si>
  <si>
    <t>Porovnání skutečností dosažené u limitů mzdové regulace v RgŠ za I. - IV. čtvrtletí 2015 k I. - IV. čtvrtletí 2014 (po jednotlivých typech zařízení)</t>
  </si>
  <si>
    <t>Porovnání skutečností dosažené u limitů mzdové regulace v RgŠ za I. - IV. čtvrtletí 2015 k I. - IV. 2014 (po jednotlivých typech zařízení)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</si>
</sst>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  <numFmt numFmtId="197" formatCode="0.0%"/>
    <numFmt numFmtId="198" formatCode="#,##0;;\-"/>
    <numFmt numFmtId="199" formatCode="#,##0.0;;\-"/>
    <numFmt numFmtId="200" formatCode="#,##0;\-#,##0;&quot;–&quot;"/>
    <numFmt numFmtId="201" formatCode="_____________´@"/>
    <numFmt numFmtId="202" formatCode="[$¥€-2]\ #\ ##,000_);[Red]\([$€-2]\ #\ ##,000\)"/>
  </numFmts>
  <fonts count="12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Arial CE"/>
      <family val="0"/>
    </font>
    <font>
      <b/>
      <sz val="11"/>
      <color indexed="8"/>
      <name val="Times New Roman CE"/>
      <family val="1"/>
    </font>
    <font>
      <b/>
      <i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 CE"/>
      <family val="2"/>
    </font>
    <font>
      <b/>
      <sz val="11"/>
      <color theme="1"/>
      <name val="Arial CE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51" fillId="20" borderId="1">
      <alignment/>
      <protection/>
    </xf>
    <xf numFmtId="0" fontId="101" fillId="0" borderId="2" applyNumberFormat="0" applyFill="0" applyAlignment="0" applyProtection="0"/>
    <xf numFmtId="0" fontId="51" fillId="0" borderId="3">
      <alignment/>
      <protection/>
    </xf>
    <xf numFmtId="189" fontId="0" fillId="0" borderId="0">
      <alignment/>
      <protection/>
    </xf>
    <xf numFmtId="0" fontId="52" fillId="21" borderId="0">
      <alignment horizontal="center"/>
      <protection/>
    </xf>
    <xf numFmtId="43" fontId="0" fillId="0" borderId="0" applyFont="0" applyFill="0" applyBorder="0" applyAlignment="0" applyProtection="0"/>
    <xf numFmtId="41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0" fontId="53" fillId="0" borderId="0" applyFill="0" applyBorder="0" applyAlignment="0" applyProtection="0"/>
    <xf numFmtId="0" fontId="54" fillId="21" borderId="3">
      <alignment horizontal="left"/>
      <protection/>
    </xf>
    <xf numFmtId="0" fontId="46" fillId="21" borderId="0">
      <alignment horizontal="left"/>
      <protection/>
    </xf>
    <xf numFmtId="0" fontId="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103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8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09" fillId="0" borderId="9" applyNumberFormat="0" applyFill="0" applyAlignment="0" applyProtection="0"/>
    <xf numFmtId="0" fontId="51" fillId="21" borderId="3">
      <alignment/>
      <protection/>
    </xf>
    <xf numFmtId="0" fontId="110" fillId="26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7" borderId="10" applyNumberFormat="0" applyAlignment="0" applyProtection="0"/>
    <xf numFmtId="0" fontId="113" fillId="28" borderId="10" applyNumberFormat="0" applyAlignment="0" applyProtection="0"/>
    <xf numFmtId="0" fontId="114" fillId="28" borderId="11" applyNumberFormat="0" applyAlignment="0" applyProtection="0"/>
    <xf numFmtId="0" fontId="115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</cellStyleXfs>
  <cellXfs count="94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17" fillId="35" borderId="0" xfId="0" applyFont="1" applyFill="1" applyAlignment="1">
      <alignment vertical="top"/>
    </xf>
    <xf numFmtId="167" fontId="14" fillId="35" borderId="0" xfId="0" applyNumberFormat="1" applyFont="1" applyFill="1" applyAlignment="1">
      <alignment/>
    </xf>
    <xf numFmtId="3" fontId="14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 horizontal="right"/>
    </xf>
    <xf numFmtId="3" fontId="8" fillId="35" borderId="0" xfId="0" applyNumberFormat="1" applyFont="1" applyFill="1" applyAlignment="1">
      <alignment horizontal="right" vertical="top"/>
    </xf>
    <xf numFmtId="0" fontId="14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18" fillId="35" borderId="0" xfId="0" applyNumberFormat="1" applyFont="1" applyFill="1" applyAlignment="1">
      <alignment/>
    </xf>
    <xf numFmtId="0" fontId="18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167" fontId="8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3" fontId="13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67" fontId="13" fillId="35" borderId="0" xfId="0" applyNumberFormat="1" applyFont="1" applyFill="1" applyAlignment="1">
      <alignment/>
    </xf>
    <xf numFmtId="4" fontId="13" fillId="35" borderId="0" xfId="0" applyNumberFormat="1" applyFont="1" applyFill="1" applyAlignment="1">
      <alignment/>
    </xf>
    <xf numFmtId="0" fontId="13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15" fillId="35" borderId="12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right"/>
    </xf>
    <xf numFmtId="0" fontId="15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/>
    </xf>
    <xf numFmtId="0" fontId="30" fillId="35" borderId="0" xfId="0" applyFont="1" applyFill="1" applyAlignment="1">
      <alignment vertical="top"/>
    </xf>
    <xf numFmtId="166" fontId="28" fillId="35" borderId="0" xfId="0" applyNumberFormat="1" applyFont="1" applyFill="1" applyAlignment="1">
      <alignment/>
    </xf>
    <xf numFmtId="164" fontId="28" fillId="35" borderId="0" xfId="0" applyNumberFormat="1" applyFont="1" applyFill="1" applyAlignment="1">
      <alignment/>
    </xf>
    <xf numFmtId="0" fontId="28" fillId="35" borderId="0" xfId="0" applyFont="1" applyFill="1" applyAlignment="1">
      <alignment/>
    </xf>
    <xf numFmtId="164" fontId="31" fillId="35" borderId="0" xfId="0" applyNumberFormat="1" applyFont="1" applyFill="1" applyAlignment="1">
      <alignment horizontal="right" vertical="center"/>
    </xf>
    <xf numFmtId="0" fontId="32" fillId="35" borderId="0" xfId="0" applyFont="1" applyFill="1" applyAlignment="1">
      <alignment/>
    </xf>
    <xf numFmtId="0" fontId="26" fillId="35" borderId="0" xfId="0" applyFont="1" applyFill="1" applyBorder="1" applyAlignment="1">
      <alignment/>
    </xf>
    <xf numFmtId="166" fontId="33" fillId="35" borderId="0" xfId="0" applyNumberFormat="1" applyFont="1" applyFill="1" applyAlignment="1">
      <alignment/>
    </xf>
    <xf numFmtId="3" fontId="33" fillId="35" borderId="0" xfId="0" applyNumberFormat="1" applyFont="1" applyFill="1" applyAlignment="1">
      <alignment/>
    </xf>
    <xf numFmtId="4" fontId="33" fillId="35" borderId="0" xfId="0" applyNumberFormat="1" applyFont="1" applyFill="1" applyAlignment="1">
      <alignment/>
    </xf>
    <xf numFmtId="166" fontId="26" fillId="35" borderId="0" xfId="0" applyNumberFormat="1" applyFont="1" applyFill="1" applyAlignment="1">
      <alignment horizontal="right" vertical="top"/>
    </xf>
    <xf numFmtId="0" fontId="33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29" fillId="35" borderId="0" xfId="0" applyFont="1" applyFill="1" applyAlignment="1">
      <alignment/>
    </xf>
    <xf numFmtId="166" fontId="29" fillId="35" borderId="0" xfId="0" applyNumberFormat="1" applyFont="1" applyFill="1" applyAlignment="1">
      <alignment/>
    </xf>
    <xf numFmtId="164" fontId="29" fillId="35" borderId="0" xfId="0" applyNumberFormat="1" applyFont="1" applyFill="1" applyAlignment="1">
      <alignment/>
    </xf>
    <xf numFmtId="0" fontId="35" fillId="35" borderId="15" xfId="0" applyFont="1" applyFill="1" applyBorder="1" applyAlignment="1">
      <alignment horizontal="center"/>
    </xf>
    <xf numFmtId="166" fontId="35" fillId="35" borderId="16" xfId="0" applyNumberFormat="1" applyFont="1" applyFill="1" applyBorder="1" applyAlignment="1">
      <alignment/>
    </xf>
    <xf numFmtId="164" fontId="35" fillId="35" borderId="17" xfId="0" applyNumberFormat="1" applyFont="1" applyFill="1" applyBorder="1" applyAlignment="1">
      <alignment/>
    </xf>
    <xf numFmtId="0" fontId="35" fillId="35" borderId="16" xfId="0" applyFont="1" applyFill="1" applyBorder="1" applyAlignment="1">
      <alignment/>
    </xf>
    <xf numFmtId="0" fontId="35" fillId="35" borderId="0" xfId="0" applyFont="1" applyFill="1" applyAlignment="1">
      <alignment/>
    </xf>
    <xf numFmtId="164" fontId="28" fillId="35" borderId="18" xfId="0" applyNumberFormat="1" applyFont="1" applyFill="1" applyBorder="1" applyAlignment="1">
      <alignment/>
    </xf>
    <xf numFmtId="0" fontId="34" fillId="35" borderId="19" xfId="0" applyFont="1" applyFill="1" applyBorder="1" applyAlignment="1">
      <alignment/>
    </xf>
    <xf numFmtId="0" fontId="27" fillId="35" borderId="0" xfId="0" applyFont="1" applyFill="1" applyAlignment="1">
      <alignment/>
    </xf>
    <xf numFmtId="0" fontId="39" fillId="35" borderId="0" xfId="0" applyFont="1" applyFill="1" applyAlignment="1">
      <alignment/>
    </xf>
    <xf numFmtId="3" fontId="35" fillId="35" borderId="20" xfId="0" applyNumberFormat="1" applyFont="1" applyFill="1" applyBorder="1" applyAlignment="1">
      <alignment/>
    </xf>
    <xf numFmtId="3" fontId="35" fillId="35" borderId="21" xfId="0" applyNumberFormat="1" applyFont="1" applyFill="1" applyBorder="1" applyAlignment="1">
      <alignment/>
    </xf>
    <xf numFmtId="3" fontId="35" fillId="35" borderId="19" xfId="0" applyNumberFormat="1" applyFont="1" applyFill="1" applyBorder="1" applyAlignment="1">
      <alignment/>
    </xf>
    <xf numFmtId="164" fontId="34" fillId="35" borderId="22" xfId="0" applyNumberFormat="1" applyFont="1" applyFill="1" applyBorder="1" applyAlignment="1">
      <alignment horizontal="left"/>
    </xf>
    <xf numFmtId="0" fontId="35" fillId="35" borderId="16" xfId="0" applyFont="1" applyFill="1" applyBorder="1" applyAlignment="1">
      <alignment horizontal="left" indent="1"/>
    </xf>
    <xf numFmtId="0" fontId="28" fillId="35" borderId="19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0" fillId="36" borderId="12" xfId="0" applyFont="1" applyFill="1" applyBorder="1" applyAlignment="1">
      <alignment horizontal="right"/>
    </xf>
    <xf numFmtId="0" fontId="15" fillId="36" borderId="12" xfId="0" applyFont="1" applyFill="1" applyBorder="1" applyAlignment="1">
      <alignment horizontal="center"/>
    </xf>
    <xf numFmtId="0" fontId="15" fillId="36" borderId="23" xfId="0" applyFont="1" applyFill="1" applyBorder="1" applyAlignment="1">
      <alignment/>
    </xf>
    <xf numFmtId="0" fontId="15" fillId="36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24" fillId="36" borderId="0" xfId="0" applyFont="1" applyFill="1" applyAlignment="1">
      <alignment horizontal="right"/>
    </xf>
    <xf numFmtId="0" fontId="22" fillId="36" borderId="13" xfId="0" applyFont="1" applyFill="1" applyBorder="1" applyAlignment="1">
      <alignment horizontal="center"/>
    </xf>
    <xf numFmtId="0" fontId="22" fillId="36" borderId="24" xfId="0" applyFont="1" applyFill="1" applyBorder="1" applyAlignment="1">
      <alignment/>
    </xf>
    <xf numFmtId="0" fontId="23" fillId="36" borderId="25" xfId="0" applyFont="1" applyFill="1" applyBorder="1" applyAlignment="1">
      <alignment/>
    </xf>
    <xf numFmtId="0" fontId="23" fillId="36" borderId="0" xfId="0" applyFont="1" applyFill="1" applyAlignment="1">
      <alignment/>
    </xf>
    <xf numFmtId="0" fontId="37" fillId="35" borderId="26" xfId="0" applyFont="1" applyFill="1" applyBorder="1" applyAlignment="1">
      <alignment horizontal="center"/>
    </xf>
    <xf numFmtId="0" fontId="37" fillId="35" borderId="27" xfId="0" applyFont="1" applyFill="1" applyBorder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right"/>
    </xf>
    <xf numFmtId="0" fontId="41" fillId="35" borderId="0" xfId="0" applyFont="1" applyFill="1" applyAlignment="1">
      <alignment horizontal="right"/>
    </xf>
    <xf numFmtId="0" fontId="33" fillId="35" borderId="23" xfId="0" applyFont="1" applyFill="1" applyBorder="1" applyAlignment="1">
      <alignment/>
    </xf>
    <xf numFmtId="0" fontId="3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42" fillId="35" borderId="0" xfId="0" applyFont="1" applyFill="1" applyAlignment="1">
      <alignment horizontal="right"/>
    </xf>
    <xf numFmtId="0" fontId="43" fillId="35" borderId="24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0" fontId="44" fillId="35" borderId="0" xfId="0" applyFont="1" applyFill="1" applyAlignment="1">
      <alignment/>
    </xf>
    <xf numFmtId="0" fontId="15" fillId="35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5" fillId="35" borderId="0" xfId="0" applyNumberFormat="1" applyFont="1" applyFill="1" applyAlignment="1">
      <alignment/>
    </xf>
    <xf numFmtId="4" fontId="12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/>
    </xf>
    <xf numFmtId="0" fontId="20" fillId="37" borderId="12" xfId="0" applyFont="1" applyFill="1" applyBorder="1" applyAlignment="1">
      <alignment horizontal="right"/>
    </xf>
    <xf numFmtId="0" fontId="20" fillId="37" borderId="0" xfId="0" applyFont="1" applyFill="1" applyAlignment="1">
      <alignment horizontal="right"/>
    </xf>
    <xf numFmtId="0" fontId="15" fillId="37" borderId="12" xfId="0" applyFont="1" applyFill="1" applyBorder="1" applyAlignment="1">
      <alignment horizontal="center"/>
    </xf>
    <xf numFmtId="0" fontId="15" fillId="37" borderId="23" xfId="0" applyFont="1" applyFill="1" applyBorder="1" applyAlignment="1">
      <alignment/>
    </xf>
    <xf numFmtId="0" fontId="15" fillId="37" borderId="0" xfId="0" applyFont="1" applyFill="1" applyAlignment="1">
      <alignment/>
    </xf>
    <xf numFmtId="0" fontId="15" fillId="37" borderId="30" xfId="0" applyFont="1" applyFill="1" applyBorder="1" applyAlignment="1">
      <alignment horizontal="center"/>
    </xf>
    <xf numFmtId="0" fontId="7" fillId="37" borderId="13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14" xfId="0" applyFont="1" applyFill="1" applyBorder="1" applyAlignment="1">
      <alignment/>
    </xf>
    <xf numFmtId="0" fontId="24" fillId="37" borderId="0" xfId="0" applyFont="1" applyFill="1" applyAlignment="1">
      <alignment horizontal="right"/>
    </xf>
    <xf numFmtId="0" fontId="23" fillId="37" borderId="25" xfId="0" applyFont="1" applyFill="1" applyBorder="1" applyAlignment="1">
      <alignment/>
    </xf>
    <xf numFmtId="0" fontId="23" fillId="37" borderId="0" xfId="0" applyFont="1" applyFill="1" applyAlignment="1">
      <alignment/>
    </xf>
    <xf numFmtId="0" fontId="22" fillId="37" borderId="24" xfId="0" applyFont="1" applyFill="1" applyBorder="1" applyAlignment="1">
      <alignment/>
    </xf>
    <xf numFmtId="0" fontId="41" fillId="37" borderId="12" xfId="0" applyFont="1" applyFill="1" applyBorder="1" applyAlignment="1">
      <alignment horizontal="right"/>
    </xf>
    <xf numFmtId="0" fontId="15" fillId="37" borderId="13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4" fontId="14" fillId="35" borderId="0" xfId="0" applyNumberFormat="1" applyFont="1" applyFill="1" applyAlignment="1">
      <alignment/>
    </xf>
    <xf numFmtId="4" fontId="18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14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27" fillId="35" borderId="0" xfId="0" applyNumberFormat="1" applyFont="1" applyFill="1" applyAlignment="1">
      <alignment/>
    </xf>
    <xf numFmtId="3" fontId="25" fillId="0" borderId="31" xfId="0" applyNumberFormat="1" applyFont="1" applyFill="1" applyBorder="1" applyAlignment="1">
      <alignment/>
    </xf>
    <xf numFmtId="166" fontId="25" fillId="0" borderId="3" xfId="0" applyNumberFormat="1" applyFont="1" applyBorder="1" applyAlignment="1">
      <alignment horizontal="right"/>
    </xf>
    <xf numFmtId="166" fontId="25" fillId="0" borderId="32" xfId="0" applyNumberFormat="1" applyFont="1" applyBorder="1" applyAlignment="1">
      <alignment horizontal="right"/>
    </xf>
    <xf numFmtId="166" fontId="25" fillId="0" borderId="33" xfId="0" applyNumberFormat="1" applyFont="1" applyBorder="1" applyAlignment="1">
      <alignment horizontal="right"/>
    </xf>
    <xf numFmtId="166" fontId="25" fillId="0" borderId="34" xfId="0" applyNumberFormat="1" applyFont="1" applyBorder="1" applyAlignment="1">
      <alignment horizontal="right"/>
    </xf>
    <xf numFmtId="3" fontId="25" fillId="0" borderId="32" xfId="0" applyNumberFormat="1" applyFont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35" fillId="35" borderId="35" xfId="0" applyFont="1" applyFill="1" applyBorder="1" applyAlignment="1">
      <alignment/>
    </xf>
    <xf numFmtId="0" fontId="29" fillId="35" borderId="36" xfId="0" applyFont="1" applyFill="1" applyBorder="1" applyAlignment="1">
      <alignment horizontal="center"/>
    </xf>
    <xf numFmtId="166" fontId="28" fillId="35" borderId="37" xfId="0" applyNumberFormat="1" applyFont="1" applyFill="1" applyBorder="1" applyAlignment="1">
      <alignment/>
    </xf>
    <xf numFmtId="166" fontId="35" fillId="35" borderId="28" xfId="0" applyNumberFormat="1" applyFont="1" applyFill="1" applyBorder="1" applyAlignment="1">
      <alignment/>
    </xf>
    <xf numFmtId="166" fontId="34" fillId="35" borderId="15" xfId="0" applyNumberFormat="1" applyFont="1" applyFill="1" applyBorder="1" applyAlignment="1">
      <alignment horizontal="left"/>
    </xf>
    <xf numFmtId="0" fontId="38" fillId="35" borderId="38" xfId="0" applyFont="1" applyFill="1" applyBorder="1" applyAlignment="1">
      <alignment horizontal="center"/>
    </xf>
    <xf numFmtId="166" fontId="37" fillId="35" borderId="15" xfId="0" applyNumberFormat="1" applyFont="1" applyFill="1" applyBorder="1" applyAlignment="1">
      <alignment horizontal="center"/>
    </xf>
    <xf numFmtId="166" fontId="37" fillId="35" borderId="29" xfId="0" applyNumberFormat="1" applyFont="1" applyFill="1" applyBorder="1" applyAlignment="1">
      <alignment horizontal="center"/>
    </xf>
    <xf numFmtId="164" fontId="38" fillId="35" borderId="26" xfId="0" applyNumberFormat="1" applyFont="1" applyFill="1" applyBorder="1" applyAlignment="1">
      <alignment horizontal="center"/>
    </xf>
    <xf numFmtId="164" fontId="28" fillId="35" borderId="26" xfId="0" applyNumberFormat="1" applyFont="1" applyFill="1" applyBorder="1" applyAlignment="1">
      <alignment horizontal="center"/>
    </xf>
    <xf numFmtId="164" fontId="28" fillId="35" borderId="27" xfId="0" applyNumberFormat="1" applyFont="1" applyFill="1" applyBorder="1" applyAlignment="1">
      <alignment horizontal="center"/>
    </xf>
    <xf numFmtId="166" fontId="40" fillId="35" borderId="28" xfId="0" applyNumberFormat="1" applyFont="1" applyFill="1" applyBorder="1" applyAlignment="1">
      <alignment horizontal="center"/>
    </xf>
    <xf numFmtId="166" fontId="40" fillId="35" borderId="0" xfId="0" applyNumberFormat="1" applyFont="1" applyFill="1" applyBorder="1" applyAlignment="1">
      <alignment horizontal="center"/>
    </xf>
    <xf numFmtId="0" fontId="40" fillId="35" borderId="36" xfId="0" applyFont="1" applyFill="1" applyBorder="1" applyAlignment="1">
      <alignment horizontal="center"/>
    </xf>
    <xf numFmtId="166" fontId="40" fillId="35" borderId="36" xfId="0" applyNumberFormat="1" applyFont="1" applyFill="1" applyBorder="1" applyAlignment="1">
      <alignment horizontal="center"/>
    </xf>
    <xf numFmtId="164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48" fillId="35" borderId="26" xfId="0" applyNumberFormat="1" applyFont="1" applyFill="1" applyBorder="1" applyAlignment="1">
      <alignment horizontal="center"/>
    </xf>
    <xf numFmtId="166" fontId="48" fillId="35" borderId="39" xfId="0" applyNumberFormat="1" applyFont="1" applyFill="1" applyBorder="1" applyAlignment="1">
      <alignment horizontal="center"/>
    </xf>
    <xf numFmtId="0" fontId="48" fillId="35" borderId="38" xfId="0" applyFont="1" applyFill="1" applyBorder="1" applyAlignment="1">
      <alignment horizontal="center"/>
    </xf>
    <xf numFmtId="164" fontId="48" fillId="35" borderId="40" xfId="0" applyNumberFormat="1" applyFont="1" applyFill="1" applyBorder="1" applyAlignment="1">
      <alignment horizontal="center"/>
    </xf>
    <xf numFmtId="0" fontId="48" fillId="35" borderId="19" xfId="0" applyFont="1" applyFill="1" applyBorder="1" applyAlignment="1">
      <alignment/>
    </xf>
    <xf numFmtId="0" fontId="47" fillId="35" borderId="35" xfId="0" applyFont="1" applyFill="1" applyBorder="1" applyAlignment="1">
      <alignment/>
    </xf>
    <xf numFmtId="3" fontId="47" fillId="35" borderId="20" xfId="0" applyNumberFormat="1" applyFont="1" applyFill="1" applyBorder="1" applyAlignment="1">
      <alignment/>
    </xf>
    <xf numFmtId="3" fontId="47" fillId="35" borderId="21" xfId="0" applyNumberFormat="1" applyFont="1" applyFill="1" applyBorder="1" applyAlignment="1">
      <alignment/>
    </xf>
    <xf numFmtId="3" fontId="47" fillId="35" borderId="19" xfId="0" applyNumberFormat="1" applyFont="1" applyFill="1" applyBorder="1" applyAlignment="1">
      <alignment/>
    </xf>
    <xf numFmtId="4" fontId="45" fillId="35" borderId="32" xfId="0" applyNumberFormat="1" applyFont="1" applyFill="1" applyBorder="1" applyAlignment="1">
      <alignment/>
    </xf>
    <xf numFmtId="4" fontId="45" fillId="35" borderId="3" xfId="0" applyNumberFormat="1" applyFont="1" applyFill="1" applyBorder="1" applyAlignment="1">
      <alignment/>
    </xf>
    <xf numFmtId="4" fontId="45" fillId="35" borderId="41" xfId="0" applyNumberFormat="1" applyFont="1" applyFill="1" applyBorder="1" applyAlignment="1">
      <alignment horizontal="right"/>
    </xf>
    <xf numFmtId="4" fontId="45" fillId="0" borderId="41" xfId="0" applyNumberFormat="1" applyFont="1" applyFill="1" applyBorder="1" applyAlignment="1">
      <alignment horizontal="right"/>
    </xf>
    <xf numFmtId="4" fontId="45" fillId="37" borderId="41" xfId="0" applyNumberFormat="1" applyFont="1" applyFill="1" applyBorder="1" applyAlignment="1">
      <alignment horizontal="right"/>
    </xf>
    <xf numFmtId="4" fontId="25" fillId="37" borderId="31" xfId="0" applyNumberFormat="1" applyFont="1" applyFill="1" applyBorder="1" applyAlignment="1">
      <alignment/>
    </xf>
    <xf numFmtId="3" fontId="25" fillId="37" borderId="31" xfId="0" applyNumberFormat="1" applyFont="1" applyFill="1" applyBorder="1" applyAlignment="1">
      <alignment/>
    </xf>
    <xf numFmtId="4" fontId="45" fillId="37" borderId="3" xfId="0" applyNumberFormat="1" applyFont="1" applyFill="1" applyBorder="1" applyAlignment="1">
      <alignment/>
    </xf>
    <xf numFmtId="3" fontId="45" fillId="37" borderId="3" xfId="0" applyNumberFormat="1" applyFont="1" applyFill="1" applyBorder="1" applyAlignment="1">
      <alignment/>
    </xf>
    <xf numFmtId="3" fontId="45" fillId="0" borderId="3" xfId="0" applyNumberFormat="1" applyFont="1" applyFill="1" applyBorder="1" applyAlignment="1">
      <alignment/>
    </xf>
    <xf numFmtId="4" fontId="45" fillId="37" borderId="32" xfId="0" applyNumberFormat="1" applyFont="1" applyFill="1" applyBorder="1" applyAlignment="1">
      <alignment/>
    </xf>
    <xf numFmtId="4" fontId="45" fillId="0" borderId="32" xfId="0" applyNumberFormat="1" applyFont="1" applyFill="1" applyBorder="1" applyAlignment="1">
      <alignment/>
    </xf>
    <xf numFmtId="3" fontId="46" fillId="0" borderId="3" xfId="0" applyNumberFormat="1" applyFont="1" applyFill="1" applyBorder="1" applyAlignment="1">
      <alignment/>
    </xf>
    <xf numFmtId="4" fontId="25" fillId="37" borderId="3" xfId="0" applyNumberFormat="1" applyFont="1" applyFill="1" applyBorder="1" applyAlignment="1">
      <alignment/>
    </xf>
    <xf numFmtId="3" fontId="25" fillId="37" borderId="3" xfId="0" applyNumberFormat="1" applyFont="1" applyFill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25" fillId="37" borderId="33" xfId="0" applyNumberFormat="1" applyFont="1" applyFill="1" applyBorder="1" applyAlignment="1">
      <alignment/>
    </xf>
    <xf numFmtId="4" fontId="25" fillId="35" borderId="31" xfId="0" applyNumberFormat="1" applyFont="1" applyFill="1" applyBorder="1" applyAlignment="1">
      <alignment/>
    </xf>
    <xf numFmtId="4" fontId="25" fillId="35" borderId="3" xfId="0" applyNumberFormat="1" applyFont="1" applyFill="1" applyBorder="1" applyAlignment="1">
      <alignment/>
    </xf>
    <xf numFmtId="4" fontId="45" fillId="36" borderId="41" xfId="0" applyNumberFormat="1" applyFont="1" applyFill="1" applyBorder="1" applyAlignment="1">
      <alignment horizontal="right"/>
    </xf>
    <xf numFmtId="3" fontId="25" fillId="36" borderId="31" xfId="0" applyNumberFormat="1" applyFont="1" applyFill="1" applyBorder="1" applyAlignment="1">
      <alignment/>
    </xf>
    <xf numFmtId="3" fontId="25" fillId="36" borderId="3" xfId="0" applyNumberFormat="1" applyFont="1" applyFill="1" applyBorder="1" applyAlignment="1">
      <alignment/>
    </xf>
    <xf numFmtId="3" fontId="25" fillId="36" borderId="33" xfId="0" applyNumberFormat="1" applyFont="1" applyFill="1" applyBorder="1" applyAlignment="1">
      <alignment/>
    </xf>
    <xf numFmtId="3" fontId="45" fillId="36" borderId="3" xfId="0" applyNumberFormat="1" applyFont="1" applyFill="1" applyBorder="1" applyAlignment="1">
      <alignment/>
    </xf>
    <xf numFmtId="4" fontId="45" fillId="36" borderId="32" xfId="0" applyNumberFormat="1" applyFont="1" applyFill="1" applyBorder="1" applyAlignment="1">
      <alignment/>
    </xf>
    <xf numFmtId="4" fontId="28" fillId="0" borderId="31" xfId="0" applyNumberFormat="1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4" fontId="46" fillId="0" borderId="3" xfId="0" applyNumberFormat="1" applyFont="1" applyFill="1" applyBorder="1" applyAlignment="1">
      <alignment/>
    </xf>
    <xf numFmtId="4" fontId="25" fillId="0" borderId="3" xfId="0" applyNumberFormat="1" applyFont="1" applyFill="1" applyBorder="1" applyAlignment="1">
      <alignment/>
    </xf>
    <xf numFmtId="3" fontId="28" fillId="35" borderId="31" xfId="0" applyNumberFormat="1" applyFont="1" applyFill="1" applyBorder="1" applyAlignment="1">
      <alignment/>
    </xf>
    <xf numFmtId="3" fontId="28" fillId="35" borderId="42" xfId="0" applyNumberFormat="1" applyFont="1" applyFill="1" applyBorder="1" applyAlignment="1">
      <alignment/>
    </xf>
    <xf numFmtId="3" fontId="46" fillId="35" borderId="3" xfId="0" applyNumberFormat="1" applyFont="1" applyFill="1" applyBorder="1" applyAlignment="1">
      <alignment/>
    </xf>
    <xf numFmtId="3" fontId="46" fillId="35" borderId="33" xfId="0" applyNumberFormat="1" applyFont="1" applyFill="1" applyBorder="1" applyAlignment="1">
      <alignment/>
    </xf>
    <xf numFmtId="4" fontId="25" fillId="0" borderId="32" xfId="0" applyNumberFormat="1" applyFont="1" applyFill="1" applyBorder="1" applyAlignment="1">
      <alignment/>
    </xf>
    <xf numFmtId="4" fontId="25" fillId="37" borderId="41" xfId="0" applyNumberFormat="1" applyFont="1" applyFill="1" applyBorder="1" applyAlignment="1">
      <alignment horizontal="right"/>
    </xf>
    <xf numFmtId="4" fontId="25" fillId="0" borderId="41" xfId="0" applyNumberFormat="1" applyFont="1" applyFill="1" applyBorder="1" applyAlignment="1">
      <alignment horizontal="right"/>
    </xf>
    <xf numFmtId="4" fontId="25" fillId="37" borderId="43" xfId="0" applyNumberFormat="1" applyFont="1" applyFill="1" applyBorder="1" applyAlignment="1">
      <alignment horizontal="right"/>
    </xf>
    <xf numFmtId="4" fontId="0" fillId="37" borderId="31" xfId="0" applyNumberFormat="1" applyFont="1" applyFill="1" applyBorder="1" applyAlignment="1">
      <alignment/>
    </xf>
    <xf numFmtId="3" fontId="0" fillId="37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37" borderId="42" xfId="0" applyNumberFormat="1" applyFont="1" applyFill="1" applyBorder="1" applyAlignment="1">
      <alignment/>
    </xf>
    <xf numFmtId="4" fontId="25" fillId="37" borderId="32" xfId="0" applyNumberFormat="1" applyFont="1" applyFill="1" applyBorder="1" applyAlignment="1">
      <alignment/>
    </xf>
    <xf numFmtId="4" fontId="25" fillId="37" borderId="34" xfId="0" applyNumberFormat="1" applyFont="1" applyFill="1" applyBorder="1" applyAlignment="1">
      <alignment/>
    </xf>
    <xf numFmtId="4" fontId="46" fillId="0" borderId="41" xfId="0" applyNumberFormat="1" applyFont="1" applyFill="1" applyBorder="1" applyAlignment="1">
      <alignment horizontal="right"/>
    </xf>
    <xf numFmtId="4" fontId="46" fillId="0" borderId="32" xfId="0" applyNumberFormat="1" applyFont="1" applyFill="1" applyBorder="1" applyAlignment="1">
      <alignment/>
    </xf>
    <xf numFmtId="4" fontId="25" fillId="36" borderId="41" xfId="0" applyNumberFormat="1" applyFont="1" applyFill="1" applyBorder="1" applyAlignment="1">
      <alignment horizontal="right"/>
    </xf>
    <xf numFmtId="4" fontId="25" fillId="36" borderId="43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3" fontId="0" fillId="36" borderId="31" xfId="0" applyNumberFormat="1" applyFont="1" applyFill="1" applyBorder="1" applyAlignment="1">
      <alignment/>
    </xf>
    <xf numFmtId="3" fontId="0" fillId="36" borderId="42" xfId="0" applyNumberFormat="1" applyFont="1" applyFill="1" applyBorder="1" applyAlignment="1">
      <alignment/>
    </xf>
    <xf numFmtId="4" fontId="25" fillId="36" borderId="32" xfId="0" applyNumberFormat="1" applyFont="1" applyFill="1" applyBorder="1" applyAlignment="1">
      <alignment/>
    </xf>
    <xf numFmtId="4" fontId="25" fillId="36" borderId="34" xfId="0" applyNumberFormat="1" applyFont="1" applyFill="1" applyBorder="1" applyAlignment="1">
      <alignment/>
    </xf>
    <xf numFmtId="4" fontId="46" fillId="35" borderId="41" xfId="0" applyNumberFormat="1" applyFont="1" applyFill="1" applyBorder="1" applyAlignment="1">
      <alignment horizontal="right"/>
    </xf>
    <xf numFmtId="4" fontId="46" fillId="35" borderId="43" xfId="0" applyNumberFormat="1" applyFont="1" applyFill="1" applyBorder="1" applyAlignment="1">
      <alignment horizontal="right"/>
    </xf>
    <xf numFmtId="4" fontId="46" fillId="35" borderId="32" xfId="0" applyNumberFormat="1" applyFont="1" applyFill="1" applyBorder="1" applyAlignment="1">
      <alignment/>
    </xf>
    <xf numFmtId="4" fontId="46" fillId="35" borderId="34" xfId="0" applyNumberFormat="1" applyFont="1" applyFill="1" applyBorder="1" applyAlignment="1">
      <alignment/>
    </xf>
    <xf numFmtId="3" fontId="14" fillId="35" borderId="0" xfId="0" applyNumberFormat="1" applyFont="1" applyFill="1" applyBorder="1" applyAlignment="1">
      <alignment/>
    </xf>
    <xf numFmtId="3" fontId="18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167" fontId="13" fillId="35" borderId="0" xfId="0" applyNumberFormat="1" applyFont="1" applyFill="1" applyBorder="1" applyAlignment="1">
      <alignment/>
    </xf>
    <xf numFmtId="4" fontId="13" fillId="35" borderId="0" xfId="0" applyNumberFormat="1" applyFont="1" applyFill="1" applyBorder="1" applyAlignment="1">
      <alignment/>
    </xf>
    <xf numFmtId="166" fontId="79" fillId="0" borderId="15" xfId="0" applyNumberFormat="1" applyFont="1" applyFill="1" applyBorder="1" applyAlignment="1">
      <alignment horizontal="center"/>
    </xf>
    <xf numFmtId="3" fontId="79" fillId="0" borderId="44" xfId="0" applyNumberFormat="1" applyFont="1" applyFill="1" applyBorder="1" applyAlignment="1">
      <alignment horizontal="center"/>
    </xf>
    <xf numFmtId="166" fontId="79" fillId="0" borderId="39" xfId="0" applyNumberFormat="1" applyFont="1" applyFill="1" applyBorder="1" applyAlignment="1">
      <alignment horizontal="center"/>
    </xf>
    <xf numFmtId="166" fontId="79" fillId="0" borderId="26" xfId="0" applyNumberFormat="1" applyFont="1" applyFill="1" applyBorder="1" applyAlignment="1">
      <alignment horizontal="center"/>
    </xf>
    <xf numFmtId="166" fontId="79" fillId="0" borderId="29" xfId="0" applyNumberFormat="1" applyFont="1" applyFill="1" applyBorder="1" applyAlignment="1">
      <alignment horizontal="center"/>
    </xf>
    <xf numFmtId="3" fontId="79" fillId="0" borderId="36" xfId="0" applyNumberFormat="1" applyFont="1" applyFill="1" applyBorder="1" applyAlignment="1">
      <alignment horizontal="center"/>
    </xf>
    <xf numFmtId="3" fontId="79" fillId="0" borderId="41" xfId="0" applyNumberFormat="1" applyFont="1" applyFill="1" applyBorder="1" applyAlignment="1">
      <alignment horizontal="center"/>
    </xf>
    <xf numFmtId="3" fontId="79" fillId="0" borderId="27" xfId="0" applyNumberFormat="1" applyFont="1" applyFill="1" applyBorder="1" applyAlignment="1">
      <alignment horizontal="center"/>
    </xf>
    <xf numFmtId="166" fontId="79" fillId="0" borderId="45" xfId="0" applyNumberFormat="1" applyFont="1" applyFill="1" applyBorder="1" applyAlignment="1">
      <alignment horizontal="center"/>
    </xf>
    <xf numFmtId="166" fontId="79" fillId="0" borderId="27" xfId="0" applyNumberFormat="1" applyFont="1" applyFill="1" applyBorder="1" applyAlignment="1">
      <alignment horizontal="center"/>
    </xf>
    <xf numFmtId="3" fontId="79" fillId="0" borderId="46" xfId="0" applyNumberFormat="1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3" fontId="79" fillId="0" borderId="47" xfId="0" applyNumberFormat="1" applyFont="1" applyFill="1" applyBorder="1" applyAlignment="1">
      <alignment horizontal="center"/>
    </xf>
    <xf numFmtId="3" fontId="79" fillId="0" borderId="43" xfId="0" applyNumberFormat="1" applyFont="1" applyFill="1" applyBorder="1" applyAlignment="1">
      <alignment horizontal="center"/>
    </xf>
    <xf numFmtId="3" fontId="79" fillId="0" borderId="19" xfId="0" applyNumberFormat="1" applyFont="1" applyFill="1" applyBorder="1" applyAlignment="1">
      <alignment horizontal="center"/>
    </xf>
    <xf numFmtId="3" fontId="79" fillId="0" borderId="37" xfId="0" applyNumberFormat="1" applyFont="1" applyFill="1" applyBorder="1" applyAlignment="1">
      <alignment horizontal="center"/>
    </xf>
    <xf numFmtId="3" fontId="79" fillId="0" borderId="48" xfId="0" applyNumberFormat="1" applyFont="1" applyFill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6" fontId="25" fillId="0" borderId="13" xfId="0" applyNumberFormat="1" applyFont="1" applyBorder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164" fontId="25" fillId="0" borderId="33" xfId="0" applyNumberFormat="1" applyFont="1" applyBorder="1" applyAlignment="1">
      <alignment horizontal="right"/>
    </xf>
    <xf numFmtId="166" fontId="25" fillId="0" borderId="49" xfId="0" applyNumberFormat="1" applyFont="1" applyBorder="1" applyAlignment="1">
      <alignment horizontal="right"/>
    </xf>
    <xf numFmtId="166" fontId="25" fillId="0" borderId="50" xfId="0" applyNumberFormat="1" applyFont="1" applyBorder="1" applyAlignment="1">
      <alignment horizontal="right"/>
    </xf>
    <xf numFmtId="0" fontId="25" fillId="0" borderId="51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79" fillId="0" borderId="54" xfId="0" applyFont="1" applyFill="1" applyBorder="1" applyAlignment="1">
      <alignment/>
    </xf>
    <xf numFmtId="0" fontId="80" fillId="0" borderId="35" xfId="0" applyFont="1" applyFill="1" applyBorder="1" applyAlignment="1">
      <alignment/>
    </xf>
    <xf numFmtId="3" fontId="80" fillId="0" borderId="20" xfId="0" applyNumberFormat="1" applyFont="1" applyFill="1" applyBorder="1" applyAlignment="1">
      <alignment/>
    </xf>
    <xf numFmtId="3" fontId="80" fillId="0" borderId="21" xfId="0" applyNumberFormat="1" applyFont="1" applyFill="1" applyBorder="1" applyAlignment="1">
      <alignment/>
    </xf>
    <xf numFmtId="3" fontId="80" fillId="0" borderId="19" xfId="0" applyNumberFormat="1" applyFont="1" applyFill="1" applyBorder="1" applyAlignment="1">
      <alignment/>
    </xf>
    <xf numFmtId="3" fontId="79" fillId="35" borderId="0" xfId="0" applyNumberFormat="1" applyFont="1" applyFill="1" applyAlignment="1">
      <alignment horizontal="right" vertical="top"/>
    </xf>
    <xf numFmtId="3" fontId="80" fillId="35" borderId="0" xfId="0" applyNumberFormat="1" applyFont="1" applyFill="1" applyAlignment="1">
      <alignment/>
    </xf>
    <xf numFmtId="3" fontId="79" fillId="35" borderId="0" xfId="0" applyNumberFormat="1" applyFont="1" applyFill="1" applyAlignment="1">
      <alignment/>
    </xf>
    <xf numFmtId="4" fontId="45" fillId="37" borderId="55" xfId="0" applyNumberFormat="1" applyFont="1" applyFill="1" applyBorder="1" applyAlignment="1">
      <alignment horizontal="right"/>
    </xf>
    <xf numFmtId="3" fontId="25" fillId="37" borderId="56" xfId="0" applyNumberFormat="1" applyFont="1" applyFill="1" applyBorder="1" applyAlignment="1">
      <alignment/>
    </xf>
    <xf numFmtId="3" fontId="45" fillId="37" borderId="57" xfId="0" applyNumberFormat="1" applyFont="1" applyFill="1" applyBorder="1" applyAlignment="1">
      <alignment/>
    </xf>
    <xf numFmtId="4" fontId="45" fillId="37" borderId="58" xfId="0" applyNumberFormat="1" applyFont="1" applyFill="1" applyBorder="1" applyAlignment="1">
      <alignment/>
    </xf>
    <xf numFmtId="3" fontId="25" fillId="37" borderId="57" xfId="0" applyNumberFormat="1" applyFont="1" applyFill="1" applyBorder="1" applyAlignment="1">
      <alignment/>
    </xf>
    <xf numFmtId="4" fontId="45" fillId="36" borderId="55" xfId="0" applyNumberFormat="1" applyFont="1" applyFill="1" applyBorder="1" applyAlignment="1">
      <alignment horizontal="right"/>
    </xf>
    <xf numFmtId="3" fontId="25" fillId="36" borderId="56" xfId="0" applyNumberFormat="1" applyFont="1" applyFill="1" applyBorder="1" applyAlignment="1">
      <alignment/>
    </xf>
    <xf numFmtId="3" fontId="25" fillId="36" borderId="57" xfId="0" applyNumberFormat="1" applyFont="1" applyFill="1" applyBorder="1" applyAlignment="1">
      <alignment/>
    </xf>
    <xf numFmtId="3" fontId="45" fillId="36" borderId="57" xfId="0" applyNumberFormat="1" applyFont="1" applyFill="1" applyBorder="1" applyAlignment="1">
      <alignment/>
    </xf>
    <xf numFmtId="4" fontId="45" fillId="36" borderId="58" xfId="0" applyNumberFormat="1" applyFont="1" applyFill="1" applyBorder="1" applyAlignment="1">
      <alignment/>
    </xf>
    <xf numFmtId="3" fontId="79" fillId="37" borderId="3" xfId="0" applyNumberFormat="1" applyFont="1" applyFill="1" applyBorder="1" applyAlignment="1">
      <alignment horizontal="right"/>
    </xf>
    <xf numFmtId="3" fontId="80" fillId="37" borderId="3" xfId="0" applyNumberFormat="1" applyFont="1" applyFill="1" applyBorder="1" applyAlignment="1">
      <alignment/>
    </xf>
    <xf numFmtId="3" fontId="79" fillId="37" borderId="3" xfId="0" applyNumberFormat="1" applyFont="1" applyFill="1" applyBorder="1" applyAlignment="1">
      <alignment/>
    </xf>
    <xf numFmtId="3" fontId="79" fillId="36" borderId="3" xfId="0" applyNumberFormat="1" applyFont="1" applyFill="1" applyBorder="1" applyAlignment="1">
      <alignment horizontal="right"/>
    </xf>
    <xf numFmtId="3" fontId="80" fillId="36" borderId="3" xfId="0" applyNumberFormat="1" applyFont="1" applyFill="1" applyBorder="1" applyAlignment="1">
      <alignment/>
    </xf>
    <xf numFmtId="3" fontId="79" fillId="36" borderId="3" xfId="0" applyNumberFormat="1" applyFont="1" applyFill="1" applyBorder="1" applyAlignment="1">
      <alignment/>
    </xf>
    <xf numFmtId="3" fontId="79" fillId="37" borderId="33" xfId="0" applyNumberFormat="1" applyFont="1" applyFill="1" applyBorder="1" applyAlignment="1">
      <alignment horizontal="right"/>
    </xf>
    <xf numFmtId="3" fontId="57" fillId="36" borderId="33" xfId="0" applyNumberFormat="1" applyFont="1" applyFill="1" applyBorder="1" applyAlignment="1">
      <alignment horizontal="right"/>
    </xf>
    <xf numFmtId="3" fontId="79" fillId="35" borderId="33" xfId="0" applyNumberFormat="1" applyFont="1" applyFill="1" applyBorder="1" applyAlignment="1">
      <alignment horizontal="right"/>
    </xf>
    <xf numFmtId="3" fontId="79" fillId="36" borderId="33" xfId="0" applyNumberFormat="1" applyFont="1" applyFill="1" applyBorder="1" applyAlignment="1">
      <alignment horizontal="right"/>
    </xf>
    <xf numFmtId="0" fontId="41" fillId="35" borderId="22" xfId="0" applyFont="1" applyFill="1" applyBorder="1" applyAlignment="1">
      <alignment horizontal="left"/>
    </xf>
    <xf numFmtId="0" fontId="15" fillId="35" borderId="51" xfId="0" applyFont="1" applyFill="1" applyBorder="1" applyAlignment="1">
      <alignment horizontal="left"/>
    </xf>
    <xf numFmtId="0" fontId="20" fillId="35" borderId="51" xfId="0" applyFont="1" applyFill="1" applyBorder="1" applyAlignment="1">
      <alignment horizontal="left"/>
    </xf>
    <xf numFmtId="0" fontId="26" fillId="36" borderId="53" xfId="0" applyFont="1" applyFill="1" applyBorder="1" applyAlignment="1">
      <alignment horizontal="left"/>
    </xf>
    <xf numFmtId="0" fontId="26" fillId="36" borderId="52" xfId="0" applyFont="1" applyFill="1" applyBorder="1" applyAlignment="1">
      <alignment horizontal="left"/>
    </xf>
    <xf numFmtId="0" fontId="33" fillId="36" borderId="52" xfId="0" applyFont="1" applyFill="1" applyBorder="1" applyAlignment="1">
      <alignment horizontal="left"/>
    </xf>
    <xf numFmtId="0" fontId="33" fillId="36" borderId="51" xfId="0" applyFont="1" applyFill="1" applyBorder="1" applyAlignment="1">
      <alignment horizontal="left"/>
    </xf>
    <xf numFmtId="0" fontId="41" fillId="36" borderId="51" xfId="0" applyFont="1" applyFill="1" applyBorder="1" applyAlignment="1">
      <alignment horizontal="left"/>
    </xf>
    <xf numFmtId="0" fontId="7" fillId="35" borderId="52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7" fillId="37" borderId="53" xfId="0" applyFont="1" applyFill="1" applyBorder="1" applyAlignment="1">
      <alignment horizontal="left"/>
    </xf>
    <xf numFmtId="0" fontId="7" fillId="37" borderId="52" xfId="0" applyFont="1" applyFill="1" applyBorder="1" applyAlignment="1">
      <alignment horizontal="left"/>
    </xf>
    <xf numFmtId="0" fontId="15" fillId="37" borderId="59" xfId="0" applyFont="1" applyFill="1" applyBorder="1" applyAlignment="1">
      <alignment horizontal="left"/>
    </xf>
    <xf numFmtId="0" fontId="15" fillId="37" borderId="51" xfId="0" applyFont="1" applyFill="1" applyBorder="1" applyAlignment="1">
      <alignment horizontal="left"/>
    </xf>
    <xf numFmtId="0" fontId="20" fillId="37" borderId="51" xfId="0" applyFont="1" applyFill="1" applyBorder="1" applyAlignment="1">
      <alignment horizontal="left"/>
    </xf>
    <xf numFmtId="0" fontId="20" fillId="35" borderId="22" xfId="0" applyFont="1" applyFill="1" applyBorder="1" applyAlignment="1">
      <alignment horizontal="left"/>
    </xf>
    <xf numFmtId="0" fontId="15" fillId="35" borderId="59" xfId="0" applyFont="1" applyFill="1" applyBorder="1" applyAlignment="1">
      <alignment horizontal="left"/>
    </xf>
    <xf numFmtId="0" fontId="20" fillId="36" borderId="51" xfId="0" applyFont="1" applyFill="1" applyBorder="1" applyAlignment="1">
      <alignment horizontal="left"/>
    </xf>
    <xf numFmtId="0" fontId="15" fillId="36" borderId="51" xfId="0" applyFont="1" applyFill="1" applyBorder="1" applyAlignment="1">
      <alignment horizontal="left"/>
    </xf>
    <xf numFmtId="0" fontId="15" fillId="36" borderId="52" xfId="0" applyFont="1" applyFill="1" applyBorder="1" applyAlignment="1">
      <alignment horizontal="left"/>
    </xf>
    <xf numFmtId="0" fontId="7" fillId="36" borderId="52" xfId="0" applyFont="1" applyFill="1" applyBorder="1" applyAlignment="1">
      <alignment horizontal="left"/>
    </xf>
    <xf numFmtId="4" fontId="81" fillId="0" borderId="13" xfId="0" applyNumberFormat="1" applyFont="1" applyFill="1" applyBorder="1" applyAlignment="1">
      <alignment/>
    </xf>
    <xf numFmtId="4" fontId="81" fillId="0" borderId="3" xfId="0" applyNumberFormat="1" applyFont="1" applyFill="1" applyBorder="1" applyAlignment="1">
      <alignment/>
    </xf>
    <xf numFmtId="4" fontId="81" fillId="0" borderId="14" xfId="0" applyNumberFormat="1" applyFont="1" applyFill="1" applyBorder="1" applyAlignment="1">
      <alignment/>
    </xf>
    <xf numFmtId="4" fontId="81" fillId="0" borderId="32" xfId="0" applyNumberFormat="1" applyFont="1" applyFill="1" applyBorder="1" applyAlignment="1">
      <alignment/>
    </xf>
    <xf numFmtId="4" fontId="81" fillId="37" borderId="3" xfId="0" applyNumberFormat="1" applyFont="1" applyFill="1" applyBorder="1" applyAlignment="1">
      <alignment/>
    </xf>
    <xf numFmtId="3" fontId="81" fillId="37" borderId="3" xfId="0" applyNumberFormat="1" applyFont="1" applyFill="1" applyBorder="1" applyAlignment="1">
      <alignment/>
    </xf>
    <xf numFmtId="3" fontId="81" fillId="0" borderId="3" xfId="0" applyNumberFormat="1" applyFont="1" applyFill="1" applyBorder="1" applyAlignment="1">
      <alignment/>
    </xf>
    <xf numFmtId="4" fontId="82" fillId="0" borderId="3" xfId="0" applyNumberFormat="1" applyFont="1" applyFill="1" applyBorder="1" applyAlignment="1">
      <alignment/>
    </xf>
    <xf numFmtId="3" fontId="82" fillId="36" borderId="3" xfId="0" applyNumberFormat="1" applyFont="1" applyFill="1" applyBorder="1" applyAlignment="1">
      <alignment/>
    </xf>
    <xf numFmtId="3" fontId="82" fillId="0" borderId="3" xfId="0" applyNumberFormat="1" applyFont="1" applyFill="1" applyBorder="1" applyAlignment="1">
      <alignment/>
    </xf>
    <xf numFmtId="3" fontId="81" fillId="36" borderId="3" xfId="0" applyNumberFormat="1" applyFont="1" applyFill="1" applyBorder="1" applyAlignment="1">
      <alignment/>
    </xf>
    <xf numFmtId="4" fontId="81" fillId="0" borderId="60" xfId="0" applyNumberFormat="1" applyFont="1" applyFill="1" applyBorder="1" applyAlignment="1">
      <alignment horizontal="right"/>
    </xf>
    <xf numFmtId="4" fontId="81" fillId="35" borderId="60" xfId="0" applyNumberFormat="1" applyFont="1" applyFill="1" applyBorder="1" applyAlignment="1">
      <alignment horizontal="right"/>
    </xf>
    <xf numFmtId="4" fontId="82" fillId="0" borderId="60" xfId="0" applyNumberFormat="1" applyFont="1" applyFill="1" applyBorder="1" applyAlignment="1">
      <alignment horizontal="right"/>
    </xf>
    <xf numFmtId="4" fontId="82" fillId="35" borderId="60" xfId="0" applyNumberFormat="1" applyFont="1" applyFill="1" applyBorder="1" applyAlignment="1">
      <alignment horizontal="right"/>
    </xf>
    <xf numFmtId="4" fontId="81" fillId="0" borderId="61" xfId="0" applyNumberFormat="1" applyFont="1" applyFill="1" applyBorder="1" applyAlignment="1">
      <alignment horizontal="right"/>
    </xf>
    <xf numFmtId="4" fontId="81" fillId="0" borderId="62" xfId="0" applyNumberFormat="1" applyFont="1" applyFill="1" applyBorder="1" applyAlignment="1">
      <alignment/>
    </xf>
    <xf numFmtId="4" fontId="81" fillId="0" borderId="63" xfId="0" applyNumberFormat="1" applyFont="1" applyFill="1" applyBorder="1" applyAlignment="1">
      <alignment/>
    </xf>
    <xf numFmtId="4" fontId="81" fillId="37" borderId="63" xfId="0" applyNumberFormat="1" applyFont="1" applyFill="1" applyBorder="1" applyAlignment="1">
      <alignment/>
    </xf>
    <xf numFmtId="4" fontId="81" fillId="0" borderId="61" xfId="0" applyNumberFormat="1" applyFont="1" applyFill="1" applyBorder="1" applyAlignment="1">
      <alignment/>
    </xf>
    <xf numFmtId="4" fontId="81" fillId="35" borderId="60" xfId="0" applyNumberFormat="1" applyFont="1" applyFill="1" applyBorder="1" applyAlignment="1">
      <alignment/>
    </xf>
    <xf numFmtId="4" fontId="81" fillId="0" borderId="60" xfId="0" applyNumberFormat="1" applyFont="1" applyFill="1" applyBorder="1" applyAlignment="1">
      <alignment/>
    </xf>
    <xf numFmtId="4" fontId="82" fillId="0" borderId="61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horizontal="right"/>
    </xf>
    <xf numFmtId="4" fontId="81" fillId="36" borderId="63" xfId="0" applyNumberFormat="1" applyFont="1" applyFill="1" applyBorder="1" applyAlignment="1">
      <alignment/>
    </xf>
    <xf numFmtId="4" fontId="81" fillId="37" borderId="13" xfId="0" applyNumberFormat="1" applyFont="1" applyFill="1" applyBorder="1" applyAlignment="1">
      <alignment/>
    </xf>
    <xf numFmtId="4" fontId="81" fillId="37" borderId="62" xfId="0" applyNumberFormat="1" applyFont="1" applyFill="1" applyBorder="1" applyAlignment="1">
      <alignment/>
    </xf>
    <xf numFmtId="4" fontId="82" fillId="0" borderId="13" xfId="0" applyNumberFormat="1" applyFont="1" applyFill="1" applyBorder="1" applyAlignment="1">
      <alignment/>
    </xf>
    <xf numFmtId="0" fontId="43" fillId="36" borderId="52" xfId="0" applyFont="1" applyFill="1" applyBorder="1" applyAlignment="1">
      <alignment horizontal="left"/>
    </xf>
    <xf numFmtId="0" fontId="22" fillId="36" borderId="52" xfId="0" applyFont="1" applyFill="1" applyBorder="1" applyAlignment="1">
      <alignment horizontal="left"/>
    </xf>
    <xf numFmtId="0" fontId="20" fillId="36" borderId="59" xfId="0" applyFont="1" applyFill="1" applyBorder="1" applyAlignment="1">
      <alignment horizontal="right"/>
    </xf>
    <xf numFmtId="0" fontId="15" fillId="36" borderId="51" xfId="0" applyFont="1" applyFill="1" applyBorder="1" applyAlignment="1">
      <alignment horizontal="center"/>
    </xf>
    <xf numFmtId="0" fontId="22" fillId="36" borderId="52" xfId="0" applyFont="1" applyFill="1" applyBorder="1" applyAlignment="1">
      <alignment horizontal="center"/>
    </xf>
    <xf numFmtId="0" fontId="7" fillId="36" borderId="52" xfId="0" applyFont="1" applyFill="1" applyBorder="1" applyAlignment="1">
      <alignment/>
    </xf>
    <xf numFmtId="0" fontId="7" fillId="36" borderId="53" xfId="0" applyFont="1" applyFill="1" applyBorder="1" applyAlignment="1">
      <alignment/>
    </xf>
    <xf numFmtId="0" fontId="20" fillId="36" borderId="51" xfId="0" applyFont="1" applyFill="1" applyBorder="1" applyAlignment="1">
      <alignment horizontal="right"/>
    </xf>
    <xf numFmtId="0" fontId="20" fillId="37" borderId="51" xfId="0" applyFont="1" applyFill="1" applyBorder="1" applyAlignment="1">
      <alignment horizontal="right"/>
    </xf>
    <xf numFmtId="0" fontId="15" fillId="37" borderId="51" xfId="0" applyFont="1" applyFill="1" applyBorder="1" applyAlignment="1">
      <alignment horizontal="center"/>
    </xf>
    <xf numFmtId="0" fontId="15" fillId="37" borderId="59" xfId="0" applyFont="1" applyFill="1" applyBorder="1" applyAlignment="1">
      <alignment horizontal="center"/>
    </xf>
    <xf numFmtId="0" fontId="7" fillId="37" borderId="52" xfId="0" applyFont="1" applyFill="1" applyBorder="1" applyAlignment="1">
      <alignment/>
    </xf>
    <xf numFmtId="0" fontId="7" fillId="37" borderId="53" xfId="0" applyFont="1" applyFill="1" applyBorder="1" applyAlignment="1">
      <alignment/>
    </xf>
    <xf numFmtId="0" fontId="22" fillId="37" borderId="52" xfId="0" applyFont="1" applyFill="1" applyBorder="1" applyAlignment="1">
      <alignment horizontal="center"/>
    </xf>
    <xf numFmtId="164" fontId="55" fillId="35" borderId="15" xfId="0" applyNumberFormat="1" applyFont="1" applyFill="1" applyBorder="1" applyAlignment="1">
      <alignment/>
    </xf>
    <xf numFmtId="164" fontId="55" fillId="35" borderId="28" xfId="0" applyNumberFormat="1" applyFont="1" applyFill="1" applyBorder="1" applyAlignment="1">
      <alignment/>
    </xf>
    <xf numFmtId="164" fontId="54" fillId="35" borderId="15" xfId="0" applyNumberFormat="1" applyFont="1" applyFill="1" applyBorder="1" applyAlignment="1">
      <alignment/>
    </xf>
    <xf numFmtId="164" fontId="55" fillId="35" borderId="26" xfId="0" applyNumberFormat="1" applyFont="1" applyFill="1" applyBorder="1" applyAlignment="1">
      <alignment/>
    </xf>
    <xf numFmtId="164" fontId="54" fillId="35" borderId="31" xfId="0" applyNumberFormat="1" applyFont="1" applyFill="1" applyBorder="1" applyAlignment="1">
      <alignment/>
    </xf>
    <xf numFmtId="164" fontId="54" fillId="35" borderId="3" xfId="0" applyNumberFormat="1" applyFont="1" applyFill="1" applyBorder="1" applyAlignment="1">
      <alignment/>
    </xf>
    <xf numFmtId="164" fontId="54" fillId="35" borderId="33" xfId="0" applyNumberFormat="1" applyFont="1" applyFill="1" applyBorder="1" applyAlignment="1">
      <alignment/>
    </xf>
    <xf numFmtId="164" fontId="54" fillId="35" borderId="32" xfId="0" applyNumberFormat="1" applyFont="1" applyFill="1" applyBorder="1" applyAlignment="1">
      <alignment/>
    </xf>
    <xf numFmtId="164" fontId="54" fillId="35" borderId="34" xfId="0" applyNumberFormat="1" applyFont="1" applyFill="1" applyBorder="1" applyAlignment="1">
      <alignment/>
    </xf>
    <xf numFmtId="198" fontId="56" fillId="38" borderId="22" xfId="0" applyNumberFormat="1" applyFont="1" applyFill="1" applyBorder="1" applyAlignment="1">
      <alignment/>
    </xf>
    <xf numFmtId="198" fontId="116" fillId="0" borderId="22" xfId="0" applyNumberFormat="1" applyFont="1" applyFill="1" applyBorder="1" applyAlignment="1">
      <alignment horizontal="right"/>
    </xf>
    <xf numFmtId="198" fontId="56" fillId="38" borderId="54" xfId="0" applyNumberFormat="1" applyFont="1" applyFill="1" applyBorder="1" applyAlignment="1">
      <alignment/>
    </xf>
    <xf numFmtId="198" fontId="116" fillId="0" borderId="54" xfId="0" applyNumberFormat="1" applyFont="1" applyFill="1" applyBorder="1" applyAlignment="1">
      <alignment horizontal="right"/>
    </xf>
    <xf numFmtId="198" fontId="56" fillId="38" borderId="64" xfId="0" applyNumberFormat="1" applyFont="1" applyFill="1" applyBorder="1" applyAlignment="1">
      <alignment/>
    </xf>
    <xf numFmtId="198" fontId="116" fillId="0" borderId="64" xfId="0" applyNumberFormat="1" applyFont="1" applyFill="1" applyBorder="1" applyAlignment="1">
      <alignment horizontal="right"/>
    </xf>
    <xf numFmtId="198" fontId="51" fillId="38" borderId="59" xfId="0" applyNumberFormat="1" applyFont="1" applyFill="1" applyBorder="1" applyAlignment="1">
      <alignment/>
    </xf>
    <xf numFmtId="198" fontId="117" fillId="0" borderId="59" xfId="0" applyNumberFormat="1" applyFont="1" applyFill="1" applyBorder="1" applyAlignment="1">
      <alignment horizontal="right"/>
    </xf>
    <xf numFmtId="198" fontId="51" fillId="38" borderId="20" xfId="0" applyNumberFormat="1" applyFont="1" applyFill="1" applyBorder="1" applyAlignment="1">
      <alignment/>
    </xf>
    <xf numFmtId="198" fontId="117" fillId="0" borderId="20" xfId="0" applyNumberFormat="1" applyFont="1" applyFill="1" applyBorder="1" applyAlignment="1">
      <alignment horizontal="right"/>
    </xf>
    <xf numFmtId="198" fontId="51" fillId="38" borderId="65" xfId="0" applyNumberFormat="1" applyFont="1" applyFill="1" applyBorder="1" applyAlignment="1">
      <alignment/>
    </xf>
    <xf numFmtId="198" fontId="117" fillId="0" borderId="65" xfId="0" applyNumberFormat="1" applyFont="1" applyFill="1" applyBorder="1" applyAlignment="1">
      <alignment horizontal="right"/>
    </xf>
    <xf numFmtId="198" fontId="51" fillId="38" borderId="52" xfId="0" applyNumberFormat="1" applyFont="1" applyFill="1" applyBorder="1" applyAlignment="1">
      <alignment/>
    </xf>
    <xf numFmtId="198" fontId="117" fillId="0" borderId="52" xfId="0" applyNumberFormat="1" applyFont="1" applyFill="1" applyBorder="1" applyAlignment="1">
      <alignment horizontal="right"/>
    </xf>
    <xf numFmtId="198" fontId="51" fillId="38" borderId="21" xfId="0" applyNumberFormat="1" applyFont="1" applyFill="1" applyBorder="1" applyAlignment="1">
      <alignment/>
    </xf>
    <xf numFmtId="198" fontId="117" fillId="0" borderId="21" xfId="0" applyNumberFormat="1" applyFont="1" applyFill="1" applyBorder="1" applyAlignment="1">
      <alignment horizontal="right"/>
    </xf>
    <xf numFmtId="198" fontId="51" fillId="38" borderId="33" xfId="0" applyNumberFormat="1" applyFont="1" applyFill="1" applyBorder="1" applyAlignment="1">
      <alignment/>
    </xf>
    <xf numFmtId="198" fontId="117" fillId="0" borderId="33" xfId="0" applyNumberFormat="1" applyFont="1" applyFill="1" applyBorder="1" applyAlignment="1">
      <alignment horizontal="right"/>
    </xf>
    <xf numFmtId="198" fontId="51" fillId="38" borderId="53" xfId="0" applyNumberFormat="1" applyFont="1" applyFill="1" applyBorder="1" applyAlignment="1">
      <alignment/>
    </xf>
    <xf numFmtId="198" fontId="117" fillId="0" borderId="53" xfId="0" applyNumberFormat="1" applyFont="1" applyFill="1" applyBorder="1" applyAlignment="1">
      <alignment horizontal="right"/>
    </xf>
    <xf numFmtId="198" fontId="51" fillId="38" borderId="66" xfId="0" applyNumberFormat="1" applyFont="1" applyFill="1" applyBorder="1" applyAlignment="1">
      <alignment/>
    </xf>
    <xf numFmtId="198" fontId="117" fillId="0" borderId="66" xfId="0" applyNumberFormat="1" applyFont="1" applyFill="1" applyBorder="1" applyAlignment="1">
      <alignment horizontal="right"/>
    </xf>
    <xf numFmtId="198" fontId="51" fillId="38" borderId="34" xfId="0" applyNumberFormat="1" applyFont="1" applyFill="1" applyBorder="1" applyAlignment="1">
      <alignment/>
    </xf>
    <xf numFmtId="198" fontId="117" fillId="0" borderId="34" xfId="0" applyNumberFormat="1" applyFont="1" applyFill="1" applyBorder="1" applyAlignment="1">
      <alignment horizontal="right"/>
    </xf>
    <xf numFmtId="164" fontId="55" fillId="35" borderId="22" xfId="0" applyNumberFormat="1" applyFont="1" applyFill="1" applyBorder="1" applyAlignment="1">
      <alignment/>
    </xf>
    <xf numFmtId="164" fontId="55" fillId="35" borderId="16" xfId="0" applyNumberFormat="1" applyFont="1" applyFill="1" applyBorder="1" applyAlignment="1">
      <alignment/>
    </xf>
    <xf numFmtId="164" fontId="55" fillId="35" borderId="17" xfId="0" applyNumberFormat="1" applyFont="1" applyFill="1" applyBorder="1" applyAlignment="1">
      <alignment/>
    </xf>
    <xf numFmtId="164" fontId="54" fillId="35" borderId="67" xfId="0" applyNumberFormat="1" applyFont="1" applyFill="1" applyBorder="1" applyAlignment="1">
      <alignment/>
    </xf>
    <xf numFmtId="164" fontId="54" fillId="35" borderId="65" xfId="0" applyNumberFormat="1" applyFont="1" applyFill="1" applyBorder="1" applyAlignment="1">
      <alignment/>
    </xf>
    <xf numFmtId="3" fontId="56" fillId="38" borderId="22" xfId="0" applyNumberFormat="1" applyFont="1" applyFill="1" applyBorder="1" applyAlignment="1">
      <alignment horizontal="right"/>
    </xf>
    <xf numFmtId="3" fontId="56" fillId="38" borderId="54" xfId="0" applyNumberFormat="1" applyFont="1" applyFill="1" applyBorder="1" applyAlignment="1">
      <alignment horizontal="right"/>
    </xf>
    <xf numFmtId="3" fontId="56" fillId="38" borderId="64" xfId="0" applyNumberFormat="1" applyFont="1" applyFill="1" applyBorder="1" applyAlignment="1">
      <alignment horizontal="right"/>
    </xf>
    <xf numFmtId="3" fontId="51" fillId="38" borderId="59" xfId="0" applyNumberFormat="1" applyFont="1" applyFill="1" applyBorder="1" applyAlignment="1">
      <alignment horizontal="right"/>
    </xf>
    <xf numFmtId="3" fontId="51" fillId="38" borderId="20" xfId="0" applyNumberFormat="1" applyFont="1" applyFill="1" applyBorder="1" applyAlignment="1">
      <alignment horizontal="right"/>
    </xf>
    <xf numFmtId="3" fontId="51" fillId="38" borderId="65" xfId="0" applyNumberFormat="1" applyFont="1" applyFill="1" applyBorder="1" applyAlignment="1">
      <alignment horizontal="right"/>
    </xf>
    <xf numFmtId="3" fontId="51" fillId="38" borderId="52" xfId="0" applyNumberFormat="1" applyFont="1" applyFill="1" applyBorder="1" applyAlignment="1">
      <alignment horizontal="right"/>
    </xf>
    <xf numFmtId="3" fontId="51" fillId="38" borderId="21" xfId="0" applyNumberFormat="1" applyFont="1" applyFill="1" applyBorder="1" applyAlignment="1">
      <alignment horizontal="right"/>
    </xf>
    <xf numFmtId="3" fontId="51" fillId="38" borderId="33" xfId="0" applyNumberFormat="1" applyFont="1" applyFill="1" applyBorder="1" applyAlignment="1">
      <alignment horizontal="right"/>
    </xf>
    <xf numFmtId="3" fontId="51" fillId="38" borderId="53" xfId="0" applyNumberFormat="1" applyFont="1" applyFill="1" applyBorder="1" applyAlignment="1">
      <alignment horizontal="right"/>
    </xf>
    <xf numFmtId="3" fontId="51" fillId="38" borderId="66" xfId="0" applyNumberFormat="1" applyFont="1" applyFill="1" applyBorder="1" applyAlignment="1">
      <alignment horizontal="right"/>
    </xf>
    <xf numFmtId="3" fontId="51" fillId="38" borderId="34" xfId="0" applyNumberFormat="1" applyFont="1" applyFill="1" applyBorder="1" applyAlignment="1">
      <alignment horizontal="right"/>
    </xf>
    <xf numFmtId="164" fontId="55" fillId="35" borderId="3" xfId="0" applyNumberFormat="1" applyFont="1" applyFill="1" applyBorder="1" applyAlignment="1">
      <alignment/>
    </xf>
    <xf numFmtId="164" fontId="55" fillId="35" borderId="68" xfId="0" applyNumberFormat="1" applyFont="1" applyFill="1" applyBorder="1" applyAlignment="1">
      <alignment/>
    </xf>
    <xf numFmtId="164" fontId="55" fillId="35" borderId="31" xfId="0" applyNumberFormat="1" applyFont="1" applyFill="1" applyBorder="1" applyAlignment="1">
      <alignment/>
    </xf>
    <xf numFmtId="164" fontId="55" fillId="35" borderId="23" xfId="0" applyNumberFormat="1" applyFont="1" applyFill="1" applyBorder="1" applyAlignment="1">
      <alignment/>
    </xf>
    <xf numFmtId="164" fontId="55" fillId="35" borderId="24" xfId="0" applyNumberFormat="1" applyFont="1" applyFill="1" applyBorder="1" applyAlignment="1">
      <alignment/>
    </xf>
    <xf numFmtId="164" fontId="55" fillId="35" borderId="33" xfId="0" applyNumberFormat="1" applyFont="1" applyFill="1" applyBorder="1" applyAlignment="1">
      <alignment/>
    </xf>
    <xf numFmtId="164" fontId="55" fillId="35" borderId="32" xfId="0" applyNumberFormat="1" applyFont="1" applyFill="1" applyBorder="1" applyAlignment="1">
      <alignment/>
    </xf>
    <xf numFmtId="164" fontId="55" fillId="35" borderId="34" xfId="0" applyNumberFormat="1" applyFont="1" applyFill="1" applyBorder="1" applyAlignment="1">
      <alignment/>
    </xf>
    <xf numFmtId="166" fontId="25" fillId="0" borderId="14" xfId="0" applyNumberFormat="1" applyFont="1" applyBorder="1" applyAlignment="1">
      <alignment horizontal="right"/>
    </xf>
    <xf numFmtId="3" fontId="25" fillId="0" borderId="32" xfId="0" applyNumberFormat="1" applyFont="1" applyFill="1" applyBorder="1" applyAlignment="1">
      <alignment horizontal="right"/>
    </xf>
    <xf numFmtId="3" fontId="25" fillId="0" borderId="34" xfId="0" applyNumberFormat="1" applyFont="1" applyBorder="1" applyAlignment="1">
      <alignment horizontal="right"/>
    </xf>
    <xf numFmtId="164" fontId="25" fillId="0" borderId="49" xfId="0" applyNumberFormat="1" applyFont="1" applyBorder="1" applyAlignment="1">
      <alignment horizontal="right"/>
    </xf>
    <xf numFmtId="166" fontId="25" fillId="0" borderId="69" xfId="0" applyNumberFormat="1" applyFont="1" applyBorder="1" applyAlignment="1">
      <alignment horizontal="right"/>
    </xf>
    <xf numFmtId="3" fontId="25" fillId="0" borderId="46" xfId="0" applyNumberFormat="1" applyFont="1" applyBorder="1" applyAlignment="1">
      <alignment horizontal="right"/>
    </xf>
    <xf numFmtId="166" fontId="25" fillId="0" borderId="70" xfId="0" applyNumberFormat="1" applyFont="1" applyBorder="1" applyAlignment="1">
      <alignment horizontal="right"/>
    </xf>
    <xf numFmtId="3" fontId="25" fillId="0" borderId="41" xfId="0" applyNumberFormat="1" applyFont="1" applyBorder="1" applyAlignment="1">
      <alignment horizontal="right"/>
    </xf>
    <xf numFmtId="3" fontId="25" fillId="0" borderId="41" xfId="0" applyNumberFormat="1" applyFont="1" applyFill="1" applyBorder="1" applyAlignment="1">
      <alignment horizontal="right"/>
    </xf>
    <xf numFmtId="3" fontId="25" fillId="0" borderId="43" xfId="0" applyNumberFormat="1" applyFont="1" applyBorder="1" applyAlignment="1">
      <alignment horizontal="right"/>
    </xf>
    <xf numFmtId="0" fontId="45" fillId="0" borderId="22" xfId="0" applyFont="1" applyBorder="1" applyAlignment="1">
      <alignment horizontal="left"/>
    </xf>
    <xf numFmtId="0" fontId="25" fillId="0" borderId="71" xfId="0" applyFont="1" applyBorder="1" applyAlignment="1">
      <alignment horizontal="left"/>
    </xf>
    <xf numFmtId="3" fontId="79" fillId="38" borderId="64" xfId="0" applyNumberFormat="1" applyFont="1" applyFill="1" applyBorder="1" applyAlignment="1">
      <alignment horizontal="right"/>
    </xf>
    <xf numFmtId="198" fontId="118" fillId="0" borderId="3" xfId="57" applyNumberFormat="1" applyFont="1" applyFill="1" applyBorder="1" applyAlignment="1">
      <alignment horizontal="right"/>
      <protection/>
    </xf>
    <xf numFmtId="198" fontId="79" fillId="38" borderId="67" xfId="0" applyNumberFormat="1" applyFont="1" applyFill="1" applyBorder="1" applyAlignment="1">
      <alignment horizontal="right"/>
    </xf>
    <xf numFmtId="3" fontId="79" fillId="36" borderId="67" xfId="0" applyNumberFormat="1" applyFont="1" applyFill="1" applyBorder="1" applyAlignment="1">
      <alignment horizontal="right"/>
    </xf>
    <xf numFmtId="4" fontId="45" fillId="37" borderId="3" xfId="0" applyNumberFormat="1" applyFont="1" applyFill="1" applyBorder="1" applyAlignment="1">
      <alignment horizontal="right"/>
    </xf>
    <xf numFmtId="4" fontId="45" fillId="0" borderId="3" xfId="0" applyNumberFormat="1" applyFont="1" applyFill="1" applyBorder="1" applyAlignment="1">
      <alignment horizontal="right"/>
    </xf>
    <xf numFmtId="4" fontId="50" fillId="36" borderId="3" xfId="0" applyNumberFormat="1" applyFont="1" applyFill="1" applyBorder="1" applyAlignment="1">
      <alignment horizontal="right"/>
    </xf>
    <xf numFmtId="4" fontId="50" fillId="0" borderId="3" xfId="0" applyNumberFormat="1" applyFont="1" applyFill="1" applyBorder="1" applyAlignment="1">
      <alignment horizontal="right"/>
    </xf>
    <xf numFmtId="4" fontId="45" fillId="35" borderId="3" xfId="0" applyNumberFormat="1" applyFont="1" applyFill="1" applyBorder="1" applyAlignment="1">
      <alignment horizontal="right"/>
    </xf>
    <xf numFmtId="4" fontId="45" fillId="36" borderId="3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right"/>
    </xf>
    <xf numFmtId="198" fontId="79" fillId="38" borderId="31" xfId="0" applyNumberFormat="1" applyFont="1" applyFill="1" applyBorder="1" applyAlignment="1">
      <alignment horizontal="right"/>
    </xf>
    <xf numFmtId="198" fontId="79" fillId="38" borderId="42" xfId="0" applyNumberFormat="1" applyFont="1" applyFill="1" applyBorder="1" applyAlignment="1">
      <alignment horizontal="right"/>
    </xf>
    <xf numFmtId="198" fontId="118" fillId="0" borderId="33" xfId="57" applyNumberFormat="1" applyFont="1" applyFill="1" applyBorder="1" applyAlignment="1">
      <alignment horizontal="right"/>
      <protection/>
    </xf>
    <xf numFmtId="198" fontId="79" fillId="38" borderId="72" xfId="0" applyNumberFormat="1" applyFont="1" applyFill="1" applyBorder="1" applyAlignment="1">
      <alignment horizontal="right"/>
    </xf>
    <xf numFmtId="198" fontId="118" fillId="0" borderId="49" xfId="57" applyNumberFormat="1" applyFont="1" applyFill="1" applyBorder="1" applyAlignment="1">
      <alignment horizontal="right"/>
      <protection/>
    </xf>
    <xf numFmtId="4" fontId="45" fillId="37" borderId="49" xfId="0" applyNumberFormat="1" applyFont="1" applyFill="1" applyBorder="1" applyAlignment="1">
      <alignment horizontal="right"/>
    </xf>
    <xf numFmtId="4" fontId="50" fillId="35" borderId="49" xfId="0" applyNumberFormat="1" applyFont="1" applyFill="1" applyBorder="1" applyAlignment="1">
      <alignment horizontal="right"/>
    </xf>
    <xf numFmtId="4" fontId="45" fillId="35" borderId="49" xfId="0" applyNumberFormat="1" applyFont="1" applyFill="1" applyBorder="1" applyAlignment="1">
      <alignment horizontal="right"/>
    </xf>
    <xf numFmtId="0" fontId="7" fillId="37" borderId="71" xfId="0" applyFont="1" applyFill="1" applyBorder="1" applyAlignment="1">
      <alignment horizontal="left"/>
    </xf>
    <xf numFmtId="0" fontId="7" fillId="35" borderId="71" xfId="0" applyFont="1" applyFill="1" applyBorder="1" applyAlignment="1">
      <alignment horizontal="left"/>
    </xf>
    <xf numFmtId="0" fontId="7" fillId="36" borderId="71" xfId="0" applyFont="1" applyFill="1" applyBorder="1" applyAlignment="1">
      <alignment horizontal="left"/>
    </xf>
    <xf numFmtId="4" fontId="81" fillId="37" borderId="3" xfId="0" applyNumberFormat="1" applyFont="1" applyFill="1" applyBorder="1" applyAlignment="1">
      <alignment horizontal="right"/>
    </xf>
    <xf numFmtId="4" fontId="81" fillId="0" borderId="3" xfId="0" applyNumberFormat="1" applyFont="1" applyFill="1" applyBorder="1" applyAlignment="1">
      <alignment horizontal="right"/>
    </xf>
    <xf numFmtId="4" fontId="82" fillId="0" borderId="3" xfId="0" applyNumberFormat="1" applyFont="1" applyFill="1" applyBorder="1" applyAlignment="1">
      <alignment horizontal="right"/>
    </xf>
    <xf numFmtId="4" fontId="82" fillId="36" borderId="3" xfId="0" applyNumberFormat="1" applyFont="1" applyFill="1" applyBorder="1" applyAlignment="1">
      <alignment horizontal="right"/>
    </xf>
    <xf numFmtId="4" fontId="82" fillId="36" borderId="3" xfId="0" applyNumberFormat="1" applyFont="1" applyFill="1" applyBorder="1" applyAlignment="1">
      <alignment/>
    </xf>
    <xf numFmtId="4" fontId="81" fillId="36" borderId="3" xfId="0" applyNumberFormat="1" applyFont="1" applyFill="1" applyBorder="1" applyAlignment="1">
      <alignment horizontal="right"/>
    </xf>
    <xf numFmtId="4" fontId="81" fillId="36" borderId="3" xfId="0" applyNumberFormat="1" applyFont="1" applyFill="1" applyBorder="1" applyAlignment="1">
      <alignment/>
    </xf>
    <xf numFmtId="3" fontId="81" fillId="38" borderId="64" xfId="0" applyNumberFormat="1" applyFont="1" applyFill="1" applyBorder="1" applyAlignment="1">
      <alignment horizontal="right"/>
    </xf>
    <xf numFmtId="198" fontId="118" fillId="0" borderId="13" xfId="57" applyNumberFormat="1" applyFont="1" applyFill="1" applyBorder="1" applyAlignment="1">
      <alignment horizontal="right"/>
      <protection/>
    </xf>
    <xf numFmtId="4" fontId="81" fillId="37" borderId="13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4" fontId="81" fillId="0" borderId="13" xfId="0" applyNumberFormat="1" applyFont="1" applyFill="1" applyBorder="1" applyAlignment="1">
      <alignment horizontal="right"/>
    </xf>
    <xf numFmtId="0" fontId="20" fillId="35" borderId="22" xfId="0" applyFont="1" applyFill="1" applyBorder="1" applyAlignment="1">
      <alignment/>
    </xf>
    <xf numFmtId="0" fontId="20" fillId="37" borderId="51" xfId="0" applyFont="1" applyFill="1" applyBorder="1" applyAlignment="1">
      <alignment/>
    </xf>
    <xf numFmtId="0" fontId="15" fillId="37" borderId="51" xfId="0" applyFont="1" applyFill="1" applyBorder="1" applyAlignment="1">
      <alignment/>
    </xf>
    <xf numFmtId="0" fontId="15" fillId="37" borderId="59" xfId="0" applyFont="1" applyFill="1" applyBorder="1" applyAlignment="1">
      <alignment/>
    </xf>
    <xf numFmtId="0" fontId="7" fillId="37" borderId="52" xfId="0" applyFont="1" applyFill="1" applyBorder="1" applyAlignment="1">
      <alignment/>
    </xf>
    <xf numFmtId="0" fontId="7" fillId="37" borderId="7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41" fillId="35" borderId="22" xfId="0" applyFont="1" applyFill="1" applyBorder="1" applyAlignment="1">
      <alignment/>
    </xf>
    <xf numFmtId="0" fontId="41" fillId="36" borderId="51" xfId="0" applyFont="1" applyFill="1" applyBorder="1" applyAlignment="1">
      <alignment/>
    </xf>
    <xf numFmtId="0" fontId="33" fillId="36" borderId="51" xfId="0" applyFont="1" applyFill="1" applyBorder="1" applyAlignment="1">
      <alignment/>
    </xf>
    <xf numFmtId="0" fontId="43" fillId="36" borderId="52" xfId="0" applyFont="1" applyFill="1" applyBorder="1" applyAlignment="1">
      <alignment/>
    </xf>
    <xf numFmtId="0" fontId="26" fillId="36" borderId="52" xfId="0" applyFont="1" applyFill="1" applyBorder="1" applyAlignment="1">
      <alignment/>
    </xf>
    <xf numFmtId="0" fontId="26" fillId="36" borderId="53" xfId="0" applyFont="1" applyFill="1" applyBorder="1" applyAlignment="1">
      <alignment/>
    </xf>
    <xf numFmtId="0" fontId="7" fillId="37" borderId="53" xfId="0" applyFont="1" applyFill="1" applyBorder="1" applyAlignment="1">
      <alignment/>
    </xf>
    <xf numFmtId="0" fontId="41" fillId="37" borderId="51" xfId="0" applyFont="1" applyFill="1" applyBorder="1" applyAlignment="1">
      <alignment/>
    </xf>
    <xf numFmtId="0" fontId="20" fillId="36" borderId="51" xfId="0" applyFont="1" applyFill="1" applyBorder="1" applyAlignment="1">
      <alignment/>
    </xf>
    <xf numFmtId="0" fontId="15" fillId="36" borderId="51" xfId="0" applyFont="1" applyFill="1" applyBorder="1" applyAlignment="1">
      <alignment/>
    </xf>
    <xf numFmtId="0" fontId="22" fillId="36" borderId="52" xfId="0" applyFont="1" applyFill="1" applyBorder="1" applyAlignment="1">
      <alignment/>
    </xf>
    <xf numFmtId="0" fontId="7" fillId="36" borderId="52" xfId="0" applyFont="1" applyFill="1" applyBorder="1" applyAlignment="1">
      <alignment/>
    </xf>
    <xf numFmtId="0" fontId="7" fillId="36" borderId="71" xfId="0" applyFont="1" applyFill="1" applyBorder="1" applyAlignment="1">
      <alignment/>
    </xf>
    <xf numFmtId="198" fontId="119" fillId="0" borderId="13" xfId="57" applyNumberFormat="1" applyFont="1" applyFill="1" applyBorder="1" applyAlignment="1">
      <alignment horizontal="right"/>
      <protection/>
    </xf>
    <xf numFmtId="198" fontId="119" fillId="0" borderId="3" xfId="57" applyNumberFormat="1" applyFont="1" applyFill="1" applyBorder="1" applyAlignment="1">
      <alignment horizontal="right"/>
      <protection/>
    </xf>
    <xf numFmtId="198" fontId="119" fillId="0" borderId="33" xfId="57" applyNumberFormat="1" applyFont="1" applyFill="1" applyBorder="1" applyAlignment="1">
      <alignment horizontal="right"/>
      <protection/>
    </xf>
    <xf numFmtId="0" fontId="81" fillId="37" borderId="33" xfId="0" applyFont="1" applyFill="1" applyBorder="1" applyAlignment="1">
      <alignment horizontal="right"/>
    </xf>
    <xf numFmtId="0" fontId="82" fillId="36" borderId="33" xfId="0" applyFont="1" applyFill="1" applyBorder="1" applyAlignment="1">
      <alignment horizontal="right"/>
    </xf>
    <xf numFmtId="0" fontId="81" fillId="36" borderId="33" xfId="0" applyFont="1" applyFill="1" applyBorder="1" applyAlignment="1">
      <alignment horizontal="right"/>
    </xf>
    <xf numFmtId="0" fontId="7" fillId="37" borderId="71" xfId="0" applyFont="1" applyFill="1" applyBorder="1" applyAlignment="1">
      <alignment/>
    </xf>
    <xf numFmtId="0" fontId="82" fillId="35" borderId="64" xfId="0" applyFont="1" applyFill="1" applyBorder="1" applyAlignment="1">
      <alignment horizontal="right"/>
    </xf>
    <xf numFmtId="0" fontId="81" fillId="35" borderId="64" xfId="0" applyFont="1" applyFill="1" applyBorder="1" applyAlignment="1">
      <alignment horizontal="right"/>
    </xf>
    <xf numFmtId="0" fontId="81" fillId="0" borderId="64" xfId="0" applyFont="1" applyFill="1" applyBorder="1" applyAlignment="1">
      <alignment horizontal="right"/>
    </xf>
    <xf numFmtId="198" fontId="79" fillId="38" borderId="30" xfId="0" applyNumberFormat="1" applyFont="1" applyFill="1" applyBorder="1" applyAlignment="1">
      <alignment horizontal="right"/>
    </xf>
    <xf numFmtId="198" fontId="79" fillId="38" borderId="65" xfId="0" applyNumberFormat="1" applyFont="1" applyFill="1" applyBorder="1" applyAlignment="1">
      <alignment horizontal="right"/>
    </xf>
    <xf numFmtId="3" fontId="25" fillId="0" borderId="37" xfId="0" applyNumberFormat="1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28" xfId="0" applyNumberFormat="1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27" xfId="0" applyFont="1" applyBorder="1" applyAlignment="1">
      <alignment/>
    </xf>
    <xf numFmtId="198" fontId="25" fillId="38" borderId="12" xfId="0" applyNumberFormat="1" applyFont="1" applyFill="1" applyBorder="1" applyAlignment="1">
      <alignment/>
    </xf>
    <xf numFmtId="198" fontId="25" fillId="38" borderId="31" xfId="0" applyNumberFormat="1" applyFont="1" applyFill="1" applyBorder="1" applyAlignment="1">
      <alignment/>
    </xf>
    <xf numFmtId="198" fontId="120" fillId="0" borderId="13" xfId="0" applyNumberFormat="1" applyFont="1" applyFill="1" applyBorder="1" applyAlignment="1">
      <alignment horizontal="right"/>
    </xf>
    <xf numFmtId="198" fontId="120" fillId="0" borderId="3" xfId="0" applyNumberFormat="1" applyFont="1" applyFill="1" applyBorder="1" applyAlignment="1">
      <alignment horizontal="right"/>
    </xf>
    <xf numFmtId="198" fontId="120" fillId="0" borderId="33" xfId="0" applyNumberFormat="1" applyFont="1" applyFill="1" applyBorder="1" applyAlignment="1">
      <alignment horizontal="right"/>
    </xf>
    <xf numFmtId="198" fontId="120" fillId="0" borderId="15" xfId="0" applyNumberFormat="1" applyFont="1" applyFill="1" applyBorder="1" applyAlignment="1">
      <alignment/>
    </xf>
    <xf numFmtId="198" fontId="120" fillId="0" borderId="44" xfId="0" applyNumberFormat="1" applyFont="1" applyFill="1" applyBorder="1" applyAlignment="1">
      <alignment/>
    </xf>
    <xf numFmtId="198" fontId="120" fillId="0" borderId="38" xfId="0" applyNumberFormat="1" applyFont="1" applyFill="1" applyBorder="1" applyAlignment="1">
      <alignment/>
    </xf>
    <xf numFmtId="198" fontId="120" fillId="0" borderId="68" xfId="0" applyNumberFormat="1" applyFont="1" applyFill="1" applyBorder="1" applyAlignment="1">
      <alignment/>
    </xf>
    <xf numFmtId="198" fontId="120" fillId="0" borderId="40" xfId="0" applyNumberFormat="1" applyFont="1" applyFill="1" applyBorder="1" applyAlignment="1">
      <alignment/>
    </xf>
    <xf numFmtId="198" fontId="25" fillId="38" borderId="39" xfId="0" applyNumberFormat="1" applyFont="1" applyFill="1" applyBorder="1" applyAlignment="1">
      <alignment/>
    </xf>
    <xf numFmtId="198" fontId="25" fillId="38" borderId="68" xfId="0" applyNumberFormat="1" applyFont="1" applyFill="1" applyBorder="1" applyAlignment="1">
      <alignment/>
    </xf>
    <xf numFmtId="198" fontId="25" fillId="38" borderId="40" xfId="0" applyNumberFormat="1" applyFont="1" applyFill="1" applyBorder="1" applyAlignment="1">
      <alignment/>
    </xf>
    <xf numFmtId="198" fontId="120" fillId="0" borderId="49" xfId="0" applyNumberFormat="1" applyFont="1" applyFill="1" applyBorder="1" applyAlignment="1">
      <alignment horizontal="right"/>
    </xf>
    <xf numFmtId="3" fontId="25" fillId="38" borderId="12" xfId="0" applyNumberFormat="1" applyFont="1" applyFill="1" applyBorder="1" applyAlignment="1">
      <alignment horizontal="right"/>
    </xf>
    <xf numFmtId="3" fontId="25" fillId="38" borderId="31" xfId="0" applyNumberFormat="1" applyFont="1" applyFill="1" applyBorder="1" applyAlignment="1">
      <alignment horizontal="right"/>
    </xf>
    <xf numFmtId="3" fontId="25" fillId="38" borderId="39" xfId="0" applyNumberFormat="1" applyFont="1" applyFill="1" applyBorder="1" applyAlignment="1">
      <alignment horizontal="right"/>
    </xf>
    <xf numFmtId="3" fontId="25" fillId="38" borderId="68" xfId="0" applyNumberFormat="1" applyFont="1" applyFill="1" applyBorder="1" applyAlignment="1">
      <alignment horizontal="right"/>
    </xf>
    <xf numFmtId="3" fontId="25" fillId="38" borderId="40" xfId="0" applyNumberFormat="1" applyFont="1" applyFill="1" applyBorder="1" applyAlignment="1">
      <alignment horizontal="right"/>
    </xf>
    <xf numFmtId="198" fontId="79" fillId="38" borderId="22" xfId="0" applyNumberFormat="1" applyFont="1" applyFill="1" applyBorder="1" applyAlignment="1">
      <alignment/>
    </xf>
    <xf numFmtId="198" fontId="79" fillId="38" borderId="61" xfId="0" applyNumberFormat="1" applyFont="1" applyFill="1" applyBorder="1" applyAlignment="1">
      <alignment/>
    </xf>
    <xf numFmtId="198" fontId="79" fillId="38" borderId="60" xfId="0" applyNumberFormat="1" applyFont="1" applyFill="1" applyBorder="1" applyAlignment="1">
      <alignment/>
    </xf>
    <xf numFmtId="197" fontId="79" fillId="38" borderId="73" xfId="72" applyNumberFormat="1" applyFont="1" applyFill="1" applyBorder="1" applyAlignment="1">
      <alignment/>
    </xf>
    <xf numFmtId="198" fontId="80" fillId="38" borderId="59" xfId="0" applyNumberFormat="1" applyFont="1" applyFill="1" applyBorder="1" applyAlignment="1">
      <alignment/>
    </xf>
    <xf numFmtId="198" fontId="80" fillId="38" borderId="30" xfId="0" applyNumberFormat="1" applyFont="1" applyFill="1" applyBorder="1" applyAlignment="1">
      <alignment/>
    </xf>
    <xf numFmtId="198" fontId="80" fillId="38" borderId="67" xfId="0" applyNumberFormat="1" applyFont="1" applyFill="1" applyBorder="1" applyAlignment="1">
      <alignment/>
    </xf>
    <xf numFmtId="197" fontId="80" fillId="38" borderId="72" xfId="72" applyNumberFormat="1" applyFont="1" applyFill="1" applyBorder="1" applyAlignment="1">
      <alignment/>
    </xf>
    <xf numFmtId="198" fontId="80" fillId="38" borderId="52" xfId="0" applyNumberFormat="1" applyFont="1" applyFill="1" applyBorder="1" applyAlignment="1">
      <alignment/>
    </xf>
    <xf numFmtId="198" fontId="80" fillId="38" borderId="13" xfId="0" applyNumberFormat="1" applyFont="1" applyFill="1" applyBorder="1" applyAlignment="1">
      <alignment/>
    </xf>
    <xf numFmtId="198" fontId="80" fillId="38" borderId="3" xfId="0" applyNumberFormat="1" applyFont="1" applyFill="1" applyBorder="1" applyAlignment="1">
      <alignment/>
    </xf>
    <xf numFmtId="197" fontId="80" fillId="38" borderId="74" xfId="72" applyNumberFormat="1" applyFont="1" applyFill="1" applyBorder="1" applyAlignment="1">
      <alignment/>
    </xf>
    <xf numFmtId="198" fontId="80" fillId="38" borderId="14" xfId="0" applyNumberFormat="1" applyFont="1" applyFill="1" applyBorder="1" applyAlignment="1">
      <alignment/>
    </xf>
    <xf numFmtId="198" fontId="80" fillId="38" borderId="32" xfId="0" applyNumberFormat="1" applyFont="1" applyFill="1" applyBorder="1" applyAlignment="1">
      <alignment/>
    </xf>
    <xf numFmtId="197" fontId="80" fillId="38" borderId="75" xfId="72" applyNumberFormat="1" applyFont="1" applyFill="1" applyBorder="1" applyAlignment="1">
      <alignment/>
    </xf>
    <xf numFmtId="198" fontId="80" fillId="38" borderId="53" xfId="0" applyNumberFormat="1" applyFont="1" applyFill="1" applyBorder="1" applyAlignment="1">
      <alignment/>
    </xf>
    <xf numFmtId="198" fontId="79" fillId="38" borderId="64" xfId="0" applyNumberFormat="1" applyFont="1" applyFill="1" applyBorder="1" applyAlignment="1">
      <alignment/>
    </xf>
    <xf numFmtId="198" fontId="80" fillId="38" borderId="65" xfId="0" applyNumberFormat="1" applyFont="1" applyFill="1" applyBorder="1" applyAlignment="1">
      <alignment/>
    </xf>
    <xf numFmtId="198" fontId="80" fillId="38" borderId="33" xfId="0" applyNumberFormat="1" applyFont="1" applyFill="1" applyBorder="1" applyAlignment="1">
      <alignment/>
    </xf>
    <xf numFmtId="198" fontId="80" fillId="38" borderId="34" xfId="0" applyNumberFormat="1" applyFont="1" applyFill="1" applyBorder="1" applyAlignment="1">
      <alignment/>
    </xf>
    <xf numFmtId="198" fontId="79" fillId="38" borderId="54" xfId="0" applyNumberFormat="1" applyFont="1" applyFill="1" applyBorder="1" applyAlignment="1">
      <alignment/>
    </xf>
    <xf numFmtId="198" fontId="80" fillId="38" borderId="20" xfId="0" applyNumberFormat="1" applyFont="1" applyFill="1" applyBorder="1" applyAlignment="1">
      <alignment/>
    </xf>
    <xf numFmtId="198" fontId="80" fillId="38" borderId="21" xfId="0" applyNumberFormat="1" applyFont="1" applyFill="1" applyBorder="1" applyAlignment="1">
      <alignment/>
    </xf>
    <xf numFmtId="198" fontId="80" fillId="38" borderId="66" xfId="0" applyNumberFormat="1" applyFont="1" applyFill="1" applyBorder="1" applyAlignment="1">
      <alignment/>
    </xf>
    <xf numFmtId="197" fontId="79" fillId="38" borderId="17" xfId="72" applyNumberFormat="1" applyFont="1" applyFill="1" applyBorder="1" applyAlignment="1">
      <alignment/>
    </xf>
    <xf numFmtId="197" fontId="80" fillId="38" borderId="23" xfId="72" applyNumberFormat="1" applyFont="1" applyFill="1" applyBorder="1" applyAlignment="1">
      <alignment/>
    </xf>
    <xf numFmtId="197" fontId="80" fillId="38" borderId="76" xfId="72" applyNumberFormat="1" applyFont="1" applyFill="1" applyBorder="1" applyAlignment="1">
      <alignment/>
    </xf>
    <xf numFmtId="197" fontId="80" fillId="38" borderId="18" xfId="72" applyNumberFormat="1" applyFont="1" applyFill="1" applyBorder="1" applyAlignment="1">
      <alignment/>
    </xf>
    <xf numFmtId="198" fontId="79" fillId="38" borderId="61" xfId="0" applyNumberFormat="1" applyFont="1" applyFill="1" applyBorder="1" applyAlignment="1">
      <alignment horizontal="right"/>
    </xf>
    <xf numFmtId="198" fontId="79" fillId="38" borderId="60" xfId="0" applyNumberFormat="1" applyFont="1" applyFill="1" applyBorder="1" applyAlignment="1">
      <alignment horizontal="right"/>
    </xf>
    <xf numFmtId="197" fontId="79" fillId="38" borderId="73" xfId="72" applyNumberFormat="1" applyFont="1" applyFill="1" applyBorder="1" applyAlignment="1">
      <alignment horizontal="right"/>
    </xf>
    <xf numFmtId="197" fontId="80" fillId="38" borderId="72" xfId="72" applyNumberFormat="1" applyFont="1" applyFill="1" applyBorder="1" applyAlignment="1">
      <alignment horizontal="right"/>
    </xf>
    <xf numFmtId="198" fontId="80" fillId="38" borderId="13" xfId="0" applyNumberFormat="1" applyFont="1" applyFill="1" applyBorder="1" applyAlignment="1">
      <alignment horizontal="right"/>
    </xf>
    <xf numFmtId="198" fontId="80" fillId="38" borderId="3" xfId="0" applyNumberFormat="1" applyFont="1" applyFill="1" applyBorder="1" applyAlignment="1">
      <alignment horizontal="right"/>
    </xf>
    <xf numFmtId="197" fontId="80" fillId="38" borderId="74" xfId="72" applyNumberFormat="1" applyFont="1" applyFill="1" applyBorder="1" applyAlignment="1">
      <alignment horizontal="right"/>
    </xf>
    <xf numFmtId="198" fontId="80" fillId="38" borderId="14" xfId="0" applyNumberFormat="1" applyFont="1" applyFill="1" applyBorder="1" applyAlignment="1">
      <alignment horizontal="right"/>
    </xf>
    <xf numFmtId="198" fontId="80" fillId="38" borderId="32" xfId="0" applyNumberFormat="1" applyFont="1" applyFill="1" applyBorder="1" applyAlignment="1">
      <alignment horizontal="right"/>
    </xf>
    <xf numFmtId="197" fontId="80" fillId="38" borderId="75" xfId="72" applyNumberFormat="1" applyFont="1" applyFill="1" applyBorder="1" applyAlignment="1">
      <alignment horizontal="right"/>
    </xf>
    <xf numFmtId="198" fontId="79" fillId="38" borderId="22" xfId="0" applyNumberFormat="1" applyFont="1" applyFill="1" applyBorder="1" applyAlignment="1">
      <alignment horizontal="right"/>
    </xf>
    <xf numFmtId="198" fontId="79" fillId="38" borderId="64" xfId="0" applyNumberFormat="1" applyFont="1" applyFill="1" applyBorder="1" applyAlignment="1">
      <alignment horizontal="right"/>
    </xf>
    <xf numFmtId="198" fontId="80" fillId="38" borderId="59" xfId="0" applyNumberFormat="1" applyFont="1" applyFill="1" applyBorder="1" applyAlignment="1">
      <alignment horizontal="right"/>
    </xf>
    <xf numFmtId="198" fontId="80" fillId="38" borderId="52" xfId="0" applyNumberFormat="1" applyFont="1" applyFill="1" applyBorder="1" applyAlignment="1">
      <alignment horizontal="right"/>
    </xf>
    <xf numFmtId="198" fontId="80" fillId="38" borderId="33" xfId="0" applyNumberFormat="1" applyFont="1" applyFill="1" applyBorder="1" applyAlignment="1">
      <alignment horizontal="right"/>
    </xf>
    <xf numFmtId="198" fontId="80" fillId="38" borderId="53" xfId="0" applyNumberFormat="1" applyFont="1" applyFill="1" applyBorder="1" applyAlignment="1">
      <alignment horizontal="right"/>
    </xf>
    <xf numFmtId="198" fontId="80" fillId="38" borderId="34" xfId="0" applyNumberFormat="1" applyFont="1" applyFill="1" applyBorder="1" applyAlignment="1">
      <alignment horizontal="right"/>
    </xf>
    <xf numFmtId="198" fontId="79" fillId="38" borderId="54" xfId="0" applyNumberFormat="1" applyFont="1" applyFill="1" applyBorder="1" applyAlignment="1">
      <alignment horizontal="right"/>
    </xf>
    <xf numFmtId="198" fontId="80" fillId="38" borderId="21" xfId="0" applyNumberFormat="1" applyFont="1" applyFill="1" applyBorder="1" applyAlignment="1">
      <alignment horizontal="right"/>
    </xf>
    <xf numFmtId="198" fontId="80" fillId="38" borderId="66" xfId="0" applyNumberFormat="1" applyFont="1" applyFill="1" applyBorder="1" applyAlignment="1">
      <alignment horizontal="right"/>
    </xf>
    <xf numFmtId="197" fontId="79" fillId="38" borderId="17" xfId="72" applyNumberFormat="1" applyFont="1" applyFill="1" applyBorder="1" applyAlignment="1">
      <alignment horizontal="right"/>
    </xf>
    <xf numFmtId="197" fontId="80" fillId="38" borderId="23" xfId="72" applyNumberFormat="1" applyFont="1" applyFill="1" applyBorder="1" applyAlignment="1">
      <alignment horizontal="right"/>
    </xf>
    <xf numFmtId="197" fontId="80" fillId="38" borderId="76" xfId="72" applyNumberFormat="1" applyFont="1" applyFill="1" applyBorder="1" applyAlignment="1">
      <alignment horizontal="right"/>
    </xf>
    <xf numFmtId="197" fontId="80" fillId="38" borderId="18" xfId="72" applyNumberFormat="1" applyFont="1" applyFill="1" applyBorder="1" applyAlignment="1">
      <alignment horizontal="right"/>
    </xf>
    <xf numFmtId="198" fontId="80" fillId="38" borderId="30" xfId="0" applyNumberFormat="1" applyFont="1" applyFill="1" applyBorder="1" applyAlignment="1">
      <alignment horizontal="right"/>
    </xf>
    <xf numFmtId="198" fontId="80" fillId="38" borderId="67" xfId="0" applyNumberFormat="1" applyFont="1" applyFill="1" applyBorder="1" applyAlignment="1">
      <alignment horizontal="right"/>
    </xf>
    <xf numFmtId="198" fontId="80" fillId="38" borderId="65" xfId="0" applyNumberFormat="1" applyFont="1" applyFill="1" applyBorder="1" applyAlignment="1">
      <alignment horizontal="right"/>
    </xf>
    <xf numFmtId="198" fontId="80" fillId="38" borderId="20" xfId="0" applyNumberFormat="1" applyFont="1" applyFill="1" applyBorder="1" applyAlignment="1">
      <alignment horizontal="right"/>
    </xf>
    <xf numFmtId="3" fontId="101" fillId="38" borderId="54" xfId="0" applyNumberFormat="1" applyFont="1" applyFill="1" applyBorder="1" applyAlignment="1">
      <alignment horizontal="right"/>
    </xf>
    <xf numFmtId="3" fontId="101" fillId="38" borderId="60" xfId="0" applyNumberFormat="1" applyFont="1" applyFill="1" applyBorder="1" applyAlignment="1">
      <alignment horizontal="right"/>
    </xf>
    <xf numFmtId="3" fontId="101" fillId="38" borderId="73" xfId="0" applyNumberFormat="1" applyFont="1" applyFill="1" applyBorder="1" applyAlignment="1">
      <alignment horizontal="right"/>
    </xf>
    <xf numFmtId="3" fontId="99" fillId="38" borderId="16" xfId="0" applyNumberFormat="1" applyFont="1" applyFill="1" applyBorder="1" applyAlignment="1">
      <alignment horizontal="right"/>
    </xf>
    <xf numFmtId="3" fontId="99" fillId="38" borderId="60" xfId="0" applyNumberFormat="1" applyFont="1" applyFill="1" applyBorder="1" applyAlignment="1">
      <alignment horizontal="right"/>
    </xf>
    <xf numFmtId="3" fontId="99" fillId="38" borderId="17" xfId="0" applyNumberFormat="1" applyFont="1" applyFill="1" applyBorder="1" applyAlignment="1">
      <alignment horizontal="right"/>
    </xf>
    <xf numFmtId="3" fontId="99" fillId="38" borderId="20" xfId="0" applyNumberFormat="1" applyFont="1" applyFill="1" applyBorder="1" applyAlignment="1">
      <alignment horizontal="right"/>
    </xf>
    <xf numFmtId="3" fontId="99" fillId="38" borderId="67" xfId="0" applyNumberFormat="1" applyFont="1" applyFill="1" applyBorder="1" applyAlignment="1">
      <alignment horizontal="right"/>
    </xf>
    <xf numFmtId="3" fontId="99" fillId="38" borderId="56" xfId="0" applyNumberFormat="1" applyFont="1" applyFill="1" applyBorder="1" applyAlignment="1">
      <alignment horizontal="right"/>
    </xf>
    <xf numFmtId="3" fontId="99" fillId="38" borderId="31" xfId="0" applyNumberFormat="1" applyFont="1" applyFill="1" applyBorder="1" applyAlignment="1">
      <alignment horizontal="right"/>
    </xf>
    <xf numFmtId="3" fontId="99" fillId="38" borderId="23" xfId="0" applyNumberFormat="1" applyFont="1" applyFill="1" applyBorder="1" applyAlignment="1">
      <alignment horizontal="right"/>
    </xf>
    <xf numFmtId="3" fontId="99" fillId="38" borderId="21" xfId="0" applyNumberFormat="1" applyFont="1" applyFill="1" applyBorder="1" applyAlignment="1">
      <alignment horizontal="right"/>
    </xf>
    <xf numFmtId="3" fontId="99" fillId="38" borderId="3" xfId="0" applyNumberFormat="1" applyFont="1" applyFill="1" applyBorder="1" applyAlignment="1">
      <alignment horizontal="right"/>
    </xf>
    <xf numFmtId="3" fontId="99" fillId="38" borderId="57" xfId="0" applyNumberFormat="1" applyFont="1" applyFill="1" applyBorder="1" applyAlignment="1">
      <alignment horizontal="right"/>
    </xf>
    <xf numFmtId="3" fontId="99" fillId="38" borderId="77" xfId="0" applyNumberFormat="1" applyFont="1" applyFill="1" applyBorder="1" applyAlignment="1">
      <alignment horizontal="right"/>
    </xf>
    <xf numFmtId="3" fontId="99" fillId="38" borderId="24" xfId="0" applyNumberFormat="1" applyFont="1" applyFill="1" applyBorder="1" applyAlignment="1">
      <alignment horizontal="right"/>
    </xf>
    <xf numFmtId="3" fontId="99" fillId="38" borderId="66" xfId="0" applyNumberFormat="1" applyFont="1" applyFill="1" applyBorder="1" applyAlignment="1">
      <alignment horizontal="right"/>
    </xf>
    <xf numFmtId="3" fontId="99" fillId="38" borderId="32" xfId="0" applyNumberFormat="1" applyFont="1" applyFill="1" applyBorder="1" applyAlignment="1">
      <alignment horizontal="right"/>
    </xf>
    <xf numFmtId="3" fontId="99" fillId="38" borderId="58" xfId="0" applyNumberFormat="1" applyFont="1" applyFill="1" applyBorder="1" applyAlignment="1">
      <alignment horizontal="right"/>
    </xf>
    <xf numFmtId="3" fontId="99" fillId="38" borderId="78" xfId="0" applyNumberFormat="1" applyFont="1" applyFill="1" applyBorder="1" applyAlignment="1">
      <alignment horizontal="right"/>
    </xf>
    <xf numFmtId="3" fontId="99" fillId="38" borderId="25" xfId="0" applyNumberFormat="1" applyFont="1" applyFill="1" applyBorder="1" applyAlignment="1">
      <alignment horizontal="right"/>
    </xf>
    <xf numFmtId="4" fontId="45" fillId="35" borderId="63" xfId="0" applyNumberFormat="1" applyFont="1" applyFill="1" applyBorder="1" applyAlignment="1">
      <alignment horizontal="right"/>
    </xf>
    <xf numFmtId="3" fontId="45" fillId="0" borderId="3" xfId="0" applyNumberFormat="1" applyFont="1" applyFill="1" applyBorder="1" applyAlignment="1">
      <alignment horizontal="right"/>
    </xf>
    <xf numFmtId="3" fontId="45" fillId="37" borderId="3" xfId="0" applyNumberFormat="1" applyFont="1" applyFill="1" applyBorder="1" applyAlignment="1">
      <alignment horizontal="right"/>
    </xf>
    <xf numFmtId="4" fontId="45" fillId="0" borderId="63" xfId="0" applyNumberFormat="1" applyFont="1" applyFill="1" applyBorder="1" applyAlignment="1">
      <alignment horizontal="right"/>
    </xf>
    <xf numFmtId="4" fontId="45" fillId="37" borderId="63" xfId="0" applyNumberFormat="1" applyFont="1" applyFill="1" applyBorder="1" applyAlignment="1">
      <alignment horizontal="right"/>
    </xf>
    <xf numFmtId="3" fontId="50" fillId="0" borderId="3" xfId="0" applyNumberFormat="1" applyFont="1" applyFill="1" applyBorder="1" applyAlignment="1">
      <alignment horizontal="right"/>
    </xf>
    <xf numFmtId="3" fontId="50" fillId="36" borderId="3" xfId="0" applyNumberFormat="1" applyFont="1" applyFill="1" applyBorder="1" applyAlignment="1">
      <alignment horizontal="right"/>
    </xf>
    <xf numFmtId="3" fontId="45" fillId="35" borderId="3" xfId="0" applyNumberFormat="1" applyFont="1" applyFill="1" applyBorder="1" applyAlignment="1">
      <alignment horizontal="right"/>
    </xf>
    <xf numFmtId="3" fontId="45" fillId="36" borderId="3" xfId="0" applyNumberFormat="1" applyFont="1" applyFill="1" applyBorder="1" applyAlignment="1">
      <alignment horizontal="right"/>
    </xf>
    <xf numFmtId="4" fontId="45" fillId="36" borderId="63" xfId="0" applyNumberFormat="1" applyFont="1" applyFill="1" applyBorder="1" applyAlignment="1">
      <alignment horizontal="right"/>
    </xf>
    <xf numFmtId="4" fontId="45" fillId="35" borderId="32" xfId="0" applyNumberFormat="1" applyFont="1" applyFill="1" applyBorder="1" applyAlignment="1">
      <alignment horizontal="right"/>
    </xf>
    <xf numFmtId="0" fontId="25" fillId="0" borderId="52" xfId="0" applyFont="1" applyFill="1" applyBorder="1" applyAlignment="1">
      <alignment horizontal="left"/>
    </xf>
    <xf numFmtId="3" fontId="119" fillId="0" borderId="60" xfId="0" applyNumberFormat="1" applyFont="1" applyFill="1" applyBorder="1" applyAlignment="1">
      <alignment horizontal="right"/>
    </xf>
    <xf numFmtId="3" fontId="121" fillId="0" borderId="60" xfId="0" applyNumberFormat="1" applyFont="1" applyFill="1" applyBorder="1" applyAlignment="1">
      <alignment horizontal="right"/>
    </xf>
    <xf numFmtId="4" fontId="81" fillId="0" borderId="63" xfId="0" applyNumberFormat="1" applyFont="1" applyFill="1" applyBorder="1" applyAlignment="1">
      <alignment horizontal="right"/>
    </xf>
    <xf numFmtId="3" fontId="81" fillId="0" borderId="3" xfId="0" applyNumberFormat="1" applyFont="1" applyFill="1" applyBorder="1" applyAlignment="1">
      <alignment horizontal="right"/>
    </xf>
    <xf numFmtId="3" fontId="81" fillId="37" borderId="3" xfId="0" applyNumberFormat="1" applyFont="1" applyFill="1" applyBorder="1" applyAlignment="1">
      <alignment horizontal="right"/>
    </xf>
    <xf numFmtId="4" fontId="81" fillId="37" borderId="63" xfId="0" applyNumberFormat="1" applyFont="1" applyFill="1" applyBorder="1" applyAlignment="1">
      <alignment horizontal="right"/>
    </xf>
    <xf numFmtId="3" fontId="82" fillId="0" borderId="3" xfId="0" applyNumberFormat="1" applyFont="1" applyFill="1" applyBorder="1" applyAlignment="1">
      <alignment horizontal="right"/>
    </xf>
    <xf numFmtId="3" fontId="82" fillId="36" borderId="3" xfId="0" applyNumberFormat="1" applyFont="1" applyFill="1" applyBorder="1" applyAlignment="1">
      <alignment horizontal="right"/>
    </xf>
    <xf numFmtId="3" fontId="81" fillId="36" borderId="3" xfId="0" applyNumberFormat="1" applyFont="1" applyFill="1" applyBorder="1" applyAlignment="1">
      <alignment horizontal="right"/>
    </xf>
    <xf numFmtId="4" fontId="81" fillId="36" borderId="63" xfId="0" applyNumberFormat="1" applyFont="1" applyFill="1" applyBorder="1" applyAlignment="1">
      <alignment horizontal="right"/>
    </xf>
    <xf numFmtId="4" fontId="81" fillId="0" borderId="32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98" fontId="81" fillId="0" borderId="13" xfId="57" applyNumberFormat="1" applyFont="1" applyFill="1" applyBorder="1" applyAlignment="1">
      <alignment horizontal="right"/>
      <protection/>
    </xf>
    <xf numFmtId="198" fontId="80" fillId="38" borderId="12" xfId="0" applyNumberFormat="1" applyFont="1" applyFill="1" applyBorder="1" applyAlignment="1">
      <alignment horizontal="right"/>
    </xf>
    <xf numFmtId="198" fontId="80" fillId="38" borderId="31" xfId="0" applyNumberFormat="1" applyFont="1" applyFill="1" applyBorder="1" applyAlignment="1">
      <alignment horizontal="right"/>
    </xf>
    <xf numFmtId="198" fontId="80" fillId="38" borderId="42" xfId="0" applyNumberFormat="1" applyFont="1" applyFill="1" applyBorder="1" applyAlignment="1">
      <alignment horizontal="right"/>
    </xf>
    <xf numFmtId="3" fontId="80" fillId="0" borderId="0" xfId="0" applyNumberFormat="1" applyFont="1" applyBorder="1" applyAlignment="1">
      <alignment/>
    </xf>
    <xf numFmtId="3" fontId="80" fillId="0" borderId="0" xfId="0" applyNumberFormat="1" applyFont="1" applyAlignment="1">
      <alignment/>
    </xf>
    <xf numFmtId="0" fontId="49" fillId="35" borderId="16" xfId="0" applyFont="1" applyFill="1" applyBorder="1" applyAlignment="1">
      <alignment/>
    </xf>
    <xf numFmtId="0" fontId="49" fillId="35" borderId="44" xfId="0" applyFont="1" applyFill="1" applyBorder="1" applyAlignment="1">
      <alignment horizontal="center"/>
    </xf>
    <xf numFmtId="164" fontId="49" fillId="35" borderId="3" xfId="0" applyNumberFormat="1" applyFont="1" applyFill="1" applyBorder="1" applyAlignment="1">
      <alignment/>
    </xf>
    <xf numFmtId="164" fontId="57" fillId="35" borderId="3" xfId="0" applyNumberFormat="1" applyFont="1" applyFill="1" applyBorder="1" applyAlignment="1">
      <alignment/>
    </xf>
    <xf numFmtId="198" fontId="99" fillId="0" borderId="3" xfId="0" applyNumberFormat="1" applyFont="1" applyFill="1" applyBorder="1" applyAlignment="1">
      <alignment horizontal="right"/>
    </xf>
    <xf numFmtId="164" fontId="80" fillId="0" borderId="3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57" fillId="0" borderId="54" xfId="0" applyFont="1" applyFill="1" applyBorder="1" applyAlignment="1">
      <alignment/>
    </xf>
    <xf numFmtId="0" fontId="27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6" fontId="39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166" fontId="27" fillId="0" borderId="0" xfId="0" applyNumberFormat="1" applyFont="1" applyFill="1" applyAlignment="1">
      <alignment horizontal="right" vertical="top"/>
    </xf>
    <xf numFmtId="0" fontId="39" fillId="0" borderId="0" xfId="0" applyFont="1" applyFill="1" applyAlignment="1">
      <alignment/>
    </xf>
    <xf numFmtId="0" fontId="59" fillId="0" borderId="15" xfId="0" applyFont="1" applyFill="1" applyBorder="1" applyAlignment="1">
      <alignment horizontal="left"/>
    </xf>
    <xf numFmtId="166" fontId="27" fillId="0" borderId="38" xfId="0" applyNumberFormat="1" applyFont="1" applyFill="1" applyBorder="1" applyAlignment="1">
      <alignment horizontal="center"/>
    </xf>
    <xf numFmtId="166" fontId="27" fillId="0" borderId="39" xfId="0" applyNumberFormat="1" applyFont="1" applyFill="1" applyBorder="1" applyAlignment="1">
      <alignment horizontal="center"/>
    </xf>
    <xf numFmtId="3" fontId="27" fillId="0" borderId="39" xfId="0" applyNumberFormat="1" applyFont="1" applyFill="1" applyBorder="1" applyAlignment="1">
      <alignment horizontal="center"/>
    </xf>
    <xf numFmtId="0" fontId="58" fillId="0" borderId="29" xfId="0" applyFont="1" applyFill="1" applyBorder="1" applyAlignment="1">
      <alignment/>
    </xf>
    <xf numFmtId="166" fontId="27" fillId="0" borderId="70" xfId="0" applyNumberFormat="1" applyFont="1" applyFill="1" applyBorder="1" applyAlignment="1">
      <alignment horizontal="center"/>
    </xf>
    <xf numFmtId="166" fontId="27" fillId="0" borderId="45" xfId="0" applyNumberFormat="1" applyFont="1" applyFill="1" applyBorder="1" applyAlignment="1">
      <alignment horizontal="center"/>
    </xf>
    <xf numFmtId="3" fontId="27" fillId="0" borderId="4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6" fontId="27" fillId="0" borderId="44" xfId="0" applyNumberFormat="1" applyFont="1" applyFill="1" applyBorder="1" applyAlignment="1">
      <alignment horizontal="center"/>
    </xf>
    <xf numFmtId="166" fontId="27" fillId="0" borderId="68" xfId="0" applyNumberFormat="1" applyFont="1" applyFill="1" applyBorder="1" applyAlignment="1">
      <alignment horizontal="center"/>
    </xf>
    <xf numFmtId="166" fontId="27" fillId="0" borderId="36" xfId="0" applyNumberFormat="1" applyFont="1" applyFill="1" applyBorder="1" applyAlignment="1">
      <alignment horizontal="center"/>
    </xf>
    <xf numFmtId="166" fontId="27" fillId="0" borderId="41" xfId="0" applyNumberFormat="1" applyFont="1" applyFill="1" applyBorder="1" applyAlignment="1">
      <alignment horizontal="center"/>
    </xf>
    <xf numFmtId="166" fontId="39" fillId="35" borderId="0" xfId="0" applyNumberFormat="1" applyFont="1" applyFill="1" applyAlignment="1">
      <alignment/>
    </xf>
    <xf numFmtId="164" fontId="39" fillId="35" borderId="0" xfId="0" applyNumberFormat="1" applyFont="1" applyFill="1" applyAlignment="1">
      <alignment/>
    </xf>
    <xf numFmtId="164" fontId="27" fillId="35" borderId="0" xfId="0" applyNumberFormat="1" applyFont="1" applyFill="1" applyAlignment="1">
      <alignment horizontal="right" vertical="center"/>
    </xf>
    <xf numFmtId="166" fontId="27" fillId="35" borderId="15" xfId="0" applyNumberFormat="1" applyFont="1" applyFill="1" applyBorder="1" applyAlignment="1">
      <alignment horizontal="center"/>
    </xf>
    <xf numFmtId="164" fontId="27" fillId="35" borderId="26" xfId="0" applyNumberFormat="1" applyFont="1" applyFill="1" applyBorder="1" applyAlignment="1">
      <alignment horizontal="center"/>
    </xf>
    <xf numFmtId="0" fontId="27" fillId="35" borderId="26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166" fontId="27" fillId="35" borderId="29" xfId="0" applyNumberFormat="1" applyFont="1" applyFill="1" applyBorder="1" applyAlignment="1">
      <alignment horizontal="center"/>
    </xf>
    <xf numFmtId="0" fontId="27" fillId="35" borderId="27" xfId="0" applyFont="1" applyFill="1" applyBorder="1" applyAlignment="1">
      <alignment horizontal="center"/>
    </xf>
    <xf numFmtId="0" fontId="27" fillId="35" borderId="29" xfId="0" applyFont="1" applyFill="1" applyBorder="1" applyAlignment="1">
      <alignment horizontal="center"/>
    </xf>
    <xf numFmtId="166" fontId="27" fillId="35" borderId="39" xfId="0" applyNumberFormat="1" applyFont="1" applyFill="1" applyBorder="1" applyAlignment="1">
      <alignment horizontal="center"/>
    </xf>
    <xf numFmtId="164" fontId="27" fillId="35" borderId="40" xfId="0" applyNumberFormat="1" applyFont="1" applyFill="1" applyBorder="1" applyAlignment="1">
      <alignment horizontal="center"/>
    </xf>
    <xf numFmtId="164" fontId="39" fillId="35" borderId="17" xfId="0" applyNumberFormat="1" applyFont="1" applyFill="1" applyBorder="1" applyAlignment="1">
      <alignment/>
    </xf>
    <xf numFmtId="164" fontId="27" fillId="35" borderId="26" xfId="0" applyNumberFormat="1" applyFont="1" applyFill="1" applyBorder="1" applyAlignment="1">
      <alignment horizontal="left"/>
    </xf>
    <xf numFmtId="0" fontId="39" fillId="35" borderId="28" xfId="0" applyFont="1" applyFill="1" applyBorder="1" applyAlignment="1">
      <alignment/>
    </xf>
    <xf numFmtId="0" fontId="39" fillId="35" borderId="16" xfId="0" applyFont="1" applyFill="1" applyBorder="1" applyAlignment="1">
      <alignment/>
    </xf>
    <xf numFmtId="164" fontId="27" fillId="35" borderId="15" xfId="0" applyNumberFormat="1" applyFont="1" applyFill="1" applyBorder="1" applyAlignment="1">
      <alignment horizontal="left"/>
    </xf>
    <xf numFmtId="0" fontId="39" fillId="35" borderId="28" xfId="0" applyFont="1" applyFill="1" applyBorder="1" applyAlignment="1">
      <alignment horizontal="left" indent="1"/>
    </xf>
    <xf numFmtId="0" fontId="27" fillId="35" borderId="39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66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right" vertical="top"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35" borderId="0" xfId="0" applyNumberFormat="1" applyFont="1" applyFill="1" applyAlignment="1">
      <alignment horizontal="left"/>
    </xf>
    <xf numFmtId="3" fontId="10" fillId="35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10" fillId="35" borderId="0" xfId="0" applyFont="1" applyFill="1" applyAlignment="1">
      <alignment/>
    </xf>
    <xf numFmtId="0" fontId="9" fillId="35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4" fontId="9" fillId="35" borderId="15" xfId="0" applyNumberFormat="1" applyFont="1" applyFill="1" applyBorder="1" applyAlignment="1">
      <alignment horizontal="center"/>
    </xf>
    <xf numFmtId="3" fontId="9" fillId="35" borderId="15" xfId="0" applyNumberFormat="1" applyFont="1" applyFill="1" applyBorder="1" applyAlignment="1">
      <alignment horizontal="center"/>
    </xf>
    <xf numFmtId="4" fontId="9" fillId="35" borderId="29" xfId="0" applyNumberFormat="1" applyFont="1" applyFill="1" applyBorder="1" applyAlignment="1">
      <alignment horizontal="center"/>
    </xf>
    <xf numFmtId="3" fontId="9" fillId="35" borderId="29" xfId="0" applyNumberFormat="1" applyFont="1" applyFill="1" applyBorder="1" applyAlignment="1">
      <alignment horizontal="center"/>
    </xf>
    <xf numFmtId="4" fontId="80" fillId="0" borderId="61" xfId="0" applyNumberFormat="1" applyFont="1" applyFill="1" applyBorder="1" applyAlignment="1">
      <alignment horizontal="center"/>
    </xf>
    <xf numFmtId="3" fontId="80" fillId="35" borderId="60" xfId="0" applyNumberFormat="1" applyFont="1" applyFill="1" applyBorder="1" applyAlignment="1">
      <alignment horizontal="center"/>
    </xf>
    <xf numFmtId="3" fontId="80" fillId="0" borderId="60" xfId="0" applyNumberFormat="1" applyFont="1" applyFill="1" applyBorder="1" applyAlignment="1">
      <alignment horizontal="center"/>
    </xf>
    <xf numFmtId="166" fontId="80" fillId="35" borderId="64" xfId="0" applyNumberFormat="1" applyFont="1" applyFill="1" applyBorder="1" applyAlignment="1">
      <alignment horizontal="center"/>
    </xf>
    <xf numFmtId="3" fontId="9" fillId="35" borderId="0" xfId="0" applyNumberFormat="1" applyFont="1" applyFill="1" applyAlignment="1">
      <alignment horizontal="right"/>
    </xf>
    <xf numFmtId="3" fontId="101" fillId="0" borderId="60" xfId="0" applyNumberFormat="1" applyFont="1" applyFill="1" applyBorder="1" applyAlignment="1">
      <alignment/>
    </xf>
    <xf numFmtId="4" fontId="10" fillId="35" borderId="0" xfId="0" applyNumberFormat="1" applyFont="1" applyFill="1" applyAlignment="1">
      <alignment/>
    </xf>
    <xf numFmtId="4" fontId="10" fillId="35" borderId="0" xfId="0" applyNumberFormat="1" applyFont="1" applyFill="1" applyAlignment="1">
      <alignment/>
    </xf>
    <xf numFmtId="4" fontId="9" fillId="35" borderId="26" xfId="0" applyNumberFormat="1" applyFont="1" applyFill="1" applyBorder="1" applyAlignment="1">
      <alignment horizontal="center"/>
    </xf>
    <xf numFmtId="4" fontId="9" fillId="35" borderId="27" xfId="0" applyNumberFormat="1" applyFont="1" applyFill="1" applyBorder="1" applyAlignment="1">
      <alignment horizontal="center"/>
    </xf>
    <xf numFmtId="3" fontId="122" fillId="0" borderId="73" xfId="0" applyNumberFormat="1" applyFont="1" applyFill="1" applyBorder="1" applyAlignment="1">
      <alignment/>
    </xf>
    <xf numFmtId="198" fontId="122" fillId="0" borderId="60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0" fontId="61" fillId="0" borderId="15" xfId="0" applyFont="1" applyBorder="1" applyAlignment="1">
      <alignment/>
    </xf>
    <xf numFmtId="198" fontId="122" fillId="0" borderId="15" xfId="0" applyNumberFormat="1" applyFont="1" applyFill="1" applyBorder="1" applyAlignment="1">
      <alignment/>
    </xf>
    <xf numFmtId="198" fontId="122" fillId="0" borderId="44" xfId="0" applyNumberFormat="1" applyFont="1" applyFill="1" applyBorder="1" applyAlignment="1">
      <alignment/>
    </xf>
    <xf numFmtId="198" fontId="122" fillId="0" borderId="70" xfId="0" applyNumberFormat="1" applyFont="1" applyFill="1" applyBorder="1" applyAlignment="1">
      <alignment/>
    </xf>
    <xf numFmtId="198" fontId="122" fillId="0" borderId="41" xfId="0" applyNumberFormat="1" applyFont="1" applyFill="1" applyBorder="1" applyAlignment="1">
      <alignment/>
    </xf>
    <xf numFmtId="198" fontId="122" fillId="0" borderId="43" xfId="0" applyNumberFormat="1" applyFont="1" applyFill="1" applyBorder="1" applyAlignment="1">
      <alignment/>
    </xf>
    <xf numFmtId="198" fontId="80" fillId="38" borderId="43" xfId="0" applyNumberFormat="1" applyFont="1" applyFill="1" applyBorder="1" applyAlignment="1">
      <alignment/>
    </xf>
    <xf numFmtId="198" fontId="62" fillId="38" borderId="12" xfId="0" applyNumberFormat="1" applyFont="1" applyFill="1" applyBorder="1" applyAlignment="1">
      <alignment/>
    </xf>
    <xf numFmtId="198" fontId="62" fillId="38" borderId="31" xfId="0" applyNumberFormat="1" applyFont="1" applyFill="1" applyBorder="1" applyAlignment="1">
      <alignment/>
    </xf>
    <xf numFmtId="198" fontId="62" fillId="38" borderId="42" xfId="0" applyNumberFormat="1" applyFont="1" applyFill="1" applyBorder="1" applyAlignment="1">
      <alignment/>
    </xf>
    <xf numFmtId="198" fontId="123" fillId="0" borderId="13" xfId="0" applyNumberFormat="1" applyFont="1" applyFill="1" applyBorder="1" applyAlignment="1">
      <alignment horizontal="right"/>
    </xf>
    <xf numFmtId="198" fontId="123" fillId="0" borderId="3" xfId="0" applyNumberFormat="1" applyFont="1" applyFill="1" applyBorder="1" applyAlignment="1">
      <alignment horizontal="right"/>
    </xf>
    <xf numFmtId="198" fontId="123" fillId="0" borderId="33" xfId="0" applyNumberFormat="1" applyFont="1" applyFill="1" applyBorder="1" applyAlignment="1">
      <alignment horizontal="right"/>
    </xf>
    <xf numFmtId="10" fontId="39" fillId="0" borderId="0" xfId="0" applyNumberFormat="1" applyFont="1" applyAlignment="1">
      <alignment/>
    </xf>
    <xf numFmtId="166" fontId="62" fillId="0" borderId="13" xfId="0" applyNumberFormat="1" applyFont="1" applyBorder="1" applyAlignment="1">
      <alignment horizontal="right"/>
    </xf>
    <xf numFmtId="166" fontId="62" fillId="0" borderId="3" xfId="0" applyNumberFormat="1" applyFont="1" applyBorder="1" applyAlignment="1">
      <alignment horizontal="right"/>
    </xf>
    <xf numFmtId="166" fontId="62" fillId="0" borderId="33" xfId="0" applyNumberFormat="1" applyFont="1" applyBorder="1" applyAlignment="1">
      <alignment horizontal="right"/>
    </xf>
    <xf numFmtId="0" fontId="39" fillId="35" borderId="15" xfId="0" applyFont="1" applyFill="1" applyBorder="1" applyAlignment="1">
      <alignment horizontal="center" vertical="top"/>
    </xf>
    <xf numFmtId="0" fontId="39" fillId="35" borderId="36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85" fillId="35" borderId="0" xfId="0" applyFont="1" applyFill="1" applyAlignment="1">
      <alignment vertical="top"/>
    </xf>
    <xf numFmtId="166" fontId="82" fillId="35" borderId="0" xfId="0" applyNumberFormat="1" applyFont="1" applyFill="1" applyAlignment="1">
      <alignment/>
    </xf>
    <xf numFmtId="164" fontId="82" fillId="35" borderId="0" xfId="0" applyNumberFormat="1" applyFont="1" applyFill="1" applyAlignment="1">
      <alignment/>
    </xf>
    <xf numFmtId="0" fontId="82" fillId="35" borderId="0" xfId="0" applyFont="1" applyFill="1" applyAlignment="1">
      <alignment/>
    </xf>
    <xf numFmtId="164" fontId="86" fillId="35" borderId="0" xfId="0" applyNumberFormat="1" applyFont="1" applyFill="1" applyAlignment="1">
      <alignment horizontal="right" vertical="center"/>
    </xf>
    <xf numFmtId="0" fontId="81" fillId="0" borderId="0" xfId="0" applyFont="1" applyAlignment="1">
      <alignment/>
    </xf>
    <xf numFmtId="0" fontId="87" fillId="35" borderId="0" xfId="0" applyFont="1" applyFill="1" applyAlignment="1">
      <alignment/>
    </xf>
    <xf numFmtId="0" fontId="88" fillId="35" borderId="0" xfId="0" applyFont="1" applyFill="1" applyBorder="1" applyAlignment="1">
      <alignment/>
    </xf>
    <xf numFmtId="166" fontId="89" fillId="35" borderId="0" xfId="0" applyNumberFormat="1" applyFont="1" applyFill="1" applyAlignment="1">
      <alignment/>
    </xf>
    <xf numFmtId="3" fontId="89" fillId="35" borderId="0" xfId="0" applyNumberFormat="1" applyFont="1" applyFill="1" applyAlignment="1">
      <alignment/>
    </xf>
    <xf numFmtId="4" fontId="89" fillId="35" borderId="0" xfId="0" applyNumberFormat="1" applyFont="1" applyFill="1" applyAlignment="1">
      <alignment/>
    </xf>
    <xf numFmtId="0" fontId="57" fillId="35" borderId="0" xfId="0" applyFont="1" applyFill="1" applyAlignment="1">
      <alignment/>
    </xf>
    <xf numFmtId="166" fontId="49" fillId="35" borderId="0" xfId="0" applyNumberFormat="1" applyFont="1" applyFill="1" applyAlignment="1">
      <alignment/>
    </xf>
    <xf numFmtId="164" fontId="49" fillId="35" borderId="0" xfId="0" applyNumberFormat="1" applyFont="1" applyFill="1" applyAlignment="1">
      <alignment/>
    </xf>
    <xf numFmtId="0" fontId="49" fillId="35" borderId="0" xfId="0" applyFont="1" applyFill="1" applyAlignment="1">
      <alignment/>
    </xf>
    <xf numFmtId="0" fontId="80" fillId="0" borderId="0" xfId="0" applyFont="1" applyAlignment="1">
      <alignment/>
    </xf>
    <xf numFmtId="0" fontId="90" fillId="35" borderId="19" xfId="0" applyFont="1" applyFill="1" applyBorder="1" applyAlignment="1">
      <alignment/>
    </xf>
    <xf numFmtId="198" fontId="91" fillId="38" borderId="22" xfId="0" applyNumberFormat="1" applyFont="1" applyFill="1" applyBorder="1" applyAlignment="1">
      <alignment/>
    </xf>
    <xf numFmtId="198" fontId="124" fillId="0" borderId="22" xfId="0" applyNumberFormat="1" applyFont="1" applyFill="1" applyBorder="1" applyAlignment="1">
      <alignment horizontal="right"/>
    </xf>
    <xf numFmtId="164" fontId="90" fillId="35" borderId="15" xfId="0" applyNumberFormat="1" applyFont="1" applyFill="1" applyBorder="1" applyAlignment="1">
      <alignment/>
    </xf>
    <xf numFmtId="164" fontId="90" fillId="35" borderId="28" xfId="0" applyNumberFormat="1" applyFont="1" applyFill="1" applyBorder="1" applyAlignment="1">
      <alignment/>
    </xf>
    <xf numFmtId="198" fontId="91" fillId="38" borderId="54" xfId="0" applyNumberFormat="1" applyFont="1" applyFill="1" applyBorder="1" applyAlignment="1">
      <alignment/>
    </xf>
    <xf numFmtId="198" fontId="124" fillId="0" borderId="54" xfId="0" applyNumberFormat="1" applyFont="1" applyFill="1" applyBorder="1" applyAlignment="1">
      <alignment horizontal="right"/>
    </xf>
    <xf numFmtId="198" fontId="91" fillId="38" borderId="64" xfId="0" applyNumberFormat="1" applyFont="1" applyFill="1" applyBorder="1" applyAlignment="1">
      <alignment/>
    </xf>
    <xf numFmtId="198" fontId="124" fillId="0" borderId="64" xfId="0" applyNumberFormat="1" applyFont="1" applyFill="1" applyBorder="1" applyAlignment="1">
      <alignment horizontal="right"/>
    </xf>
    <xf numFmtId="164" fontId="92" fillId="35" borderId="15" xfId="0" applyNumberFormat="1" applyFont="1" applyFill="1" applyBorder="1" applyAlignment="1">
      <alignment/>
    </xf>
    <xf numFmtId="164" fontId="90" fillId="35" borderId="26" xfId="0" applyNumberFormat="1" applyFont="1" applyFill="1" applyBorder="1" applyAlignment="1">
      <alignment/>
    </xf>
    <xf numFmtId="0" fontId="92" fillId="35" borderId="35" xfId="0" applyFont="1" applyFill="1" applyBorder="1" applyAlignment="1">
      <alignment/>
    </xf>
    <xf numFmtId="198" fontId="93" fillId="38" borderId="59" xfId="0" applyNumberFormat="1" applyFont="1" applyFill="1" applyBorder="1" applyAlignment="1">
      <alignment/>
    </xf>
    <xf numFmtId="198" fontId="125" fillId="0" borderId="59" xfId="0" applyNumberFormat="1" applyFont="1" applyFill="1" applyBorder="1" applyAlignment="1">
      <alignment horizontal="right"/>
    </xf>
    <xf numFmtId="164" fontId="92" fillId="35" borderId="31" xfId="0" applyNumberFormat="1" applyFont="1" applyFill="1" applyBorder="1" applyAlignment="1">
      <alignment/>
    </xf>
    <xf numFmtId="198" fontId="93" fillId="38" borderId="20" xfId="0" applyNumberFormat="1" applyFont="1" applyFill="1" applyBorder="1" applyAlignment="1">
      <alignment/>
    </xf>
    <xf numFmtId="198" fontId="125" fillId="0" borderId="20" xfId="0" applyNumberFormat="1" applyFont="1" applyFill="1" applyBorder="1" applyAlignment="1">
      <alignment horizontal="right"/>
    </xf>
    <xf numFmtId="198" fontId="93" fillId="38" borderId="65" xfId="0" applyNumberFormat="1" applyFont="1" applyFill="1" applyBorder="1" applyAlignment="1">
      <alignment/>
    </xf>
    <xf numFmtId="198" fontId="125" fillId="0" borderId="65" xfId="0" applyNumberFormat="1" applyFont="1" applyFill="1" applyBorder="1" applyAlignment="1">
      <alignment horizontal="right"/>
    </xf>
    <xf numFmtId="164" fontId="92" fillId="35" borderId="42" xfId="0" applyNumberFormat="1" applyFont="1" applyFill="1" applyBorder="1" applyAlignment="1">
      <alignment/>
    </xf>
    <xf numFmtId="3" fontId="92" fillId="35" borderId="20" xfId="0" applyNumberFormat="1" applyFont="1" applyFill="1" applyBorder="1" applyAlignment="1">
      <alignment/>
    </xf>
    <xf numFmtId="198" fontId="93" fillId="38" borderId="52" xfId="0" applyNumberFormat="1" applyFont="1" applyFill="1" applyBorder="1" applyAlignment="1">
      <alignment/>
    </xf>
    <xf numFmtId="198" fontId="125" fillId="0" borderId="52" xfId="0" applyNumberFormat="1" applyFont="1" applyFill="1" applyBorder="1" applyAlignment="1">
      <alignment horizontal="right"/>
    </xf>
    <xf numFmtId="164" fontId="92" fillId="35" borderId="3" xfId="0" applyNumberFormat="1" applyFont="1" applyFill="1" applyBorder="1" applyAlignment="1">
      <alignment/>
    </xf>
    <xf numFmtId="198" fontId="93" fillId="38" borderId="21" xfId="0" applyNumberFormat="1" applyFont="1" applyFill="1" applyBorder="1" applyAlignment="1">
      <alignment/>
    </xf>
    <xf numFmtId="198" fontId="125" fillId="0" borderId="21" xfId="0" applyNumberFormat="1" applyFont="1" applyFill="1" applyBorder="1" applyAlignment="1">
      <alignment horizontal="right"/>
    </xf>
    <xf numFmtId="198" fontId="93" fillId="38" borderId="33" xfId="0" applyNumberFormat="1" applyFont="1" applyFill="1" applyBorder="1" applyAlignment="1">
      <alignment/>
    </xf>
    <xf numFmtId="198" fontId="125" fillId="0" borderId="33" xfId="0" applyNumberFormat="1" applyFont="1" applyFill="1" applyBorder="1" applyAlignment="1">
      <alignment horizontal="right"/>
    </xf>
    <xf numFmtId="164" fontId="92" fillId="35" borderId="33" xfId="0" applyNumberFormat="1" applyFont="1" applyFill="1" applyBorder="1" applyAlignment="1">
      <alignment/>
    </xf>
    <xf numFmtId="3" fontId="92" fillId="35" borderId="21" xfId="0" applyNumberFormat="1" applyFont="1" applyFill="1" applyBorder="1" applyAlignment="1">
      <alignment/>
    </xf>
    <xf numFmtId="3" fontId="92" fillId="35" borderId="19" xfId="0" applyNumberFormat="1" applyFont="1" applyFill="1" applyBorder="1" applyAlignment="1">
      <alignment/>
    </xf>
    <xf numFmtId="198" fontId="93" fillId="38" borderId="53" xfId="0" applyNumberFormat="1" applyFont="1" applyFill="1" applyBorder="1" applyAlignment="1">
      <alignment/>
    </xf>
    <xf numFmtId="198" fontId="125" fillId="0" borderId="53" xfId="0" applyNumberFormat="1" applyFont="1" applyFill="1" applyBorder="1" applyAlignment="1">
      <alignment horizontal="right"/>
    </xf>
    <xf numFmtId="164" fontId="92" fillId="35" borderId="32" xfId="0" applyNumberFormat="1" applyFont="1" applyFill="1" applyBorder="1" applyAlignment="1">
      <alignment/>
    </xf>
    <xf numFmtId="198" fontId="93" fillId="38" borderId="66" xfId="0" applyNumberFormat="1" applyFont="1" applyFill="1" applyBorder="1" applyAlignment="1">
      <alignment/>
    </xf>
    <xf numFmtId="198" fontId="125" fillId="0" borderId="66" xfId="0" applyNumberFormat="1" applyFont="1" applyFill="1" applyBorder="1" applyAlignment="1">
      <alignment horizontal="right"/>
    </xf>
    <xf numFmtId="198" fontId="93" fillId="38" borderId="34" xfId="0" applyNumberFormat="1" applyFont="1" applyFill="1" applyBorder="1" applyAlignment="1">
      <alignment/>
    </xf>
    <xf numFmtId="198" fontId="125" fillId="0" borderId="34" xfId="0" applyNumberFormat="1" applyFont="1" applyFill="1" applyBorder="1" applyAlignment="1">
      <alignment horizontal="right"/>
    </xf>
    <xf numFmtId="164" fontId="92" fillId="35" borderId="34" xfId="0" applyNumberFormat="1" applyFont="1" applyFill="1" applyBorder="1" applyAlignment="1">
      <alignment/>
    </xf>
    <xf numFmtId="166" fontId="94" fillId="35" borderId="15" xfId="0" applyNumberFormat="1" applyFont="1" applyFill="1" applyBorder="1" applyAlignment="1">
      <alignment horizontal="center"/>
    </xf>
    <xf numFmtId="0" fontId="94" fillId="35" borderId="26" xfId="0" applyFont="1" applyFill="1" applyBorder="1" applyAlignment="1">
      <alignment horizontal="center"/>
    </xf>
    <xf numFmtId="0" fontId="94" fillId="35" borderId="15" xfId="0" applyFont="1" applyFill="1" applyBorder="1" applyAlignment="1">
      <alignment horizontal="center"/>
    </xf>
    <xf numFmtId="166" fontId="94" fillId="35" borderId="29" xfId="0" applyNumberFormat="1" applyFont="1" applyFill="1" applyBorder="1" applyAlignment="1">
      <alignment horizontal="center"/>
    </xf>
    <xf numFmtId="0" fontId="94" fillId="35" borderId="27" xfId="0" applyFont="1" applyFill="1" applyBorder="1" applyAlignment="1">
      <alignment horizontal="center"/>
    </xf>
    <xf numFmtId="0" fontId="94" fillId="35" borderId="29" xfId="0" applyFont="1" applyFill="1" applyBorder="1" applyAlignment="1">
      <alignment horizontal="center"/>
    </xf>
    <xf numFmtId="164" fontId="95" fillId="35" borderId="17" xfId="0" applyNumberFormat="1" applyFont="1" applyFill="1" applyBorder="1" applyAlignment="1">
      <alignment/>
    </xf>
    <xf numFmtId="166" fontId="94" fillId="35" borderId="39" xfId="0" applyNumberFormat="1" applyFont="1" applyFill="1" applyBorder="1" applyAlignment="1">
      <alignment horizontal="center"/>
    </xf>
    <xf numFmtId="164" fontId="94" fillId="35" borderId="26" xfId="0" applyNumberFormat="1" applyFont="1" applyFill="1" applyBorder="1" applyAlignment="1">
      <alignment horizontal="center"/>
    </xf>
    <xf numFmtId="164" fontId="94" fillId="35" borderId="40" xfId="0" applyNumberFormat="1" applyFont="1" applyFill="1" applyBorder="1" applyAlignment="1">
      <alignment horizontal="center"/>
    </xf>
    <xf numFmtId="0" fontId="95" fillId="35" borderId="15" xfId="0" applyFont="1" applyFill="1" applyBorder="1" applyAlignment="1">
      <alignment horizontal="center" vertical="top"/>
    </xf>
    <xf numFmtId="0" fontId="95" fillId="35" borderId="36" xfId="0" applyFont="1" applyFill="1" applyBorder="1" applyAlignment="1">
      <alignment horizontal="center" vertical="top"/>
    </xf>
    <xf numFmtId="0" fontId="94" fillId="35" borderId="39" xfId="0" applyFont="1" applyFill="1" applyBorder="1" applyAlignment="1">
      <alignment horizontal="center"/>
    </xf>
    <xf numFmtId="0" fontId="101" fillId="0" borderId="22" xfId="0" applyFont="1" applyFill="1" applyBorder="1" applyAlignment="1">
      <alignment/>
    </xf>
    <xf numFmtId="0" fontId="99" fillId="0" borderId="59" xfId="0" applyFont="1" applyFill="1" applyBorder="1" applyAlignment="1">
      <alignment/>
    </xf>
    <xf numFmtId="3" fontId="99" fillId="0" borderId="59" xfId="0" applyNumberFormat="1" applyFont="1" applyFill="1" applyBorder="1" applyAlignment="1">
      <alignment/>
    </xf>
    <xf numFmtId="3" fontId="99" fillId="0" borderId="52" xfId="0" applyNumberFormat="1" applyFont="1" applyFill="1" applyBorder="1" applyAlignment="1">
      <alignment/>
    </xf>
    <xf numFmtId="3" fontId="99" fillId="0" borderId="79" xfId="0" applyNumberFormat="1" applyFont="1" applyFill="1" applyBorder="1" applyAlignment="1">
      <alignment/>
    </xf>
    <xf numFmtId="0" fontId="20" fillId="35" borderId="22" xfId="0" applyFont="1" applyFill="1" applyBorder="1" applyAlignment="1">
      <alignment horizontal="left" vertical="center" wrapText="1"/>
    </xf>
    <xf numFmtId="0" fontId="20" fillId="35" borderId="54" xfId="0" applyFont="1" applyFill="1" applyBorder="1" applyAlignment="1">
      <alignment vertical="center" wrapText="1"/>
    </xf>
    <xf numFmtId="0" fontId="20" fillId="35" borderId="54" xfId="0" applyFont="1" applyFill="1" applyBorder="1" applyAlignment="1">
      <alignment horizontal="left" vertical="center" wrapText="1"/>
    </xf>
    <xf numFmtId="4" fontId="80" fillId="0" borderId="60" xfId="0" applyNumberFormat="1" applyFont="1" applyFill="1" applyBorder="1" applyAlignment="1">
      <alignment horizontal="right"/>
    </xf>
    <xf numFmtId="4" fontId="81" fillId="0" borderId="33" xfId="0" applyNumberFormat="1" applyFont="1" applyFill="1" applyBorder="1" applyAlignment="1">
      <alignment horizontal="right"/>
    </xf>
    <xf numFmtId="4" fontId="81" fillId="0" borderId="47" xfId="0" applyNumberFormat="1" applyFont="1" applyFill="1" applyBorder="1" applyAlignment="1">
      <alignment horizontal="right"/>
    </xf>
    <xf numFmtId="0" fontId="81" fillId="37" borderId="47" xfId="0" applyFont="1" applyFill="1" applyBorder="1" applyAlignment="1">
      <alignment horizontal="right"/>
    </xf>
    <xf numFmtId="0" fontId="81" fillId="36" borderId="47" xfId="0" applyFont="1" applyFill="1" applyBorder="1" applyAlignment="1">
      <alignment horizontal="right"/>
    </xf>
    <xf numFmtId="4" fontId="81" fillId="0" borderId="34" xfId="0" applyNumberFormat="1" applyFont="1" applyFill="1" applyBorder="1" applyAlignment="1">
      <alignment horizontal="right"/>
    </xf>
    <xf numFmtId="3" fontId="119" fillId="0" borderId="61" xfId="0" applyNumberFormat="1" applyFont="1" applyFill="1" applyBorder="1" applyAlignment="1">
      <alignment horizontal="right"/>
    </xf>
    <xf numFmtId="3" fontId="99" fillId="0" borderId="60" xfId="0" applyNumberFormat="1" applyFont="1" applyFill="1" applyBorder="1" applyAlignment="1">
      <alignment horizontal="right"/>
    </xf>
    <xf numFmtId="3" fontId="121" fillId="0" borderId="61" xfId="0" applyNumberFormat="1" applyFont="1" applyFill="1" applyBorder="1" applyAlignment="1">
      <alignment horizontal="right"/>
    </xf>
    <xf numFmtId="4" fontId="81" fillId="37" borderId="62" xfId="0" applyNumberFormat="1" applyFont="1" applyFill="1" applyBorder="1" applyAlignment="1">
      <alignment horizontal="right"/>
    </xf>
    <xf numFmtId="4" fontId="81" fillId="0" borderId="62" xfId="0" applyNumberFormat="1" applyFont="1" applyFill="1" applyBorder="1" applyAlignment="1">
      <alignment horizontal="right"/>
    </xf>
    <xf numFmtId="4" fontId="81" fillId="0" borderId="14" xfId="0" applyNumberFormat="1" applyFont="1" applyFill="1" applyBorder="1" applyAlignment="1">
      <alignment horizontal="right"/>
    </xf>
    <xf numFmtId="3" fontId="79" fillId="38" borderId="73" xfId="0" applyNumberFormat="1" applyFont="1" applyFill="1" applyBorder="1" applyAlignment="1">
      <alignment horizontal="right"/>
    </xf>
    <xf numFmtId="198" fontId="79" fillId="38" borderId="76" xfId="0" applyNumberFormat="1" applyFont="1" applyFill="1" applyBorder="1" applyAlignment="1">
      <alignment horizontal="right"/>
    </xf>
    <xf numFmtId="198" fontId="79" fillId="38" borderId="20" xfId="0" applyNumberFormat="1" applyFont="1" applyFill="1" applyBorder="1" applyAlignment="1">
      <alignment horizontal="right"/>
    </xf>
    <xf numFmtId="198" fontId="118" fillId="0" borderId="76" xfId="57" applyNumberFormat="1" applyFont="1" applyFill="1" applyBorder="1" applyAlignment="1">
      <alignment horizontal="right"/>
      <protection/>
    </xf>
    <xf numFmtId="198" fontId="118" fillId="0" borderId="20" xfId="57" applyNumberFormat="1" applyFont="1" applyFill="1" applyBorder="1" applyAlignment="1">
      <alignment horizontal="right"/>
      <protection/>
    </xf>
    <xf numFmtId="198" fontId="118" fillId="0" borderId="30" xfId="57" applyNumberFormat="1" applyFont="1" applyFill="1" applyBorder="1" applyAlignment="1">
      <alignment horizontal="right"/>
      <protection/>
    </xf>
    <xf numFmtId="198" fontId="118" fillId="0" borderId="67" xfId="57" applyNumberFormat="1" applyFont="1" applyFill="1" applyBorder="1" applyAlignment="1">
      <alignment horizontal="right"/>
      <protection/>
    </xf>
    <xf numFmtId="198" fontId="118" fillId="0" borderId="65" xfId="57" applyNumberFormat="1" applyFont="1" applyFill="1" applyBorder="1" applyAlignment="1">
      <alignment horizontal="right"/>
      <protection/>
    </xf>
    <xf numFmtId="198" fontId="79" fillId="38" borderId="74" xfId="0" applyNumberFormat="1" applyFont="1" applyFill="1" applyBorder="1" applyAlignment="1">
      <alignment horizontal="right"/>
    </xf>
    <xf numFmtId="4" fontId="45" fillId="35" borderId="33" xfId="0" applyNumberFormat="1" applyFont="1" applyFill="1" applyBorder="1" applyAlignment="1">
      <alignment horizontal="right"/>
    </xf>
    <xf numFmtId="4" fontId="45" fillId="35" borderId="80" xfId="0" applyNumberFormat="1" applyFont="1" applyFill="1" applyBorder="1" applyAlignment="1">
      <alignment horizontal="right"/>
    </xf>
    <xf numFmtId="4" fontId="45" fillId="35" borderId="47" xfId="0" applyNumberFormat="1" applyFont="1" applyFill="1" applyBorder="1" applyAlignment="1">
      <alignment horizontal="right"/>
    </xf>
    <xf numFmtId="4" fontId="45" fillId="37" borderId="80" xfId="0" applyNumberFormat="1" applyFont="1" applyFill="1" applyBorder="1" applyAlignment="1">
      <alignment horizontal="right"/>
    </xf>
    <xf numFmtId="3" fontId="79" fillId="37" borderId="47" xfId="0" applyNumberFormat="1" applyFont="1" applyFill="1" applyBorder="1" applyAlignment="1">
      <alignment horizontal="right"/>
    </xf>
    <xf numFmtId="4" fontId="45" fillId="0" borderId="49" xfId="0" applyNumberFormat="1" applyFont="1" applyFill="1" applyBorder="1" applyAlignment="1">
      <alignment horizontal="right"/>
    </xf>
    <xf numFmtId="4" fontId="45" fillId="0" borderId="80" xfId="0" applyNumberFormat="1" applyFont="1" applyFill="1" applyBorder="1" applyAlignment="1">
      <alignment horizontal="right"/>
    </xf>
    <xf numFmtId="3" fontId="79" fillId="35" borderId="47" xfId="0" applyNumberFormat="1" applyFont="1" applyFill="1" applyBorder="1" applyAlignment="1">
      <alignment horizontal="right"/>
    </xf>
    <xf numFmtId="3" fontId="79" fillId="36" borderId="47" xfId="0" applyNumberFormat="1" applyFont="1" applyFill="1" applyBorder="1" applyAlignment="1">
      <alignment horizontal="right"/>
    </xf>
    <xf numFmtId="4" fontId="45" fillId="35" borderId="34" xfId="0" applyNumberFormat="1" applyFont="1" applyFill="1" applyBorder="1" applyAlignment="1">
      <alignment horizontal="right"/>
    </xf>
    <xf numFmtId="198" fontId="80" fillId="0" borderId="30" xfId="0" applyNumberFormat="1" applyFont="1" applyFill="1" applyBorder="1" applyAlignment="1">
      <alignment horizontal="right"/>
    </xf>
    <xf numFmtId="198" fontId="80" fillId="0" borderId="67" xfId="0" applyNumberFormat="1" applyFont="1" applyFill="1" applyBorder="1" applyAlignment="1">
      <alignment horizontal="right"/>
    </xf>
    <xf numFmtId="198" fontId="80" fillId="0" borderId="65" xfId="0" applyNumberFormat="1" applyFont="1" applyFill="1" applyBorder="1" applyAlignment="1">
      <alignment horizontal="right"/>
    </xf>
    <xf numFmtId="3" fontId="79" fillId="38" borderId="39" xfId="0" applyNumberFormat="1" applyFont="1" applyFill="1" applyBorder="1" applyAlignment="1">
      <alignment horizontal="right"/>
    </xf>
    <xf numFmtId="198" fontId="79" fillId="38" borderId="68" xfId="0" applyNumberFormat="1" applyFont="1" applyFill="1" applyBorder="1" applyAlignment="1">
      <alignment horizontal="right"/>
    </xf>
    <xf numFmtId="198" fontId="79" fillId="38" borderId="40" xfId="0" applyNumberFormat="1" applyFont="1" applyFill="1" applyBorder="1" applyAlignment="1">
      <alignment horizontal="right"/>
    </xf>
    <xf numFmtId="4" fontId="45" fillId="37" borderId="74" xfId="0" applyNumberFormat="1" applyFont="1" applyFill="1" applyBorder="1" applyAlignment="1">
      <alignment horizontal="right"/>
    </xf>
    <xf numFmtId="4" fontId="45" fillId="37" borderId="67" xfId="0" applyNumberFormat="1" applyFont="1" applyFill="1" applyBorder="1" applyAlignment="1">
      <alignment horizontal="right"/>
    </xf>
    <xf numFmtId="4" fontId="45" fillId="0" borderId="67" xfId="0" applyNumberFormat="1" applyFont="1" applyFill="1" applyBorder="1" applyAlignment="1">
      <alignment horizontal="right"/>
    </xf>
    <xf numFmtId="3" fontId="79" fillId="37" borderId="65" xfId="0" applyNumberFormat="1" applyFont="1" applyFill="1" applyBorder="1" applyAlignment="1">
      <alignment horizontal="right"/>
    </xf>
    <xf numFmtId="198" fontId="79" fillId="38" borderId="12" xfId="0" applyNumberFormat="1" applyFont="1" applyFill="1" applyBorder="1" applyAlignment="1">
      <alignment horizontal="right"/>
    </xf>
    <xf numFmtId="4" fontId="45" fillId="35" borderId="13" xfId="0" applyNumberFormat="1" applyFont="1" applyFill="1" applyBorder="1" applyAlignment="1">
      <alignment horizontal="right"/>
    </xf>
    <xf numFmtId="4" fontId="45" fillId="35" borderId="14" xfId="0" applyNumberFormat="1" applyFont="1" applyFill="1" applyBorder="1" applyAlignment="1">
      <alignment horizontal="right"/>
    </xf>
    <xf numFmtId="4" fontId="81" fillId="0" borderId="30" xfId="0" applyNumberFormat="1" applyFont="1" applyFill="1" applyBorder="1" applyAlignment="1">
      <alignment horizontal="right"/>
    </xf>
    <xf numFmtId="4" fontId="81" fillId="36" borderId="67" xfId="0" applyNumberFormat="1" applyFont="1" applyFill="1" applyBorder="1" applyAlignment="1">
      <alignment horizontal="right"/>
    </xf>
    <xf numFmtId="4" fontId="81" fillId="0" borderId="67" xfId="0" applyNumberFormat="1" applyFont="1" applyFill="1" applyBorder="1" applyAlignment="1">
      <alignment horizontal="right"/>
    </xf>
    <xf numFmtId="0" fontId="81" fillId="36" borderId="65" xfId="0" applyFont="1" applyFill="1" applyBorder="1" applyAlignment="1">
      <alignment horizontal="right"/>
    </xf>
    <xf numFmtId="3" fontId="99" fillId="38" borderId="81" xfId="0" applyNumberFormat="1" applyFont="1" applyFill="1" applyBorder="1" applyAlignment="1">
      <alignment horizontal="right"/>
    </xf>
    <xf numFmtId="166" fontId="63" fillId="35" borderId="29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7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3" fontId="79" fillId="0" borderId="35" xfId="0" applyNumberFormat="1" applyFont="1" applyFill="1" applyBorder="1" applyAlignment="1">
      <alignment horizontal="center"/>
    </xf>
    <xf numFmtId="3" fontId="79" fillId="0" borderId="81" xfId="0" applyNumberFormat="1" applyFont="1" applyFill="1" applyBorder="1" applyAlignment="1">
      <alignment horizontal="center"/>
    </xf>
    <xf numFmtId="3" fontId="79" fillId="0" borderId="23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6" fillId="0" borderId="79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top" wrapText="1"/>
    </xf>
    <xf numFmtId="0" fontId="58" fillId="35" borderId="19" xfId="0" applyFont="1" applyFill="1" applyBorder="1" applyAlignment="1">
      <alignment horizontal="center" vertical="top" wrapText="1"/>
    </xf>
    <xf numFmtId="166" fontId="27" fillId="35" borderId="54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27" fillId="35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27" fillId="35" borderId="44" xfId="0" applyNumberFormat="1" applyFont="1" applyFill="1" applyBorder="1" applyAlignment="1">
      <alignment horizontal="center" vertical="center" wrapText="1"/>
    </xf>
    <xf numFmtId="0" fontId="97" fillId="35" borderId="36" xfId="0" applyFont="1" applyFill="1" applyBorder="1" applyAlignment="1">
      <alignment horizontal="center" vertical="top" wrapText="1"/>
    </xf>
    <xf numFmtId="0" fontId="97" fillId="35" borderId="19" xfId="0" applyFont="1" applyFill="1" applyBorder="1" applyAlignment="1">
      <alignment horizontal="center" vertical="top" wrapText="1"/>
    </xf>
    <xf numFmtId="166" fontId="94" fillId="35" borderId="54" xfId="0" applyNumberFormat="1" applyFont="1" applyFill="1" applyBorder="1" applyAlignment="1">
      <alignment horizontal="left"/>
    </xf>
    <xf numFmtId="0" fontId="98" fillId="0" borderId="16" xfId="0" applyFont="1" applyBorder="1" applyAlignment="1">
      <alignment/>
    </xf>
    <xf numFmtId="0" fontId="94" fillId="35" borderId="44" xfId="0" applyFont="1" applyFill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/>
    </xf>
    <xf numFmtId="0" fontId="98" fillId="0" borderId="36" xfId="0" applyFont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166" fontId="94" fillId="35" borderId="44" xfId="0" applyNumberFormat="1" applyFont="1" applyFill="1" applyBorder="1" applyAlignment="1">
      <alignment horizontal="center" vertical="center" wrapText="1"/>
    </xf>
    <xf numFmtId="164" fontId="94" fillId="35" borderId="54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36" fillId="35" borderId="36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6" xfId="0" applyBorder="1" applyAlignment="1">
      <alignment vertical="center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ISPUB0" xfId="36"/>
    <cellStyle name="column" xfId="37"/>
    <cellStyle name="Comma" xfId="38"/>
    <cellStyle name="čárky [0]_přehled_opatření" xfId="39"/>
    <cellStyle name="Comma [0]" xfId="40"/>
    <cellStyle name="Číslo" xfId="41"/>
    <cellStyle name="formula" xfId="42"/>
    <cellStyle name="gap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_ENRL1_1" xfId="55"/>
    <cellStyle name="Normální 10" xfId="56"/>
    <cellStyle name="Normální 11" xfId="57"/>
    <cellStyle name="normální 2" xfId="58"/>
    <cellStyle name="normální 2 2" xfId="59"/>
    <cellStyle name="normální 2 3" xfId="60"/>
    <cellStyle name="normální 3" xfId="61"/>
    <cellStyle name="normální 4" xfId="62"/>
    <cellStyle name="normální 5" xfId="63"/>
    <cellStyle name="Normální 6" xfId="64"/>
    <cellStyle name="Normální 7" xfId="65"/>
    <cellStyle name="Normální 8" xfId="66"/>
    <cellStyle name="Normální 9" xfId="67"/>
    <cellStyle name="ods9" xfId="68"/>
    <cellStyle name="Followed Hyperlink" xfId="69"/>
    <cellStyle name="Poznámka" xfId="70"/>
    <cellStyle name="Percent" xfId="71"/>
    <cellStyle name="Procenta 2" xfId="72"/>
    <cellStyle name="Propojená buňka" xfId="73"/>
    <cellStyle name="row" xfId="74"/>
    <cellStyle name="Správně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\odbory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115" zoomScaleNormal="115" zoomScalePageLayoutView="0" workbookViewId="0" topLeftCell="A1">
      <selection activeCell="D23" sqref="D23"/>
    </sheetView>
  </sheetViews>
  <sheetFormatPr defaultColWidth="9.00390625" defaultRowHeight="12.75"/>
  <cols>
    <col min="1" max="1" width="31.00390625" style="0" customWidth="1"/>
    <col min="2" max="2" width="16.00390625" style="22" customWidth="1"/>
    <col min="3" max="3" width="11.875" style="23" customWidth="1"/>
    <col min="4" max="7" width="9.125" style="23" customWidth="1"/>
    <col min="8" max="8" width="9.875" style="23" customWidth="1"/>
    <col min="9" max="9" width="9.125" style="23" customWidth="1"/>
    <col min="10" max="10" width="11.375" style="23" customWidth="1"/>
    <col min="11" max="11" width="11.625" style="23" customWidth="1"/>
    <col min="12" max="15" width="9.125" style="23" customWidth="1"/>
    <col min="16" max="16" width="11.625" style="22" customWidth="1"/>
    <col min="17" max="17" width="11.00390625" style="0" customWidth="1"/>
    <col min="18" max="18" width="11.125" style="0" customWidth="1"/>
  </cols>
  <sheetData>
    <row r="1" spans="1:18" ht="18">
      <c r="A1" s="12" t="s">
        <v>174</v>
      </c>
      <c r="B1" s="4" t="s">
        <v>145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6"/>
      <c r="P1" s="1"/>
      <c r="Q1" s="17" t="s">
        <v>115</v>
      </c>
      <c r="R1" s="1"/>
    </row>
    <row r="2" spans="1:18" ht="26.25" customHeight="1">
      <c r="A2" s="891" t="s">
        <v>146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5"/>
      <c r="N2" s="5"/>
      <c r="O2" s="5"/>
      <c r="P2" s="1"/>
      <c r="Q2" s="1"/>
      <c r="R2" s="1"/>
    </row>
    <row r="3" spans="1:18" ht="12.75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5"/>
      <c r="N3" s="5"/>
      <c r="O3" s="5"/>
      <c r="P3" s="1"/>
      <c r="Q3" s="1"/>
      <c r="R3" s="1"/>
    </row>
    <row r="4" spans="1:18" ht="23.25">
      <c r="A4" s="14" t="s">
        <v>181</v>
      </c>
      <c r="B4" s="18"/>
      <c r="C4" s="19"/>
      <c r="D4" s="1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"/>
      <c r="R4" s="1"/>
    </row>
    <row r="5" spans="1:18" ht="23.25">
      <c r="A5" s="14"/>
      <c r="B5" s="18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1"/>
      <c r="R5" s="1"/>
    </row>
    <row r="6" spans="1:18" ht="15.75" thickBot="1">
      <c r="A6" s="658" t="s">
        <v>1</v>
      </c>
      <c r="B6" s="659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1"/>
      <c r="P6" s="661"/>
      <c r="Q6" s="661"/>
      <c r="R6" s="661"/>
    </row>
    <row r="7" spans="1:18" ht="15">
      <c r="A7" s="888" t="s">
        <v>6</v>
      </c>
      <c r="B7" s="267" t="s">
        <v>2</v>
      </c>
      <c r="C7" s="268" t="s">
        <v>23</v>
      </c>
      <c r="D7" s="893" t="s">
        <v>24</v>
      </c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5"/>
      <c r="Q7" s="269" t="s">
        <v>25</v>
      </c>
      <c r="R7" s="270" t="s">
        <v>25</v>
      </c>
    </row>
    <row r="8" spans="1:18" ht="15">
      <c r="A8" s="889"/>
      <c r="B8" s="271" t="s">
        <v>26</v>
      </c>
      <c r="C8" s="272" t="s">
        <v>27</v>
      </c>
      <c r="D8" s="272" t="s">
        <v>28</v>
      </c>
      <c r="E8" s="273" t="s">
        <v>29</v>
      </c>
      <c r="F8" s="273" t="s">
        <v>30</v>
      </c>
      <c r="G8" s="273" t="s">
        <v>31</v>
      </c>
      <c r="H8" s="273" t="s">
        <v>160</v>
      </c>
      <c r="I8" s="273" t="s">
        <v>32</v>
      </c>
      <c r="J8" s="273" t="s">
        <v>108</v>
      </c>
      <c r="K8" s="273" t="s">
        <v>151</v>
      </c>
      <c r="L8" s="273" t="s">
        <v>122</v>
      </c>
      <c r="M8" s="273" t="s">
        <v>162</v>
      </c>
      <c r="N8" s="273" t="s">
        <v>34</v>
      </c>
      <c r="O8" s="273" t="s">
        <v>35</v>
      </c>
      <c r="P8" s="274" t="s">
        <v>161</v>
      </c>
      <c r="Q8" s="275" t="s">
        <v>36</v>
      </c>
      <c r="R8" s="276" t="s">
        <v>36</v>
      </c>
    </row>
    <row r="9" spans="1:18" ht="15">
      <c r="A9" s="889"/>
      <c r="B9" s="271" t="s">
        <v>4</v>
      </c>
      <c r="C9" s="272" t="s">
        <v>37</v>
      </c>
      <c r="D9" s="272" t="s">
        <v>38</v>
      </c>
      <c r="E9" s="273" t="s">
        <v>39</v>
      </c>
      <c r="F9" s="273" t="s">
        <v>40</v>
      </c>
      <c r="G9" s="273" t="s">
        <v>41</v>
      </c>
      <c r="H9" s="273" t="s">
        <v>91</v>
      </c>
      <c r="I9" s="273" t="s">
        <v>42</v>
      </c>
      <c r="J9" s="273" t="s">
        <v>43</v>
      </c>
      <c r="K9" s="273" t="s">
        <v>41</v>
      </c>
      <c r="L9" s="273" t="s">
        <v>3</v>
      </c>
      <c r="M9" s="273" t="s">
        <v>44</v>
      </c>
      <c r="N9" s="273" t="s">
        <v>41</v>
      </c>
      <c r="O9" s="273"/>
      <c r="P9" s="274" t="s">
        <v>44</v>
      </c>
      <c r="Q9" s="275" t="s">
        <v>45</v>
      </c>
      <c r="R9" s="276" t="s">
        <v>111</v>
      </c>
    </row>
    <row r="10" spans="1:19" ht="15.75" thickBot="1">
      <c r="A10" s="890"/>
      <c r="B10" s="271" t="s">
        <v>46</v>
      </c>
      <c r="C10" s="272" t="s">
        <v>22</v>
      </c>
      <c r="D10" s="272"/>
      <c r="E10" s="277"/>
      <c r="F10" s="277"/>
      <c r="G10" s="277"/>
      <c r="H10" s="277"/>
      <c r="I10" s="277"/>
      <c r="J10" s="277" t="s">
        <v>47</v>
      </c>
      <c r="K10" s="277"/>
      <c r="L10" s="277"/>
      <c r="M10" s="277" t="s">
        <v>39</v>
      </c>
      <c r="N10" s="277"/>
      <c r="O10" s="277"/>
      <c r="P10" s="274" t="s">
        <v>39</v>
      </c>
      <c r="Q10" s="275" t="s">
        <v>48</v>
      </c>
      <c r="R10" s="276" t="s">
        <v>48</v>
      </c>
      <c r="S10" s="74"/>
    </row>
    <row r="11" spans="1:18" ht="15.75" thickBot="1">
      <c r="A11" s="662" t="s">
        <v>7</v>
      </c>
      <c r="B11" s="545">
        <v>209487.21199999886</v>
      </c>
      <c r="C11" s="565">
        <v>23579.365196923532</v>
      </c>
      <c r="D11" s="546">
        <v>16579.49070538036</v>
      </c>
      <c r="E11" s="547">
        <v>3773.581643892131</v>
      </c>
      <c r="F11" s="547">
        <v>473.19157043979413</v>
      </c>
      <c r="G11" s="547">
        <v>202.53103603924816</v>
      </c>
      <c r="H11" s="547">
        <v>245.351908401933</v>
      </c>
      <c r="I11" s="547">
        <v>22.43259125526014</v>
      </c>
      <c r="J11" s="547">
        <v>58.35709715461507</v>
      </c>
      <c r="K11" s="547">
        <v>17.811068502517283</v>
      </c>
      <c r="L11" s="547">
        <v>0</v>
      </c>
      <c r="M11" s="547">
        <v>21372.747621065857</v>
      </c>
      <c r="N11" s="547">
        <v>878.2632632328243</v>
      </c>
      <c r="O11" s="547">
        <v>1328.3543126250577</v>
      </c>
      <c r="P11" s="561">
        <v>2206.6175758578825</v>
      </c>
      <c r="Q11" s="548">
        <v>0.13309320624316842</v>
      </c>
      <c r="R11" s="569">
        <v>0.0935825692264941</v>
      </c>
    </row>
    <row r="12" spans="1:18" ht="15.75" customHeight="1" thickBot="1">
      <c r="A12" s="662" t="s">
        <v>143</v>
      </c>
      <c r="B12" s="545">
        <v>148988.78699999995</v>
      </c>
      <c r="C12" s="565">
        <v>26986.906805498915</v>
      </c>
      <c r="D12" s="546">
        <v>18643.139188611094</v>
      </c>
      <c r="E12" s="547">
        <v>4673.998727949017</v>
      </c>
      <c r="F12" s="547">
        <v>560.9919283164998</v>
      </c>
      <c r="G12" s="547">
        <v>282.32004410282707</v>
      </c>
      <c r="H12" s="547">
        <v>344.97956715360095</v>
      </c>
      <c r="I12" s="547">
        <v>23.25689673098241</v>
      </c>
      <c r="J12" s="547">
        <v>50.83079563117274</v>
      </c>
      <c r="K12" s="547">
        <v>25.043435539436544</v>
      </c>
      <c r="L12" s="547">
        <v>0</v>
      </c>
      <c r="M12" s="547">
        <v>24604.56058403463</v>
      </c>
      <c r="N12" s="547">
        <v>947.5110974850228</v>
      </c>
      <c r="O12" s="547">
        <v>1434.8351239792735</v>
      </c>
      <c r="P12" s="561">
        <v>2382.346221464296</v>
      </c>
      <c r="Q12" s="548">
        <v>0.12778675293695427</v>
      </c>
      <c r="R12" s="569">
        <v>0.08827785409548543</v>
      </c>
    </row>
    <row r="13" spans="1:18" ht="16.5" customHeight="1" thickBot="1">
      <c r="A13" s="662" t="s">
        <v>73</v>
      </c>
      <c r="B13" s="583">
        <v>60498.425000000374</v>
      </c>
      <c r="C13" s="590">
        <v>15187.651017361135</v>
      </c>
      <c r="D13" s="573">
        <v>11497.366925943352</v>
      </c>
      <c r="E13" s="574">
        <v>1556.13467485585</v>
      </c>
      <c r="F13" s="574">
        <v>256.9666221338248</v>
      </c>
      <c r="G13" s="574">
        <v>6.035548308351245</v>
      </c>
      <c r="H13" s="574" t="s">
        <v>123</v>
      </c>
      <c r="I13" s="574">
        <v>20.402583483233784</v>
      </c>
      <c r="J13" s="574">
        <v>76.89203479264077</v>
      </c>
      <c r="K13" s="574" t="s">
        <v>123</v>
      </c>
      <c r="L13" s="574">
        <v>0</v>
      </c>
      <c r="M13" s="574">
        <v>13413.798389517255</v>
      </c>
      <c r="N13" s="574">
        <v>707.7274050247252</v>
      </c>
      <c r="O13" s="574">
        <v>1066.1252228191522</v>
      </c>
      <c r="P13" s="584">
        <v>1773.8526278438778</v>
      </c>
      <c r="Q13" s="575">
        <v>0.15428337977465517</v>
      </c>
      <c r="R13" s="593">
        <v>0.11679571948395256</v>
      </c>
    </row>
    <row r="14" spans="5:18" ht="23.25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7"/>
      <c r="Q14" s="11"/>
      <c r="R14" s="139"/>
    </row>
    <row r="15" spans="5:18" ht="23.25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7"/>
      <c r="Q15" s="11"/>
      <c r="R15" s="139"/>
    </row>
    <row r="16" spans="5:18" ht="23.25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7"/>
      <c r="R16" s="139"/>
    </row>
    <row r="17" spans="5:16" ht="12.7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7"/>
    </row>
    <row r="18" spans="5:18" ht="15">
      <c r="E18" s="20"/>
      <c r="F18" s="20"/>
      <c r="G18" s="20"/>
      <c r="H18" s="650"/>
      <c r="I18" s="20"/>
      <c r="J18" s="20"/>
      <c r="K18" s="20"/>
      <c r="L18" s="20"/>
      <c r="M18" s="20"/>
      <c r="N18" s="20"/>
      <c r="O18" s="20"/>
      <c r="P18" s="37"/>
      <c r="R18" s="140"/>
    </row>
    <row r="19" ht="15">
      <c r="H19" s="651"/>
    </row>
  </sheetData>
  <sheetProtection/>
  <mergeCells count="3">
    <mergeCell ref="A7:A10"/>
    <mergeCell ref="A2:L2"/>
    <mergeCell ref="D7:P7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130" zoomScaleNormal="130" zoomScalePageLayoutView="0" workbookViewId="0" topLeftCell="H1">
      <selection activeCell="D23" sqref="D23"/>
    </sheetView>
  </sheetViews>
  <sheetFormatPr defaultColWidth="9.00390625" defaultRowHeight="12.75"/>
  <cols>
    <col min="1" max="1" width="16.75390625" style="767" customWidth="1"/>
    <col min="2" max="2" width="19.25390625" style="767" customWidth="1"/>
    <col min="3" max="3" width="18.75390625" style="767" customWidth="1"/>
    <col min="4" max="4" width="10.375" style="767" customWidth="1"/>
    <col min="5" max="5" width="8.25390625" style="767" customWidth="1"/>
    <col min="6" max="6" width="20.25390625" style="767" customWidth="1"/>
    <col min="7" max="7" width="18.75390625" style="767" customWidth="1"/>
    <col min="8" max="8" width="10.75390625" style="767" customWidth="1"/>
    <col min="9" max="9" width="9.125" style="767" customWidth="1"/>
    <col min="10" max="10" width="20.625" style="767" customWidth="1"/>
    <col min="11" max="11" width="19.875" style="767" customWidth="1"/>
    <col min="12" max="12" width="11.00390625" style="767" customWidth="1"/>
    <col min="13" max="13" width="8.25390625" style="767" customWidth="1"/>
    <col min="14" max="16384" width="9.125" style="767" customWidth="1"/>
  </cols>
  <sheetData>
    <row r="1" spans="1:14" ht="15.75">
      <c r="A1" s="762" t="s">
        <v>173</v>
      </c>
      <c r="B1" s="763"/>
      <c r="C1" s="763"/>
      <c r="D1" s="763"/>
      <c r="E1" s="764"/>
      <c r="F1" s="765"/>
      <c r="G1" s="765"/>
      <c r="H1" s="765"/>
      <c r="I1" s="764"/>
      <c r="J1" s="765"/>
      <c r="K1" s="765"/>
      <c r="L1" s="765"/>
      <c r="M1" s="766" t="s">
        <v>117</v>
      </c>
      <c r="N1" s="765"/>
    </row>
    <row r="2" spans="1:14" ht="15">
      <c r="A2" s="762"/>
      <c r="B2" s="763"/>
      <c r="C2" s="763"/>
      <c r="D2" s="763"/>
      <c r="E2" s="764"/>
      <c r="F2" s="765"/>
      <c r="G2" s="765"/>
      <c r="H2" s="765"/>
      <c r="I2" s="764"/>
      <c r="J2" s="765"/>
      <c r="K2" s="765"/>
      <c r="L2" s="765"/>
      <c r="M2" s="764"/>
      <c r="N2" s="765"/>
    </row>
    <row r="3" spans="1:14" ht="26.25">
      <c r="A3" s="768" t="s">
        <v>72</v>
      </c>
      <c r="B3" s="763"/>
      <c r="C3" s="763"/>
      <c r="D3" s="763"/>
      <c r="E3" s="764"/>
      <c r="F3" s="765"/>
      <c r="G3" s="765"/>
      <c r="H3" s="765"/>
      <c r="I3" s="764"/>
      <c r="J3" s="765"/>
      <c r="K3" s="765"/>
      <c r="L3" s="765"/>
      <c r="M3" s="765"/>
      <c r="N3" s="765"/>
    </row>
    <row r="4" spans="1:14" ht="21">
      <c r="A4" s="769" t="s">
        <v>75</v>
      </c>
      <c r="B4" s="770"/>
      <c r="C4" s="770"/>
      <c r="D4" s="770"/>
      <c r="E4" s="770"/>
      <c r="F4" s="771"/>
      <c r="G4" s="771"/>
      <c r="H4" s="770"/>
      <c r="I4" s="771"/>
      <c r="J4" s="771"/>
      <c r="K4" s="772"/>
      <c r="L4" s="771"/>
      <c r="M4" s="771"/>
      <c r="N4" s="771"/>
    </row>
    <row r="5" spans="1:14" ht="12.75">
      <c r="A5" s="765"/>
      <c r="B5" s="763"/>
      <c r="C5" s="763"/>
      <c r="D5" s="763"/>
      <c r="E5" s="764"/>
      <c r="F5" s="765"/>
      <c r="G5" s="765"/>
      <c r="H5" s="765"/>
      <c r="I5" s="764"/>
      <c r="J5" s="765"/>
      <c r="K5" s="765"/>
      <c r="L5" s="765"/>
      <c r="M5" s="764"/>
      <c r="N5" s="765"/>
    </row>
    <row r="6" spans="1:18" ht="15">
      <c r="A6" s="773" t="s">
        <v>190</v>
      </c>
      <c r="B6" s="774"/>
      <c r="C6" s="774"/>
      <c r="D6" s="774"/>
      <c r="E6" s="775"/>
      <c r="F6" s="776"/>
      <c r="G6" s="776"/>
      <c r="H6" s="776"/>
      <c r="I6" s="775"/>
      <c r="J6" s="776"/>
      <c r="K6" s="776"/>
      <c r="L6" s="776"/>
      <c r="M6" s="775"/>
      <c r="N6" s="776"/>
      <c r="O6" s="777"/>
      <c r="P6" s="777"/>
      <c r="Q6" s="777"/>
      <c r="R6" s="777"/>
    </row>
    <row r="7" spans="1:18" ht="15.75" thickBot="1">
      <c r="A7" s="773"/>
      <c r="B7" s="774"/>
      <c r="C7" s="774"/>
      <c r="D7" s="774"/>
      <c r="E7" s="775"/>
      <c r="F7" s="776"/>
      <c r="G7" s="776"/>
      <c r="H7" s="776"/>
      <c r="I7" s="775"/>
      <c r="J7" s="776"/>
      <c r="K7" s="776"/>
      <c r="L7" s="776"/>
      <c r="M7" s="775"/>
      <c r="N7" s="776"/>
      <c r="O7" s="777"/>
      <c r="P7" s="777"/>
      <c r="Q7" s="777"/>
      <c r="R7" s="777"/>
    </row>
    <row r="8" spans="1:18" ht="15.75" thickBot="1">
      <c r="A8" s="827"/>
      <c r="B8" s="916" t="s">
        <v>78</v>
      </c>
      <c r="C8" s="917"/>
      <c r="D8" s="917"/>
      <c r="E8" s="823"/>
      <c r="F8" s="925" t="s">
        <v>79</v>
      </c>
      <c r="G8" s="906"/>
      <c r="H8" s="906"/>
      <c r="I8" s="823"/>
      <c r="J8" s="925" t="s">
        <v>80</v>
      </c>
      <c r="K8" s="906"/>
      <c r="L8" s="906"/>
      <c r="M8" s="926"/>
      <c r="N8" s="777"/>
      <c r="O8" s="777"/>
      <c r="P8" s="777"/>
      <c r="Q8" s="777"/>
      <c r="R8" s="777"/>
    </row>
    <row r="9" spans="1:18" ht="15" customHeight="1">
      <c r="A9" s="828"/>
      <c r="B9" s="817" t="s">
        <v>2</v>
      </c>
      <c r="C9" s="817" t="s">
        <v>2</v>
      </c>
      <c r="D9" s="924" t="s">
        <v>164</v>
      </c>
      <c r="E9" s="919"/>
      <c r="F9" s="818" t="s">
        <v>23</v>
      </c>
      <c r="G9" s="818" t="s">
        <v>23</v>
      </c>
      <c r="H9" s="918" t="s">
        <v>172</v>
      </c>
      <c r="I9" s="919"/>
      <c r="J9" s="819" t="s">
        <v>81</v>
      </c>
      <c r="K9" s="818" t="s">
        <v>81</v>
      </c>
      <c r="L9" s="918" t="s">
        <v>163</v>
      </c>
      <c r="M9" s="919"/>
      <c r="N9" s="777"/>
      <c r="O9" s="777"/>
      <c r="P9" s="777"/>
      <c r="Q9" s="777"/>
      <c r="R9" s="777"/>
    </row>
    <row r="10" spans="1:18" ht="15" customHeight="1">
      <c r="A10" s="914" t="s">
        <v>6</v>
      </c>
      <c r="B10" s="820" t="s">
        <v>26</v>
      </c>
      <c r="C10" s="820" t="s">
        <v>26</v>
      </c>
      <c r="D10" s="920"/>
      <c r="E10" s="921"/>
      <c r="F10" s="821" t="s">
        <v>27</v>
      </c>
      <c r="G10" s="821" t="s">
        <v>27</v>
      </c>
      <c r="H10" s="920"/>
      <c r="I10" s="921"/>
      <c r="J10" s="822" t="s">
        <v>51</v>
      </c>
      <c r="K10" s="821" t="s">
        <v>51</v>
      </c>
      <c r="L10" s="920"/>
      <c r="M10" s="921"/>
      <c r="N10" s="777"/>
      <c r="O10" s="777"/>
      <c r="P10" s="777"/>
      <c r="Q10" s="777"/>
      <c r="R10" s="777"/>
    </row>
    <row r="11" spans="1:18" ht="15">
      <c r="A11" s="914"/>
      <c r="B11" s="820" t="s">
        <v>4</v>
      </c>
      <c r="C11" s="820" t="s">
        <v>4</v>
      </c>
      <c r="D11" s="920"/>
      <c r="E11" s="921"/>
      <c r="F11" s="821" t="s">
        <v>37</v>
      </c>
      <c r="G11" s="821" t="s">
        <v>37</v>
      </c>
      <c r="H11" s="920"/>
      <c r="I11" s="921"/>
      <c r="J11" s="822" t="s">
        <v>44</v>
      </c>
      <c r="K11" s="821" t="s">
        <v>44</v>
      </c>
      <c r="L11" s="920"/>
      <c r="M11" s="921"/>
      <c r="N11" s="777"/>
      <c r="O11" s="777"/>
      <c r="P11" s="777"/>
      <c r="Q11" s="777"/>
      <c r="R11" s="777"/>
    </row>
    <row r="12" spans="1:18" ht="15.75" thickBot="1">
      <c r="A12" s="914"/>
      <c r="B12" s="820" t="s">
        <v>46</v>
      </c>
      <c r="C12" s="820" t="s">
        <v>46</v>
      </c>
      <c r="D12" s="922"/>
      <c r="E12" s="923"/>
      <c r="F12" s="821" t="s">
        <v>22</v>
      </c>
      <c r="G12" s="821" t="s">
        <v>22</v>
      </c>
      <c r="H12" s="922"/>
      <c r="I12" s="923"/>
      <c r="J12" s="822" t="s">
        <v>82</v>
      </c>
      <c r="K12" s="821" t="s">
        <v>82</v>
      </c>
      <c r="L12" s="922"/>
      <c r="M12" s="923"/>
      <c r="N12" s="777"/>
      <c r="O12" s="777"/>
      <c r="P12" s="777"/>
      <c r="Q12" s="777"/>
      <c r="R12" s="777"/>
    </row>
    <row r="13" spans="1:18" ht="15.75" thickBot="1">
      <c r="A13" s="915"/>
      <c r="B13" s="820" t="s">
        <v>177</v>
      </c>
      <c r="C13" s="820" t="s">
        <v>189</v>
      </c>
      <c r="D13" s="824" t="s">
        <v>83</v>
      </c>
      <c r="E13" s="825" t="s">
        <v>84</v>
      </c>
      <c r="F13" s="820" t="s">
        <v>177</v>
      </c>
      <c r="G13" s="820" t="s">
        <v>189</v>
      </c>
      <c r="H13" s="829" t="s">
        <v>83</v>
      </c>
      <c r="I13" s="826" t="s">
        <v>84</v>
      </c>
      <c r="J13" s="820" t="s">
        <v>177</v>
      </c>
      <c r="K13" s="820" t="s">
        <v>189</v>
      </c>
      <c r="L13" s="829" t="s">
        <v>83</v>
      </c>
      <c r="M13" s="825" t="s">
        <v>84</v>
      </c>
      <c r="N13" s="777"/>
      <c r="O13" s="777"/>
      <c r="P13" s="777"/>
      <c r="Q13" s="777"/>
      <c r="R13" s="777"/>
    </row>
    <row r="14" spans="1:13" ht="13.5" thickBot="1">
      <c r="A14" s="778" t="s">
        <v>7</v>
      </c>
      <c r="B14" s="779">
        <v>148988.78699999995</v>
      </c>
      <c r="C14" s="780">
        <v>147129.01800000115</v>
      </c>
      <c r="D14" s="781">
        <f>B14-C14</f>
        <v>1859.768999998807</v>
      </c>
      <c r="E14" s="782">
        <f>+B14/C14*100</f>
        <v>101.26403956560004</v>
      </c>
      <c r="F14" s="783">
        <v>26986.906805498915</v>
      </c>
      <c r="G14" s="784">
        <v>26397.233790413662</v>
      </c>
      <c r="H14" s="781">
        <f>F14-G14</f>
        <v>589.6730150852527</v>
      </c>
      <c r="I14" s="782">
        <f>F14/G14*100</f>
        <v>102.23384396928515</v>
      </c>
      <c r="J14" s="785">
        <v>2382.346221464296</v>
      </c>
      <c r="K14" s="786">
        <v>2552.634034662898</v>
      </c>
      <c r="L14" s="787">
        <f>J14-K14</f>
        <v>-170.28781319860218</v>
      </c>
      <c r="M14" s="788">
        <f>J14/K14*100</f>
        <v>93.32893744711468</v>
      </c>
    </row>
    <row r="15" spans="1:13" ht="12.75">
      <c r="A15" s="789" t="s">
        <v>8</v>
      </c>
      <c r="B15" s="790">
        <v>16099.195999999998</v>
      </c>
      <c r="C15" s="791">
        <v>15675.703000000001</v>
      </c>
      <c r="D15" s="792">
        <f aca="true" t="shared" si="0" ref="D15:D28">B15-C15</f>
        <v>423.49299999999675</v>
      </c>
      <c r="E15" s="792">
        <f aca="true" t="shared" si="1" ref="E15:E28">+B15/C15*100</f>
        <v>102.7015885667137</v>
      </c>
      <c r="F15" s="793">
        <v>27102.830875322416</v>
      </c>
      <c r="G15" s="794">
        <v>26354.453890627217</v>
      </c>
      <c r="H15" s="792">
        <f aca="true" t="shared" si="2" ref="H15:H28">F15-G15</f>
        <v>748.3769846951982</v>
      </c>
      <c r="I15" s="792">
        <f aca="true" t="shared" si="3" ref="I15:I28">F15/G15*100</f>
        <v>102.83966037695569</v>
      </c>
      <c r="J15" s="795">
        <v>2413.1811199350177</v>
      </c>
      <c r="K15" s="796">
        <v>2500.4101091989305</v>
      </c>
      <c r="L15" s="792">
        <f aca="true" t="shared" si="4" ref="L15:L28">J15-K15</f>
        <v>-87.22898926391281</v>
      </c>
      <c r="M15" s="797">
        <f aca="true" t="shared" si="5" ref="M15:M26">J15/K15*100</f>
        <v>96.51141271013903</v>
      </c>
    </row>
    <row r="16" spans="1:13" ht="12.75">
      <c r="A16" s="798" t="s">
        <v>9</v>
      </c>
      <c r="B16" s="799">
        <v>17342.632000000027</v>
      </c>
      <c r="C16" s="800">
        <v>16817.254000000023</v>
      </c>
      <c r="D16" s="801">
        <f t="shared" si="0"/>
        <v>525.3780000000042</v>
      </c>
      <c r="E16" s="801">
        <f t="shared" si="1"/>
        <v>103.12404153496166</v>
      </c>
      <c r="F16" s="802">
        <v>27657.435791752916</v>
      </c>
      <c r="G16" s="803">
        <v>27083.85652616056</v>
      </c>
      <c r="H16" s="801">
        <f t="shared" si="2"/>
        <v>573.5792655923542</v>
      </c>
      <c r="I16" s="801">
        <f t="shared" si="3"/>
        <v>102.11779022325838</v>
      </c>
      <c r="J16" s="804">
        <v>2698.4562281742046</v>
      </c>
      <c r="K16" s="805">
        <v>2846.5671129583066</v>
      </c>
      <c r="L16" s="801">
        <f t="shared" si="4"/>
        <v>-148.11088478410193</v>
      </c>
      <c r="M16" s="806">
        <f t="shared" si="5"/>
        <v>94.79685955374589</v>
      </c>
    </row>
    <row r="17" spans="1:13" ht="12.75">
      <c r="A17" s="807" t="s">
        <v>10</v>
      </c>
      <c r="B17" s="799">
        <v>9475.857000000004</v>
      </c>
      <c r="C17" s="800">
        <v>9429.399999999992</v>
      </c>
      <c r="D17" s="801">
        <f t="shared" si="0"/>
        <v>46.45700000001125</v>
      </c>
      <c r="E17" s="801">
        <f t="shared" si="1"/>
        <v>100.49268246123837</v>
      </c>
      <c r="F17" s="802">
        <v>26902.3762705579</v>
      </c>
      <c r="G17" s="803">
        <v>26371.57280244062</v>
      </c>
      <c r="H17" s="801">
        <f t="shared" si="2"/>
        <v>530.8034681172794</v>
      </c>
      <c r="I17" s="801">
        <f t="shared" si="3"/>
        <v>102.0127865413782</v>
      </c>
      <c r="J17" s="804">
        <v>2243.1725876262844</v>
      </c>
      <c r="K17" s="805">
        <v>2489.5996740690493</v>
      </c>
      <c r="L17" s="801">
        <f t="shared" si="4"/>
        <v>-246.4270864427649</v>
      </c>
      <c r="M17" s="806">
        <f t="shared" si="5"/>
        <v>90.10173848392262</v>
      </c>
    </row>
    <row r="18" spans="1:13" ht="15">
      <c r="A18" s="807" t="s">
        <v>11</v>
      </c>
      <c r="B18" s="799">
        <v>8338.439999999988</v>
      </c>
      <c r="C18" s="800">
        <v>8188.4749999999985</v>
      </c>
      <c r="D18" s="801">
        <f t="shared" si="0"/>
        <v>149.96499999998923</v>
      </c>
      <c r="E18" s="801">
        <f t="shared" si="1"/>
        <v>101.83141549555918</v>
      </c>
      <c r="F18" s="802">
        <v>26739.493128610837</v>
      </c>
      <c r="G18" s="803">
        <v>26192.29028197154</v>
      </c>
      <c r="H18" s="654">
        <f t="shared" si="2"/>
        <v>547.2028466392985</v>
      </c>
      <c r="I18" s="801">
        <f t="shared" si="3"/>
        <v>102.08917525252058</v>
      </c>
      <c r="J18" s="804">
        <v>2437.8035539821226</v>
      </c>
      <c r="K18" s="805">
        <v>2561.177844470431</v>
      </c>
      <c r="L18" s="801">
        <f t="shared" si="4"/>
        <v>-123.37429048830836</v>
      </c>
      <c r="M18" s="806">
        <f t="shared" si="5"/>
        <v>95.18290810008868</v>
      </c>
    </row>
    <row r="19" spans="1:13" ht="15">
      <c r="A19" s="807" t="s">
        <v>12</v>
      </c>
      <c r="B19" s="799">
        <v>4282.952999999998</v>
      </c>
      <c r="C19" s="800">
        <v>4272.419000000001</v>
      </c>
      <c r="D19" s="801">
        <f t="shared" si="0"/>
        <v>10.533999999996922</v>
      </c>
      <c r="E19" s="801">
        <f t="shared" si="1"/>
        <v>100.24655821444472</v>
      </c>
      <c r="F19" s="802">
        <v>26892.881325104445</v>
      </c>
      <c r="G19" s="803">
        <v>26214.71148233981</v>
      </c>
      <c r="H19" s="654">
        <f t="shared" si="2"/>
        <v>678.1698427646334</v>
      </c>
      <c r="I19" s="801">
        <f t="shared" si="3"/>
        <v>102.5869819060244</v>
      </c>
      <c r="J19" s="804">
        <v>2154.5249854481253</v>
      </c>
      <c r="K19" s="805">
        <v>2459.8854107395982</v>
      </c>
      <c r="L19" s="801">
        <f t="shared" si="4"/>
        <v>-305.3604252914729</v>
      </c>
      <c r="M19" s="806">
        <f t="shared" si="5"/>
        <v>87.5863963435735</v>
      </c>
    </row>
    <row r="20" spans="1:13" ht="12.75">
      <c r="A20" s="807" t="s">
        <v>13</v>
      </c>
      <c r="B20" s="799">
        <v>12002.32199999999</v>
      </c>
      <c r="C20" s="800">
        <v>11886.635000000006</v>
      </c>
      <c r="D20" s="801">
        <f t="shared" si="0"/>
        <v>115.68699999998353</v>
      </c>
      <c r="E20" s="801">
        <f t="shared" si="1"/>
        <v>100.9732527330063</v>
      </c>
      <c r="F20" s="802">
        <v>27502.160561098124</v>
      </c>
      <c r="G20" s="803">
        <v>27014.19857960922</v>
      </c>
      <c r="H20" s="801">
        <f t="shared" si="2"/>
        <v>487.9619814889047</v>
      </c>
      <c r="I20" s="801">
        <f t="shared" si="3"/>
        <v>101.80631670434683</v>
      </c>
      <c r="J20" s="804">
        <v>2923.503892274626</v>
      </c>
      <c r="K20" s="805">
        <v>3079.697898802592</v>
      </c>
      <c r="L20" s="801">
        <f t="shared" si="4"/>
        <v>-156.19400652796594</v>
      </c>
      <c r="M20" s="806">
        <f t="shared" si="5"/>
        <v>94.92826856203345</v>
      </c>
    </row>
    <row r="21" spans="1:13" ht="12.75">
      <c r="A21" s="807" t="s">
        <v>14</v>
      </c>
      <c r="B21" s="799">
        <v>6236.292000000004</v>
      </c>
      <c r="C21" s="800">
        <v>6172.653000000002</v>
      </c>
      <c r="D21" s="801">
        <f t="shared" si="0"/>
        <v>63.63900000000194</v>
      </c>
      <c r="E21" s="801">
        <f t="shared" si="1"/>
        <v>101.03098295011887</v>
      </c>
      <c r="F21" s="802">
        <v>27650.92884254506</v>
      </c>
      <c r="G21" s="803">
        <v>26999.328395208115</v>
      </c>
      <c r="H21" s="801">
        <f t="shared" si="2"/>
        <v>651.6004473369467</v>
      </c>
      <c r="I21" s="801">
        <f t="shared" si="3"/>
        <v>102.4133950215317</v>
      </c>
      <c r="J21" s="804">
        <v>2806.2014922756434</v>
      </c>
      <c r="K21" s="805">
        <v>2952.6163898516043</v>
      </c>
      <c r="L21" s="801">
        <f t="shared" si="4"/>
        <v>-146.41489757596082</v>
      </c>
      <c r="M21" s="806">
        <f t="shared" si="5"/>
        <v>95.04118116802435</v>
      </c>
    </row>
    <row r="22" spans="1:13" ht="12.75">
      <c r="A22" s="807" t="s">
        <v>15</v>
      </c>
      <c r="B22" s="799">
        <v>8363.987000000001</v>
      </c>
      <c r="C22" s="800">
        <v>8354.025000000005</v>
      </c>
      <c r="D22" s="801">
        <f t="shared" si="0"/>
        <v>9.961999999995896</v>
      </c>
      <c r="E22" s="801">
        <f t="shared" si="1"/>
        <v>100.11924790744575</v>
      </c>
      <c r="F22" s="802">
        <v>26459.67029041691</v>
      </c>
      <c r="G22" s="803">
        <v>25688.152786630766</v>
      </c>
      <c r="H22" s="801">
        <f t="shared" si="2"/>
        <v>771.5175037861445</v>
      </c>
      <c r="I22" s="801">
        <f t="shared" si="3"/>
        <v>103.00339814308359</v>
      </c>
      <c r="J22" s="804">
        <v>1859.7828304451775</v>
      </c>
      <c r="K22" s="805">
        <v>2025.510417633018</v>
      </c>
      <c r="L22" s="801">
        <f t="shared" si="4"/>
        <v>-165.72758718784053</v>
      </c>
      <c r="M22" s="806">
        <f t="shared" si="5"/>
        <v>91.81798396369112</v>
      </c>
    </row>
    <row r="23" spans="1:13" ht="12.75">
      <c r="A23" s="807" t="s">
        <v>16</v>
      </c>
      <c r="B23" s="799">
        <v>7659.078999999993</v>
      </c>
      <c r="C23" s="800">
        <v>7595.230000000015</v>
      </c>
      <c r="D23" s="801">
        <f t="shared" si="0"/>
        <v>63.84899999997833</v>
      </c>
      <c r="E23" s="801">
        <f t="shared" si="1"/>
        <v>100.84064603705191</v>
      </c>
      <c r="F23" s="802">
        <v>26965.875368304754</v>
      </c>
      <c r="G23" s="803">
        <v>26370.96463833211</v>
      </c>
      <c r="H23" s="801">
        <f t="shared" si="2"/>
        <v>594.9107299726456</v>
      </c>
      <c r="I23" s="801">
        <f t="shared" si="3"/>
        <v>102.25593086233901</v>
      </c>
      <c r="J23" s="804">
        <v>2332.1925303725625</v>
      </c>
      <c r="K23" s="805">
        <v>2557.790953444898</v>
      </c>
      <c r="L23" s="801">
        <f t="shared" si="4"/>
        <v>-225.59842307233566</v>
      </c>
      <c r="M23" s="806">
        <f t="shared" si="5"/>
        <v>91.17995070048653</v>
      </c>
    </row>
    <row r="24" spans="1:13" ht="12.75">
      <c r="A24" s="807" t="s">
        <v>17</v>
      </c>
      <c r="B24" s="799">
        <v>7513.309000000003</v>
      </c>
      <c r="C24" s="800">
        <v>7477.569999999989</v>
      </c>
      <c r="D24" s="801">
        <f t="shared" si="0"/>
        <v>35.73900000001413</v>
      </c>
      <c r="E24" s="801">
        <f t="shared" si="1"/>
        <v>100.47794938730115</v>
      </c>
      <c r="F24" s="802">
        <v>26641.69685420893</v>
      </c>
      <c r="G24" s="803">
        <v>26016.292269190868</v>
      </c>
      <c r="H24" s="801">
        <f t="shared" si="2"/>
        <v>625.4045850180628</v>
      </c>
      <c r="I24" s="801">
        <f t="shared" si="3"/>
        <v>102.40389590702239</v>
      </c>
      <c r="J24" s="804">
        <v>1997.9636247269143</v>
      </c>
      <c r="K24" s="805">
        <v>2124.219142493264</v>
      </c>
      <c r="L24" s="801">
        <f t="shared" si="4"/>
        <v>-126.25551776634961</v>
      </c>
      <c r="M24" s="806">
        <f t="shared" si="5"/>
        <v>94.05637981314115</v>
      </c>
    </row>
    <row r="25" spans="1:13" ht="12.75">
      <c r="A25" s="807" t="s">
        <v>18</v>
      </c>
      <c r="B25" s="799">
        <v>16481.222</v>
      </c>
      <c r="C25" s="800">
        <v>16265.398999999963</v>
      </c>
      <c r="D25" s="801">
        <f t="shared" si="0"/>
        <v>215.82300000003852</v>
      </c>
      <c r="E25" s="801">
        <f t="shared" si="1"/>
        <v>101.3268841422214</v>
      </c>
      <c r="F25" s="802">
        <v>26741.363464027938</v>
      </c>
      <c r="G25" s="803">
        <v>26219.58564721764</v>
      </c>
      <c r="H25" s="801">
        <f t="shared" si="2"/>
        <v>521.7778168102996</v>
      </c>
      <c r="I25" s="801">
        <f t="shared" si="3"/>
        <v>101.99003074964943</v>
      </c>
      <c r="J25" s="804">
        <v>2268.284697983359</v>
      </c>
      <c r="K25" s="805">
        <v>2453.5613092963017</v>
      </c>
      <c r="L25" s="801">
        <f t="shared" si="4"/>
        <v>-185.2766113129428</v>
      </c>
      <c r="M25" s="806">
        <f t="shared" si="5"/>
        <v>92.44866592039303</v>
      </c>
    </row>
    <row r="26" spans="1:13" ht="12.75">
      <c r="A26" s="807" t="s">
        <v>19</v>
      </c>
      <c r="B26" s="799">
        <v>9554.66499999999</v>
      </c>
      <c r="C26" s="800">
        <v>9428.674000000006</v>
      </c>
      <c r="D26" s="801">
        <f t="shared" si="0"/>
        <v>125.99099999998361</v>
      </c>
      <c r="E26" s="801">
        <f t="shared" si="1"/>
        <v>101.33625364499805</v>
      </c>
      <c r="F26" s="802">
        <v>26846.790834634186</v>
      </c>
      <c r="G26" s="803">
        <v>26354.94688860804</v>
      </c>
      <c r="H26" s="801">
        <f t="shared" si="2"/>
        <v>491.843946026147</v>
      </c>
      <c r="I26" s="801">
        <f t="shared" si="3"/>
        <v>101.86623007856923</v>
      </c>
      <c r="J26" s="804">
        <v>2458.0539715416544</v>
      </c>
      <c r="K26" s="805">
        <v>2688.0187765533115</v>
      </c>
      <c r="L26" s="801">
        <f t="shared" si="4"/>
        <v>-229.96480501165706</v>
      </c>
      <c r="M26" s="806">
        <f t="shared" si="5"/>
        <v>91.44482147901782</v>
      </c>
    </row>
    <row r="27" spans="1:13" ht="12.75">
      <c r="A27" s="807" t="s">
        <v>20</v>
      </c>
      <c r="B27" s="799">
        <v>8529.232000000005</v>
      </c>
      <c r="C27" s="800">
        <v>8467.089000000005</v>
      </c>
      <c r="D27" s="801">
        <f t="shared" si="0"/>
        <v>62.14300000000003</v>
      </c>
      <c r="E27" s="801">
        <f t="shared" si="1"/>
        <v>100.73393583083867</v>
      </c>
      <c r="F27" s="802">
        <v>26282.247735395915</v>
      </c>
      <c r="G27" s="803">
        <v>25751.89146076844</v>
      </c>
      <c r="H27" s="801">
        <f t="shared" si="2"/>
        <v>530.3562746274765</v>
      </c>
      <c r="I27" s="801">
        <f t="shared" si="3"/>
        <v>102.05948473895769</v>
      </c>
      <c r="J27" s="804">
        <v>1949.0720852709815</v>
      </c>
      <c r="K27" s="805">
        <v>2177.5654241971456</v>
      </c>
      <c r="L27" s="801">
        <f t="shared" si="4"/>
        <v>-228.49333892616414</v>
      </c>
      <c r="M27" s="806">
        <f>J27/K27*100</f>
        <v>89.50693575553956</v>
      </c>
    </row>
    <row r="28" spans="1:13" ht="13.5" thickBot="1">
      <c r="A28" s="808" t="s">
        <v>21</v>
      </c>
      <c r="B28" s="809">
        <v>17109.601000000024</v>
      </c>
      <c r="C28" s="810">
        <v>17098.491999999987</v>
      </c>
      <c r="D28" s="811">
        <f t="shared" si="0"/>
        <v>11.109000000036758</v>
      </c>
      <c r="E28" s="811">
        <f t="shared" si="1"/>
        <v>100.06497064185564</v>
      </c>
      <c r="F28" s="812">
        <v>26870.411832904065</v>
      </c>
      <c r="G28" s="813">
        <v>26309.355273357807</v>
      </c>
      <c r="H28" s="811">
        <f t="shared" si="2"/>
        <v>561.0565595462576</v>
      </c>
      <c r="I28" s="811">
        <f t="shared" si="3"/>
        <v>102.13253633058204</v>
      </c>
      <c r="J28" s="814">
        <v>2336.1683741192983</v>
      </c>
      <c r="K28" s="815">
        <v>2502.386574987632</v>
      </c>
      <c r="L28" s="811">
        <f t="shared" si="4"/>
        <v>-166.2182008683335</v>
      </c>
      <c r="M28" s="816">
        <f>J28/K28*100</f>
        <v>93.35761298714787</v>
      </c>
    </row>
  </sheetData>
  <sheetProtection/>
  <mergeCells count="7">
    <mergeCell ref="A10:A13"/>
    <mergeCell ref="B8:D8"/>
    <mergeCell ref="L9:M12"/>
    <mergeCell ref="D9:E12"/>
    <mergeCell ref="H9:I12"/>
    <mergeCell ref="J8:M8"/>
    <mergeCell ref="F8:H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38"/>
  <sheetViews>
    <sheetView tabSelected="1" zoomScale="115" zoomScaleNormal="115" zoomScalePageLayoutView="0" workbookViewId="0" topLeftCell="A11">
      <pane xSplit="1" ySplit="3" topLeftCell="B14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125" defaultRowHeight="12.75"/>
  <cols>
    <col min="1" max="1" width="28.00390625" style="0" customWidth="1"/>
    <col min="2" max="2" width="19.75390625" style="0" customWidth="1"/>
    <col min="3" max="3" width="19.00390625" style="0" customWidth="1"/>
    <col min="4" max="5" width="12.00390625" style="0" customWidth="1"/>
    <col min="6" max="6" width="18.25390625" style="0" customWidth="1"/>
    <col min="7" max="7" width="18.75390625" style="0" customWidth="1"/>
    <col min="8" max="8" width="11.75390625" style="0" customWidth="1"/>
    <col min="9" max="9" width="10.875" style="0" customWidth="1"/>
    <col min="10" max="10" width="18.75390625" style="0" customWidth="1"/>
    <col min="11" max="11" width="17.75390625" style="0" customWidth="1"/>
    <col min="12" max="12" width="12.125" style="0" customWidth="1"/>
    <col min="13" max="13" width="13.75390625" style="0" customWidth="1"/>
  </cols>
  <sheetData>
    <row r="6" spans="1:18" ht="14.25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</row>
    <row r="7" spans="1:18" ht="14.25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</row>
    <row r="8" spans="1:18" ht="14.25">
      <c r="A8" s="681"/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</row>
    <row r="9" spans="1:18" ht="14.25">
      <c r="A9" s="681"/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</row>
    <row r="10" spans="1:18" ht="14.25">
      <c r="A10" s="681"/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</row>
    <row r="11" spans="1:18" ht="15">
      <c r="A11" s="75" t="s">
        <v>173</v>
      </c>
      <c r="B11" s="686"/>
      <c r="C11" s="686"/>
      <c r="D11" s="686"/>
      <c r="E11" s="687"/>
      <c r="F11" s="99"/>
      <c r="G11" s="99"/>
      <c r="H11" s="99"/>
      <c r="I11" s="687"/>
      <c r="J11" s="99"/>
      <c r="K11" s="99"/>
      <c r="L11" s="99"/>
      <c r="M11" s="688" t="s">
        <v>118</v>
      </c>
      <c r="N11" s="99"/>
      <c r="O11" s="681"/>
      <c r="P11" s="681"/>
      <c r="Q11" s="681"/>
      <c r="R11" s="681"/>
    </row>
    <row r="12" spans="1:18" ht="14.25">
      <c r="A12" s="75"/>
      <c r="B12" s="686"/>
      <c r="C12" s="686"/>
      <c r="D12" s="686"/>
      <c r="E12" s="687"/>
      <c r="F12" s="99"/>
      <c r="G12" s="99"/>
      <c r="H12" s="99"/>
      <c r="I12" s="687"/>
      <c r="J12" s="99"/>
      <c r="K12" s="99"/>
      <c r="L12" s="99"/>
      <c r="M12" s="687"/>
      <c r="N12" s="99"/>
      <c r="O12" s="681"/>
      <c r="P12" s="681"/>
      <c r="Q12" s="681"/>
      <c r="R12" s="681"/>
    </row>
    <row r="13" spans="1:18" ht="15">
      <c r="A13" s="98" t="s">
        <v>73</v>
      </c>
      <c r="B13" s="686"/>
      <c r="C13" s="686"/>
      <c r="D13" s="686"/>
      <c r="E13" s="687"/>
      <c r="F13" s="99"/>
      <c r="G13" s="99"/>
      <c r="H13" s="99"/>
      <c r="I13" s="687"/>
      <c r="J13" s="99"/>
      <c r="K13" s="99"/>
      <c r="L13" s="99"/>
      <c r="M13" s="99"/>
      <c r="N13" s="99"/>
      <c r="O13" s="681"/>
      <c r="P13" s="681"/>
      <c r="Q13" s="681"/>
      <c r="R13" s="681"/>
    </row>
    <row r="14" spans="1:14" ht="20.25">
      <c r="A14" s="81" t="s">
        <v>75</v>
      </c>
      <c r="B14" s="82"/>
      <c r="C14" s="82"/>
      <c r="D14" s="82"/>
      <c r="E14" s="82"/>
      <c r="F14" s="83"/>
      <c r="G14" s="83"/>
      <c r="H14" s="82"/>
      <c r="I14" s="83"/>
      <c r="J14" s="83"/>
      <c r="K14" s="84"/>
      <c r="L14" s="83"/>
      <c r="M14" s="83"/>
      <c r="N14" s="83"/>
    </row>
    <row r="15" spans="1:14" ht="12.75">
      <c r="A15" s="78"/>
      <c r="B15" s="76"/>
      <c r="C15" s="76"/>
      <c r="D15" s="76"/>
      <c r="E15" s="77"/>
      <c r="F15" s="78"/>
      <c r="G15" s="78"/>
      <c r="H15" s="78"/>
      <c r="I15" s="77"/>
      <c r="J15" s="78"/>
      <c r="K15" s="78"/>
      <c r="L15" s="78"/>
      <c r="M15" s="77"/>
      <c r="N15" s="78"/>
    </row>
    <row r="16" spans="1:14" ht="18">
      <c r="A16" s="87" t="s">
        <v>187</v>
      </c>
      <c r="B16" s="76"/>
      <c r="C16" s="76"/>
      <c r="D16" s="76"/>
      <c r="E16" s="77"/>
      <c r="F16" s="78"/>
      <c r="G16" s="78"/>
      <c r="H16" s="78"/>
      <c r="I16" s="77"/>
      <c r="J16" s="78"/>
      <c r="K16" s="78"/>
      <c r="L16" s="78"/>
      <c r="M16" s="77"/>
      <c r="N16" s="78"/>
    </row>
    <row r="17" spans="1:14" ht="15.75" thickBot="1">
      <c r="A17" s="88"/>
      <c r="B17" s="89"/>
      <c r="C17" s="89"/>
      <c r="D17" s="89"/>
      <c r="E17" s="90"/>
      <c r="F17" s="88"/>
      <c r="G17" s="88"/>
      <c r="H17" s="88"/>
      <c r="I17" s="90"/>
      <c r="J17" s="88"/>
      <c r="K17" s="88"/>
      <c r="L17" s="88"/>
      <c r="M17" s="90"/>
      <c r="N17" s="88"/>
    </row>
    <row r="18" spans="1:14" ht="18.75" thickBot="1">
      <c r="A18" s="91"/>
      <c r="B18" s="177" t="s">
        <v>78</v>
      </c>
      <c r="C18" s="176"/>
      <c r="D18" s="92"/>
      <c r="E18" s="93"/>
      <c r="F18" s="103" t="s">
        <v>79</v>
      </c>
      <c r="G18" s="94"/>
      <c r="H18" s="652"/>
      <c r="I18" s="93"/>
      <c r="J18" s="103" t="s">
        <v>80</v>
      </c>
      <c r="K18" s="104"/>
      <c r="L18" s="94"/>
      <c r="M18" s="93"/>
      <c r="N18" s="95"/>
    </row>
    <row r="19" spans="1:14" ht="15.75">
      <c r="A19" s="174"/>
      <c r="B19" s="179" t="s">
        <v>2</v>
      </c>
      <c r="C19" s="179" t="s">
        <v>2</v>
      </c>
      <c r="D19" s="184" t="s">
        <v>144</v>
      </c>
      <c r="E19" s="182"/>
      <c r="F19" s="119" t="s">
        <v>23</v>
      </c>
      <c r="G19" s="121" t="s">
        <v>23</v>
      </c>
      <c r="H19" s="653" t="s">
        <v>157</v>
      </c>
      <c r="I19" s="182"/>
      <c r="J19" s="123" t="s">
        <v>81</v>
      </c>
      <c r="K19" s="121" t="s">
        <v>81</v>
      </c>
      <c r="L19" s="907" t="s">
        <v>163</v>
      </c>
      <c r="M19" s="908"/>
      <c r="N19" s="78"/>
    </row>
    <row r="20" spans="1:14" ht="12.75">
      <c r="A20" s="927" t="s">
        <v>6</v>
      </c>
      <c r="B20" s="180" t="s">
        <v>26</v>
      </c>
      <c r="C20" s="180" t="s">
        <v>26</v>
      </c>
      <c r="D20" s="185" t="s">
        <v>4</v>
      </c>
      <c r="E20" s="183"/>
      <c r="F20" s="120" t="s">
        <v>27</v>
      </c>
      <c r="G20" s="122" t="s">
        <v>27</v>
      </c>
      <c r="H20" s="186" t="s">
        <v>158</v>
      </c>
      <c r="I20" s="183"/>
      <c r="J20" s="124" t="s">
        <v>51</v>
      </c>
      <c r="K20" s="122" t="s">
        <v>51</v>
      </c>
      <c r="L20" s="909"/>
      <c r="M20" s="910"/>
      <c r="N20" s="78"/>
    </row>
    <row r="21" spans="1:14" ht="12.75">
      <c r="A21" s="927"/>
      <c r="B21" s="180" t="s">
        <v>4</v>
      </c>
      <c r="C21" s="180" t="s">
        <v>4</v>
      </c>
      <c r="D21" s="185"/>
      <c r="E21" s="183"/>
      <c r="F21" s="120" t="s">
        <v>37</v>
      </c>
      <c r="G21" s="122" t="s">
        <v>37</v>
      </c>
      <c r="H21" s="187"/>
      <c r="I21" s="183"/>
      <c r="J21" s="124" t="s">
        <v>44</v>
      </c>
      <c r="K21" s="122" t="s">
        <v>44</v>
      </c>
      <c r="L21" s="909"/>
      <c r="M21" s="910"/>
      <c r="N21" s="78"/>
    </row>
    <row r="22" spans="1:14" ht="13.5" thickBot="1">
      <c r="A22" s="927"/>
      <c r="B22" s="180" t="s">
        <v>46</v>
      </c>
      <c r="C22" s="180" t="s">
        <v>46</v>
      </c>
      <c r="D22" s="175"/>
      <c r="E22" s="96"/>
      <c r="F22" s="120" t="s">
        <v>22</v>
      </c>
      <c r="G22" s="122" t="s">
        <v>22</v>
      </c>
      <c r="H22" s="105"/>
      <c r="I22" s="96"/>
      <c r="J22" s="124" t="s">
        <v>82</v>
      </c>
      <c r="K22" s="122" t="s">
        <v>82</v>
      </c>
      <c r="L22" s="911"/>
      <c r="M22" s="912"/>
      <c r="N22" s="78"/>
    </row>
    <row r="23" spans="1:14" ht="12.75" customHeight="1" thickBot="1">
      <c r="A23" s="928"/>
      <c r="B23" s="820" t="s">
        <v>188</v>
      </c>
      <c r="C23" s="820" t="s">
        <v>189</v>
      </c>
      <c r="D23" s="197" t="s">
        <v>83</v>
      </c>
      <c r="E23" s="196" t="s">
        <v>84</v>
      </c>
      <c r="F23" s="820" t="s">
        <v>188</v>
      </c>
      <c r="G23" s="820" t="s">
        <v>189</v>
      </c>
      <c r="H23" s="198" t="s">
        <v>83</v>
      </c>
      <c r="I23" s="199" t="s">
        <v>84</v>
      </c>
      <c r="J23" s="820" t="s">
        <v>188</v>
      </c>
      <c r="K23" s="820" t="s">
        <v>189</v>
      </c>
      <c r="L23" s="178" t="s">
        <v>83</v>
      </c>
      <c r="M23" s="181" t="s">
        <v>84</v>
      </c>
      <c r="N23" s="78"/>
    </row>
    <row r="24" spans="1:14" ht="17.25" customHeight="1" thickBot="1">
      <c r="A24" s="200" t="s">
        <v>7</v>
      </c>
      <c r="B24" s="422">
        <v>60498.425000000374</v>
      </c>
      <c r="C24" s="394">
        <v>60205.612000000365</v>
      </c>
      <c r="D24" s="417">
        <f aca="true" t="shared" si="0" ref="D24:D38">B24-C24</f>
        <v>292.8130000000092</v>
      </c>
      <c r="E24" s="418">
        <f aca="true" t="shared" si="1" ref="E24:E38">+B24/C24*100</f>
        <v>100.48635499295315</v>
      </c>
      <c r="F24" s="423">
        <v>15187.651017361135</v>
      </c>
      <c r="G24" s="396">
        <v>14861.177825083701</v>
      </c>
      <c r="H24" s="417">
        <f aca="true" t="shared" si="2" ref="H24:H38">F24-G24</f>
        <v>326.47319227743355</v>
      </c>
      <c r="I24" s="418">
        <f aca="true" t="shared" si="3" ref="I24:I38">F24/G24*100</f>
        <v>102.19681909549854</v>
      </c>
      <c r="J24" s="424">
        <v>1773.8526278438778</v>
      </c>
      <c r="K24" s="398">
        <v>1843.098097178479</v>
      </c>
      <c r="L24" s="417">
        <f aca="true" t="shared" si="4" ref="L24:L38">J24-K24</f>
        <v>-69.24546933460124</v>
      </c>
      <c r="M24" s="419">
        <f aca="true" t="shared" si="5" ref="M24:M38">J24/K24*100</f>
        <v>96.24298514329725</v>
      </c>
      <c r="N24" s="163"/>
    </row>
    <row r="25" spans="1:14" ht="13.5" customHeight="1">
      <c r="A25" s="201" t="s">
        <v>8</v>
      </c>
      <c r="B25" s="425">
        <v>6381.683000000006</v>
      </c>
      <c r="C25" s="400">
        <v>6263.9640000000045</v>
      </c>
      <c r="D25" s="420">
        <f t="shared" si="0"/>
        <v>117.71900000000187</v>
      </c>
      <c r="E25" s="420">
        <f t="shared" si="1"/>
        <v>101.879305181192</v>
      </c>
      <c r="F25" s="426">
        <v>15584.893149137379</v>
      </c>
      <c r="G25" s="402">
        <v>15185.849022014365</v>
      </c>
      <c r="H25" s="420">
        <f t="shared" si="2"/>
        <v>399.0441271230138</v>
      </c>
      <c r="I25" s="420">
        <f t="shared" si="3"/>
        <v>102.62773669450114</v>
      </c>
      <c r="J25" s="427">
        <v>1828.376660200765</v>
      </c>
      <c r="K25" s="404">
        <v>1821.3292200700148</v>
      </c>
      <c r="L25" s="420">
        <f t="shared" si="4"/>
        <v>7.047440130750147</v>
      </c>
      <c r="M25" s="421">
        <f t="shared" si="5"/>
        <v>100.38693938762368</v>
      </c>
      <c r="N25" s="163"/>
    </row>
    <row r="26" spans="1:14" ht="13.5" customHeight="1">
      <c r="A26" s="202" t="s">
        <v>9</v>
      </c>
      <c r="B26" s="428">
        <v>7147.336000000012</v>
      </c>
      <c r="C26" s="406">
        <v>6996.620000000018</v>
      </c>
      <c r="D26" s="389">
        <f t="shared" si="0"/>
        <v>150.71599999999398</v>
      </c>
      <c r="E26" s="389">
        <f t="shared" si="1"/>
        <v>102.15412584933858</v>
      </c>
      <c r="F26" s="429">
        <v>15209.946335249966</v>
      </c>
      <c r="G26" s="408">
        <v>14951.638112402781</v>
      </c>
      <c r="H26" s="389">
        <f t="shared" si="2"/>
        <v>258.3082228471849</v>
      </c>
      <c r="I26" s="389">
        <f t="shared" si="3"/>
        <v>101.7276248990598</v>
      </c>
      <c r="J26" s="430">
        <v>1869.482501359015</v>
      </c>
      <c r="K26" s="410">
        <v>1913.6641097177344</v>
      </c>
      <c r="L26" s="389">
        <f t="shared" si="4"/>
        <v>-44.18160835871936</v>
      </c>
      <c r="M26" s="390">
        <f t="shared" si="5"/>
        <v>97.69125584085725</v>
      </c>
      <c r="N26" s="163"/>
    </row>
    <row r="27" spans="1:14" ht="15">
      <c r="A27" s="203" t="s">
        <v>10</v>
      </c>
      <c r="B27" s="428">
        <v>3985.589000000003</v>
      </c>
      <c r="C27" s="406">
        <v>3997.2929999999988</v>
      </c>
      <c r="D27" s="389">
        <f t="shared" si="0"/>
        <v>-11.70399999999563</v>
      </c>
      <c r="E27" s="389">
        <f t="shared" si="1"/>
        <v>99.70720184885133</v>
      </c>
      <c r="F27" s="429">
        <v>15204.94810595538</v>
      </c>
      <c r="G27" s="408">
        <v>14853.17555322233</v>
      </c>
      <c r="H27" s="389">
        <f t="shared" si="2"/>
        <v>351.77255273304945</v>
      </c>
      <c r="I27" s="389">
        <f t="shared" si="3"/>
        <v>102.36833229010568</v>
      </c>
      <c r="J27" s="430">
        <v>1645.4922137397148</v>
      </c>
      <c r="K27" s="410">
        <v>1739.389882102713</v>
      </c>
      <c r="L27" s="389">
        <f t="shared" si="4"/>
        <v>-93.89766836299827</v>
      </c>
      <c r="M27" s="390">
        <f t="shared" si="5"/>
        <v>94.60168940102794</v>
      </c>
      <c r="N27" s="163"/>
    </row>
    <row r="28" spans="1:14" ht="15">
      <c r="A28" s="203" t="s">
        <v>11</v>
      </c>
      <c r="B28" s="428">
        <v>3163.694000000002</v>
      </c>
      <c r="C28" s="406">
        <v>3135.364999999998</v>
      </c>
      <c r="D28" s="389">
        <f t="shared" si="0"/>
        <v>28.329000000003816</v>
      </c>
      <c r="E28" s="389">
        <f t="shared" si="1"/>
        <v>100.90353116782269</v>
      </c>
      <c r="F28" s="429">
        <v>15004.007446147867</v>
      </c>
      <c r="G28" s="408">
        <v>14722.391332428613</v>
      </c>
      <c r="H28" s="389">
        <f t="shared" si="2"/>
        <v>281.6161137192539</v>
      </c>
      <c r="I28" s="389">
        <f t="shared" si="3"/>
        <v>101.91284219635533</v>
      </c>
      <c r="J28" s="430">
        <v>1831.9267761041365</v>
      </c>
      <c r="K28" s="410">
        <v>1927.3640123770813</v>
      </c>
      <c r="L28" s="389">
        <f t="shared" si="4"/>
        <v>-95.4372362729448</v>
      </c>
      <c r="M28" s="390">
        <f t="shared" si="5"/>
        <v>95.0483024659551</v>
      </c>
      <c r="N28" s="163"/>
    </row>
    <row r="29" spans="1:14" ht="15">
      <c r="A29" s="203" t="s">
        <v>12</v>
      </c>
      <c r="B29" s="428">
        <v>1641.9469999999985</v>
      </c>
      <c r="C29" s="406">
        <v>1661.003</v>
      </c>
      <c r="D29" s="389">
        <f t="shared" si="0"/>
        <v>-19.056000000001404</v>
      </c>
      <c r="E29" s="389">
        <f t="shared" si="1"/>
        <v>98.85274138577707</v>
      </c>
      <c r="F29" s="429">
        <v>15072.379518543114</v>
      </c>
      <c r="G29" s="408">
        <v>14746.502514845948</v>
      </c>
      <c r="H29" s="389">
        <f t="shared" si="2"/>
        <v>325.8770036971655</v>
      </c>
      <c r="I29" s="389">
        <f t="shared" si="3"/>
        <v>102.20985961497713</v>
      </c>
      <c r="J29" s="430">
        <v>1502.2987952717115</v>
      </c>
      <c r="K29" s="410">
        <v>1679.565248627887</v>
      </c>
      <c r="L29" s="389">
        <f t="shared" si="4"/>
        <v>-177.2664533561756</v>
      </c>
      <c r="M29" s="390">
        <f t="shared" si="5"/>
        <v>89.44569414608974</v>
      </c>
      <c r="N29" s="163"/>
    </row>
    <row r="30" spans="1:14" ht="15">
      <c r="A30" s="203" t="s">
        <v>13</v>
      </c>
      <c r="B30" s="428">
        <v>5008.453000000005</v>
      </c>
      <c r="C30" s="406">
        <v>4969.567999999997</v>
      </c>
      <c r="D30" s="389">
        <f t="shared" si="0"/>
        <v>38.885000000008404</v>
      </c>
      <c r="E30" s="389">
        <f t="shared" si="1"/>
        <v>100.78246237902387</v>
      </c>
      <c r="F30" s="429">
        <v>15661.548003611775</v>
      </c>
      <c r="G30" s="408">
        <v>15292.263935215311</v>
      </c>
      <c r="H30" s="389">
        <f t="shared" si="2"/>
        <v>369.28406839646414</v>
      </c>
      <c r="I30" s="389">
        <f t="shared" si="3"/>
        <v>102.41484236710086</v>
      </c>
      <c r="J30" s="430">
        <v>2157.913581299456</v>
      </c>
      <c r="K30" s="410">
        <v>2162.724171061414</v>
      </c>
      <c r="L30" s="389">
        <f t="shared" si="4"/>
        <v>-4.810589761957999</v>
      </c>
      <c r="M30" s="390">
        <f t="shared" si="5"/>
        <v>99.77756804005215</v>
      </c>
      <c r="N30" s="163"/>
    </row>
    <row r="31" spans="1:14" ht="15">
      <c r="A31" s="203" t="s">
        <v>14</v>
      </c>
      <c r="B31" s="428">
        <v>2520.3979999999997</v>
      </c>
      <c r="C31" s="406">
        <v>2518.4370000000063</v>
      </c>
      <c r="D31" s="389">
        <f t="shared" si="0"/>
        <v>1.960999999993419</v>
      </c>
      <c r="E31" s="389">
        <f t="shared" si="1"/>
        <v>100.07786575562517</v>
      </c>
      <c r="F31" s="429">
        <v>15541.346346886477</v>
      </c>
      <c r="G31" s="408">
        <v>15308.540972039369</v>
      </c>
      <c r="H31" s="389">
        <f t="shared" si="2"/>
        <v>232.8053748471084</v>
      </c>
      <c r="I31" s="389">
        <f t="shared" si="3"/>
        <v>101.52075482093505</v>
      </c>
      <c r="J31" s="430">
        <v>2158.915972794774</v>
      </c>
      <c r="K31" s="410">
        <v>2268.718455137047</v>
      </c>
      <c r="L31" s="389">
        <f t="shared" si="4"/>
        <v>-109.80248234227292</v>
      </c>
      <c r="M31" s="390">
        <f t="shared" si="5"/>
        <v>95.16015387040875</v>
      </c>
      <c r="N31" s="163"/>
    </row>
    <row r="32" spans="1:14" ht="15">
      <c r="A32" s="203" t="s">
        <v>15</v>
      </c>
      <c r="B32" s="428">
        <v>3292.1110000000026</v>
      </c>
      <c r="C32" s="406">
        <v>3297.915999999996</v>
      </c>
      <c r="D32" s="389">
        <f t="shared" si="0"/>
        <v>-5.80499999999347</v>
      </c>
      <c r="E32" s="389">
        <f t="shared" si="1"/>
        <v>99.82397974963602</v>
      </c>
      <c r="F32" s="429">
        <v>14919.92792264091</v>
      </c>
      <c r="G32" s="408">
        <v>14504.471662306345</v>
      </c>
      <c r="H32" s="389">
        <f t="shared" si="2"/>
        <v>415.45626033456574</v>
      </c>
      <c r="I32" s="389">
        <f t="shared" si="3"/>
        <v>102.86433225564664</v>
      </c>
      <c r="J32" s="430">
        <v>1437.3057287558045</v>
      </c>
      <c r="K32" s="410">
        <v>1530.6673719605565</v>
      </c>
      <c r="L32" s="389">
        <f t="shared" si="4"/>
        <v>-93.361643204752</v>
      </c>
      <c r="M32" s="390">
        <f t="shared" si="5"/>
        <v>93.90059232234306</v>
      </c>
      <c r="N32" s="163"/>
    </row>
    <row r="33" spans="1:14" ht="15">
      <c r="A33" s="203" t="s">
        <v>16</v>
      </c>
      <c r="B33" s="428">
        <v>3122.6540000000005</v>
      </c>
      <c r="C33" s="406">
        <v>3098.832000000003</v>
      </c>
      <c r="D33" s="389">
        <f t="shared" si="0"/>
        <v>23.821999999997388</v>
      </c>
      <c r="E33" s="389">
        <f t="shared" si="1"/>
        <v>100.76874125476945</v>
      </c>
      <c r="F33" s="429">
        <v>15163.157258750594</v>
      </c>
      <c r="G33" s="408">
        <v>14866.761170015037</v>
      </c>
      <c r="H33" s="389">
        <f t="shared" si="2"/>
        <v>296.396088735557</v>
      </c>
      <c r="I33" s="389">
        <f t="shared" si="3"/>
        <v>101.99368299084108</v>
      </c>
      <c r="J33" s="430">
        <v>1761.0823464057619</v>
      </c>
      <c r="K33" s="410">
        <v>1918.1404477557994</v>
      </c>
      <c r="L33" s="389">
        <f t="shared" si="4"/>
        <v>-157.05810135003753</v>
      </c>
      <c r="M33" s="390">
        <f t="shared" si="5"/>
        <v>91.81196030072806</v>
      </c>
      <c r="N33" s="163"/>
    </row>
    <row r="34" spans="1:14" ht="15">
      <c r="A34" s="203" t="s">
        <v>17</v>
      </c>
      <c r="B34" s="428">
        <v>3124.219000000001</v>
      </c>
      <c r="C34" s="406">
        <v>3132.5390000000057</v>
      </c>
      <c r="D34" s="389">
        <f t="shared" si="0"/>
        <v>-8.320000000004711</v>
      </c>
      <c r="E34" s="389">
        <f t="shared" si="1"/>
        <v>99.73440075287157</v>
      </c>
      <c r="F34" s="429">
        <v>14748.682364029726</v>
      </c>
      <c r="G34" s="408">
        <v>14494.74800366942</v>
      </c>
      <c r="H34" s="389">
        <f t="shared" si="2"/>
        <v>253.93436036030653</v>
      </c>
      <c r="I34" s="389">
        <f t="shared" si="3"/>
        <v>101.7519060027537</v>
      </c>
      <c r="J34" s="430">
        <v>1378.5114509151442</v>
      </c>
      <c r="K34" s="410">
        <v>1450.2312394727282</v>
      </c>
      <c r="L34" s="389">
        <f t="shared" si="4"/>
        <v>-71.71978855758402</v>
      </c>
      <c r="M34" s="390">
        <f t="shared" si="5"/>
        <v>95.05459635639488</v>
      </c>
      <c r="N34" s="163"/>
    </row>
    <row r="35" spans="1:14" ht="15">
      <c r="A35" s="203" t="s">
        <v>18</v>
      </c>
      <c r="B35" s="428">
        <v>6715.240000000011</v>
      </c>
      <c r="C35" s="406">
        <v>6685.457000000003</v>
      </c>
      <c r="D35" s="389">
        <f t="shared" si="0"/>
        <v>29.783000000007632</v>
      </c>
      <c r="E35" s="389">
        <f t="shared" si="1"/>
        <v>100.44548936594772</v>
      </c>
      <c r="F35" s="429">
        <v>15238.090385947957</v>
      </c>
      <c r="G35" s="408">
        <v>14953.554471544187</v>
      </c>
      <c r="H35" s="389">
        <f t="shared" si="2"/>
        <v>284.5359144037702</v>
      </c>
      <c r="I35" s="389">
        <f t="shared" si="3"/>
        <v>101.90279785950041</v>
      </c>
      <c r="J35" s="430">
        <v>1775.4794442690536</v>
      </c>
      <c r="K35" s="410">
        <v>1840.9950633641545</v>
      </c>
      <c r="L35" s="389">
        <f t="shared" si="4"/>
        <v>-65.51561909510087</v>
      </c>
      <c r="M35" s="390">
        <f t="shared" si="5"/>
        <v>96.44129305945121</v>
      </c>
      <c r="N35" s="163"/>
    </row>
    <row r="36" spans="1:14" ht="15">
      <c r="A36" s="203" t="s">
        <v>19</v>
      </c>
      <c r="B36" s="428">
        <v>3618.930000000005</v>
      </c>
      <c r="C36" s="406">
        <v>3640.5740000000046</v>
      </c>
      <c r="D36" s="389">
        <f t="shared" si="0"/>
        <v>-21.643999999999778</v>
      </c>
      <c r="E36" s="389">
        <f t="shared" si="1"/>
        <v>99.40547836687293</v>
      </c>
      <c r="F36" s="429">
        <v>15101.498232902988</v>
      </c>
      <c r="G36" s="408">
        <v>14785.330394785751</v>
      </c>
      <c r="H36" s="389">
        <f t="shared" si="2"/>
        <v>316.1678381172369</v>
      </c>
      <c r="I36" s="389">
        <f t="shared" si="3"/>
        <v>102.13838872500772</v>
      </c>
      <c r="J36" s="430">
        <v>1964.0783785999336</v>
      </c>
      <c r="K36" s="410">
        <v>2037.981190145652</v>
      </c>
      <c r="L36" s="389">
        <f t="shared" si="4"/>
        <v>-73.90281154571835</v>
      </c>
      <c r="M36" s="390">
        <f t="shared" si="5"/>
        <v>96.37372455138133</v>
      </c>
      <c r="N36" s="163"/>
    </row>
    <row r="37" spans="1:14" ht="15">
      <c r="A37" s="203" t="s">
        <v>20</v>
      </c>
      <c r="B37" s="428">
        <v>3559.475000000008</v>
      </c>
      <c r="C37" s="406">
        <v>3594.6570000000006</v>
      </c>
      <c r="D37" s="389">
        <f t="shared" si="0"/>
        <v>-35.18199999999251</v>
      </c>
      <c r="E37" s="389">
        <f t="shared" si="1"/>
        <v>99.02126962322157</v>
      </c>
      <c r="F37" s="429">
        <v>14897.397673345966</v>
      </c>
      <c r="G37" s="408">
        <v>14503.70698326246</v>
      </c>
      <c r="H37" s="389">
        <f t="shared" si="2"/>
        <v>393.6906900835056</v>
      </c>
      <c r="I37" s="389">
        <f t="shared" si="3"/>
        <v>102.71441425656099</v>
      </c>
      <c r="J37" s="430">
        <v>1490.1658952514028</v>
      </c>
      <c r="K37" s="410">
        <v>1618.512072222747</v>
      </c>
      <c r="L37" s="389">
        <f t="shared" si="4"/>
        <v>-128.34617697134422</v>
      </c>
      <c r="M37" s="390">
        <f t="shared" si="5"/>
        <v>92.07011308880243</v>
      </c>
      <c r="N37" s="163"/>
    </row>
    <row r="38" spans="1:14" ht="15.75" thickBot="1">
      <c r="A38" s="204" t="s">
        <v>21</v>
      </c>
      <c r="B38" s="431">
        <v>7216.695999999996</v>
      </c>
      <c r="C38" s="412">
        <v>7213.387000000005</v>
      </c>
      <c r="D38" s="391">
        <f t="shared" si="0"/>
        <v>3.3089999999911015</v>
      </c>
      <c r="E38" s="391">
        <f t="shared" si="1"/>
        <v>100.04587304133261</v>
      </c>
      <c r="F38" s="432">
        <v>14921.250054503254</v>
      </c>
      <c r="G38" s="414">
        <v>14580.099207672283</v>
      </c>
      <c r="H38" s="391">
        <f t="shared" si="2"/>
        <v>341.1508468309712</v>
      </c>
      <c r="I38" s="391">
        <f t="shared" si="3"/>
        <v>102.33983899541268</v>
      </c>
      <c r="J38" s="433">
        <v>1710.3358887040122</v>
      </c>
      <c r="K38" s="416">
        <v>1779.9781156896206</v>
      </c>
      <c r="L38" s="391">
        <f t="shared" si="4"/>
        <v>-69.64222698560843</v>
      </c>
      <c r="M38" s="392">
        <f t="shared" si="5"/>
        <v>96.08746723503245</v>
      </c>
      <c r="N38" s="163"/>
    </row>
  </sheetData>
  <sheetProtection/>
  <mergeCells count="2">
    <mergeCell ref="A20:A23"/>
    <mergeCell ref="L19:M22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6.625" style="0" customWidth="1"/>
    <col min="2" max="2" width="13.75390625" style="71" customWidth="1"/>
    <col min="3" max="3" width="18.25390625" style="72" customWidth="1"/>
    <col min="4" max="4" width="19.75390625" style="72" customWidth="1"/>
    <col min="5" max="5" width="13.875" style="72" customWidth="1"/>
    <col min="6" max="6" width="16.00390625" style="71" customWidth="1"/>
    <col min="7" max="7" width="20.75390625" style="23" customWidth="1"/>
    <col min="8" max="8" width="12.625" style="23" customWidth="1"/>
    <col min="9" max="9" width="17.125" style="5" customWidth="1"/>
    <col min="10" max="10" width="11.125" style="0" customWidth="1"/>
  </cols>
  <sheetData>
    <row r="1" spans="1:10" s="1" customFormat="1" ht="15.75">
      <c r="A1" s="24" t="s">
        <v>173</v>
      </c>
      <c r="B1" s="72"/>
      <c r="C1" s="72"/>
      <c r="D1" s="72"/>
      <c r="E1" s="72"/>
      <c r="F1" s="72"/>
      <c r="G1" s="5"/>
      <c r="H1" s="5"/>
      <c r="I1" s="5"/>
      <c r="J1" s="26" t="s">
        <v>76</v>
      </c>
    </row>
    <row r="2" spans="2:9" s="1" customFormat="1" ht="12.75">
      <c r="B2" s="72"/>
      <c r="C2" s="72"/>
      <c r="D2" s="72"/>
      <c r="E2" s="72"/>
      <c r="F2" s="72"/>
      <c r="G2" s="5"/>
      <c r="H2" s="5"/>
      <c r="I2" s="5"/>
    </row>
    <row r="3" spans="1:10" ht="12.75">
      <c r="A3" s="190"/>
      <c r="B3" s="188"/>
      <c r="C3" s="188"/>
      <c r="D3" s="189"/>
      <c r="E3" s="189"/>
      <c r="F3" s="190"/>
      <c r="G3" s="190"/>
      <c r="H3" s="190"/>
      <c r="I3" s="190"/>
      <c r="J3" s="190"/>
    </row>
    <row r="4" spans="1:10" ht="26.25">
      <c r="A4" s="191" t="s">
        <v>85</v>
      </c>
      <c r="B4" s="188"/>
      <c r="C4" s="188"/>
      <c r="D4" s="189"/>
      <c r="E4" s="189"/>
      <c r="F4" s="190"/>
      <c r="G4" s="190"/>
      <c r="H4" s="190"/>
      <c r="I4" s="190"/>
      <c r="J4" s="190"/>
    </row>
    <row r="5" spans="1:10" ht="12.75">
      <c r="A5" s="190"/>
      <c r="B5" s="188"/>
      <c r="C5" s="188"/>
      <c r="D5" s="189"/>
      <c r="E5" s="189"/>
      <c r="F5" s="190"/>
      <c r="G5" s="190"/>
      <c r="H5" s="190"/>
      <c r="I5" s="190"/>
      <c r="J5" s="190"/>
    </row>
    <row r="6" spans="1:18" ht="15">
      <c r="A6" s="663" t="s">
        <v>178</v>
      </c>
      <c r="B6" s="664"/>
      <c r="C6" s="664"/>
      <c r="D6" s="665"/>
      <c r="E6" s="665"/>
      <c r="F6" s="666"/>
      <c r="G6" s="666"/>
      <c r="H6" s="666"/>
      <c r="I6" s="666"/>
      <c r="J6" s="666"/>
      <c r="K6" s="681"/>
      <c r="L6" s="681"/>
      <c r="M6" s="681"/>
      <c r="N6" s="681"/>
      <c r="O6" s="681"/>
      <c r="P6" s="681"/>
      <c r="Q6" s="681"/>
      <c r="R6" s="681"/>
    </row>
    <row r="7" spans="1:18" ht="15.75" thickBot="1">
      <c r="A7" s="667" t="s">
        <v>126</v>
      </c>
      <c r="B7" s="668"/>
      <c r="C7" s="668"/>
      <c r="D7" s="669"/>
      <c r="E7" s="669"/>
      <c r="F7" s="670"/>
      <c r="G7" s="669"/>
      <c r="H7" s="669"/>
      <c r="I7" s="669"/>
      <c r="J7" s="671"/>
      <c r="K7" s="681"/>
      <c r="L7" s="681"/>
      <c r="M7" s="681"/>
      <c r="N7" s="681"/>
      <c r="O7" s="681"/>
      <c r="P7" s="681"/>
      <c r="Q7" s="681"/>
      <c r="R7" s="681"/>
    </row>
    <row r="8" spans="1:18" ht="15">
      <c r="A8" s="673"/>
      <c r="B8" s="682" t="s">
        <v>2</v>
      </c>
      <c r="C8" s="683" t="s">
        <v>2</v>
      </c>
      <c r="D8" s="676" t="s">
        <v>130</v>
      </c>
      <c r="E8" s="676" t="s">
        <v>130</v>
      </c>
      <c r="F8" s="759"/>
      <c r="G8" s="760"/>
      <c r="H8" s="929" t="s">
        <v>169</v>
      </c>
      <c r="I8" s="930"/>
      <c r="J8" s="908"/>
      <c r="K8" s="681"/>
      <c r="L8" s="681"/>
      <c r="M8" s="681"/>
      <c r="N8" s="681"/>
      <c r="O8" s="681"/>
      <c r="P8" s="681"/>
      <c r="Q8" s="681"/>
      <c r="R8" s="681"/>
    </row>
    <row r="9" spans="1:18" ht="15">
      <c r="A9" s="677" t="s">
        <v>49</v>
      </c>
      <c r="B9" s="684" t="s">
        <v>26</v>
      </c>
      <c r="C9" s="685" t="s">
        <v>131</v>
      </c>
      <c r="D9" s="680" t="s">
        <v>132</v>
      </c>
      <c r="E9" s="680" t="s">
        <v>132</v>
      </c>
      <c r="F9" s="758" t="s">
        <v>167</v>
      </c>
      <c r="G9" s="761" t="s">
        <v>170</v>
      </c>
      <c r="H9" s="931"/>
      <c r="I9" s="932"/>
      <c r="J9" s="933"/>
      <c r="K9" s="681"/>
      <c r="L9" s="681"/>
      <c r="M9" s="681"/>
      <c r="N9" s="681"/>
      <c r="O9" s="681"/>
      <c r="P9" s="681"/>
      <c r="Q9" s="681"/>
      <c r="R9" s="681"/>
    </row>
    <row r="10" spans="1:18" ht="15">
      <c r="A10" s="677" t="s">
        <v>86</v>
      </c>
      <c r="B10" s="684" t="s">
        <v>125</v>
      </c>
      <c r="C10" s="685" t="s">
        <v>87</v>
      </c>
      <c r="D10" s="680" t="s">
        <v>166</v>
      </c>
      <c r="E10" s="680" t="s">
        <v>133</v>
      </c>
      <c r="F10" s="758" t="s">
        <v>124</v>
      </c>
      <c r="G10" s="761" t="s">
        <v>87</v>
      </c>
      <c r="H10" s="934" t="s">
        <v>134</v>
      </c>
      <c r="I10" s="934" t="s">
        <v>135</v>
      </c>
      <c r="J10" s="936" t="s">
        <v>136</v>
      </c>
      <c r="K10" s="681"/>
      <c r="L10" s="681"/>
      <c r="M10" s="681"/>
      <c r="N10" s="681"/>
      <c r="O10" s="681"/>
      <c r="P10" s="681"/>
      <c r="Q10" s="681"/>
      <c r="R10" s="681"/>
    </row>
    <row r="11" spans="1:18" ht="15.75" thickBot="1">
      <c r="A11" s="677"/>
      <c r="B11" s="684" t="s">
        <v>5</v>
      </c>
      <c r="C11" s="685" t="s">
        <v>46</v>
      </c>
      <c r="D11" s="680" t="s">
        <v>137</v>
      </c>
      <c r="E11" s="680" t="s">
        <v>138</v>
      </c>
      <c r="F11" s="758"/>
      <c r="G11" s="761"/>
      <c r="H11" s="935"/>
      <c r="I11" s="935"/>
      <c r="J11" s="937"/>
      <c r="K11" s="681"/>
      <c r="L11" s="681"/>
      <c r="M11" s="681"/>
      <c r="N11" s="681"/>
      <c r="O11" s="681"/>
      <c r="P11" s="681"/>
      <c r="Q11" s="681"/>
      <c r="R11" s="681"/>
    </row>
    <row r="12" spans="1:18" ht="15.75" thickBot="1">
      <c r="A12" s="830" t="s">
        <v>7</v>
      </c>
      <c r="B12" s="601">
        <v>148988.78699999995</v>
      </c>
      <c r="C12" s="602">
        <v>127730.58799999996</v>
      </c>
      <c r="D12" s="603">
        <v>48248958.11799992</v>
      </c>
      <c r="E12" s="603">
        <v>38929478.35099977</v>
      </c>
      <c r="F12" s="604">
        <v>26986.906805498915</v>
      </c>
      <c r="G12" s="605">
        <v>25398.170060225893</v>
      </c>
      <c r="H12" s="604">
        <v>21258.198999999993</v>
      </c>
      <c r="I12" s="605">
        <v>9319479.767000146</v>
      </c>
      <c r="J12" s="606">
        <v>36532.88380246507</v>
      </c>
      <c r="K12" s="681"/>
      <c r="L12" s="681"/>
      <c r="M12" s="681"/>
      <c r="N12" s="681"/>
      <c r="O12" s="681"/>
      <c r="P12" s="681"/>
      <c r="Q12" s="681"/>
      <c r="R12" s="681"/>
    </row>
    <row r="13" spans="1:18" ht="15">
      <c r="A13" s="831" t="s">
        <v>8</v>
      </c>
      <c r="B13" s="607">
        <v>16099.195999999998</v>
      </c>
      <c r="C13" s="608">
        <v>14044.422000000011</v>
      </c>
      <c r="D13" s="608">
        <v>5236005.437000005</v>
      </c>
      <c r="E13" s="608">
        <v>4313320.369000003</v>
      </c>
      <c r="F13" s="609">
        <v>27102.830875322416</v>
      </c>
      <c r="G13" s="610">
        <v>25593.31840664808</v>
      </c>
      <c r="H13" s="886">
        <v>2054.7739999999867</v>
      </c>
      <c r="I13" s="610">
        <v>922685.0680000018</v>
      </c>
      <c r="J13" s="611">
        <v>37420.379240409886</v>
      </c>
      <c r="K13" s="681"/>
      <c r="L13" s="681"/>
      <c r="M13" s="681"/>
      <c r="N13" s="681"/>
      <c r="O13" s="681"/>
      <c r="P13" s="681"/>
      <c r="Q13" s="681"/>
      <c r="R13" s="681"/>
    </row>
    <row r="14" spans="1:10" ht="15">
      <c r="A14" s="832" t="s">
        <v>9</v>
      </c>
      <c r="B14" s="612">
        <v>17342.632000000027</v>
      </c>
      <c r="C14" s="613">
        <v>14661.030000000024</v>
      </c>
      <c r="D14" s="613">
        <v>5755832.772000003</v>
      </c>
      <c r="E14" s="613">
        <v>4555112.535000002</v>
      </c>
      <c r="F14" s="614">
        <v>27657.435791752916</v>
      </c>
      <c r="G14" s="613">
        <v>25891.27170805868</v>
      </c>
      <c r="H14" s="615">
        <v>2681.6020000000026</v>
      </c>
      <c r="I14" s="613">
        <v>1200720.2370000007</v>
      </c>
      <c r="J14" s="616">
        <v>37313.52368845189</v>
      </c>
    </row>
    <row r="15" spans="1:10" ht="15">
      <c r="A15" s="833" t="s">
        <v>10</v>
      </c>
      <c r="B15" s="612">
        <v>9475.857000000004</v>
      </c>
      <c r="C15" s="613">
        <v>8165.846999999998</v>
      </c>
      <c r="D15" s="613">
        <v>3059076.846000001</v>
      </c>
      <c r="E15" s="613">
        <v>2487405.2620000015</v>
      </c>
      <c r="F15" s="614">
        <v>26902.3762705579</v>
      </c>
      <c r="G15" s="613">
        <v>25384.234095169002</v>
      </c>
      <c r="H15" s="615">
        <v>1310.0100000000057</v>
      </c>
      <c r="I15" s="613">
        <v>571671.5839999993</v>
      </c>
      <c r="J15" s="616">
        <v>36365.59924478928</v>
      </c>
    </row>
    <row r="16" spans="1:10" ht="15">
      <c r="A16" s="833" t="s">
        <v>11</v>
      </c>
      <c r="B16" s="612">
        <v>8338.439999999988</v>
      </c>
      <c r="C16" s="613">
        <v>7286.6479999999965</v>
      </c>
      <c r="D16" s="613">
        <v>2675587.909000001</v>
      </c>
      <c r="E16" s="613">
        <v>2215549.548000001</v>
      </c>
      <c r="F16" s="614">
        <v>26739.493128610837</v>
      </c>
      <c r="G16" s="613">
        <v>25338.005760673514</v>
      </c>
      <c r="H16" s="615">
        <v>1051.7919999999913</v>
      </c>
      <c r="I16" s="613">
        <v>460038.36100000003</v>
      </c>
      <c r="J16" s="616">
        <v>36448.775122204446</v>
      </c>
    </row>
    <row r="17" spans="1:10" ht="15">
      <c r="A17" s="833" t="s">
        <v>12</v>
      </c>
      <c r="B17" s="612">
        <v>4282.952999999998</v>
      </c>
      <c r="C17" s="613">
        <v>3668.015999999999</v>
      </c>
      <c r="D17" s="613">
        <v>1382171.361</v>
      </c>
      <c r="E17" s="613">
        <v>1110324.1759999997</v>
      </c>
      <c r="F17" s="614">
        <v>26892.881325104445</v>
      </c>
      <c r="G17" s="613">
        <v>25225.35743210135</v>
      </c>
      <c r="H17" s="615">
        <v>614.9369999999985</v>
      </c>
      <c r="I17" s="613">
        <v>271847.1850000003</v>
      </c>
      <c r="J17" s="616">
        <v>36839.43571997361</v>
      </c>
    </row>
    <row r="18" spans="1:10" ht="15">
      <c r="A18" s="833" t="s">
        <v>13</v>
      </c>
      <c r="B18" s="612">
        <v>12002.32199999999</v>
      </c>
      <c r="C18" s="613">
        <v>10267.212999999992</v>
      </c>
      <c r="D18" s="613">
        <v>3961077.4410000006</v>
      </c>
      <c r="E18" s="613">
        <v>3171887.6880000024</v>
      </c>
      <c r="F18" s="614">
        <v>27502.160561098124</v>
      </c>
      <c r="G18" s="613">
        <v>25744.471649706727</v>
      </c>
      <c r="H18" s="615">
        <v>1735.1089999999967</v>
      </c>
      <c r="I18" s="613">
        <v>789189.7529999982</v>
      </c>
      <c r="J18" s="616">
        <v>37902.98635417139</v>
      </c>
    </row>
    <row r="19" spans="1:10" ht="15">
      <c r="A19" s="833" t="s">
        <v>14</v>
      </c>
      <c r="B19" s="612">
        <v>6236.292000000004</v>
      </c>
      <c r="C19" s="613">
        <v>5362.12300000001</v>
      </c>
      <c r="D19" s="613">
        <v>2069271.1959999977</v>
      </c>
      <c r="E19" s="613">
        <v>1675020.0729999985</v>
      </c>
      <c r="F19" s="614">
        <v>27650.92884254506</v>
      </c>
      <c r="G19" s="613">
        <v>26031.668069407016</v>
      </c>
      <c r="H19" s="615">
        <v>874.1689999999944</v>
      </c>
      <c r="I19" s="613">
        <v>394251.1229999992</v>
      </c>
      <c r="J19" s="616">
        <v>37583.419510415195</v>
      </c>
    </row>
    <row r="20" spans="1:10" ht="15">
      <c r="A20" s="833" t="s">
        <v>15</v>
      </c>
      <c r="B20" s="612">
        <v>8363.987000000001</v>
      </c>
      <c r="C20" s="613">
        <v>7074.355000000003</v>
      </c>
      <c r="D20" s="613">
        <v>2655700.0599999996</v>
      </c>
      <c r="E20" s="613">
        <v>2121241.4160000016</v>
      </c>
      <c r="F20" s="614">
        <v>26459.67029041691</v>
      </c>
      <c r="G20" s="613">
        <v>24987.45369719219</v>
      </c>
      <c r="H20" s="615">
        <v>1289.6319999999978</v>
      </c>
      <c r="I20" s="613">
        <v>534458.643999998</v>
      </c>
      <c r="J20" s="616">
        <v>34535.60421370844</v>
      </c>
    </row>
    <row r="21" spans="1:10" ht="15">
      <c r="A21" s="833" t="s">
        <v>16</v>
      </c>
      <c r="B21" s="612">
        <v>7659.078999999993</v>
      </c>
      <c r="C21" s="613">
        <v>6444.8659999999945</v>
      </c>
      <c r="D21" s="613">
        <v>2478405.2370000007</v>
      </c>
      <c r="E21" s="613">
        <v>1962120.9940000023</v>
      </c>
      <c r="F21" s="614">
        <v>26965.875368304754</v>
      </c>
      <c r="G21" s="613">
        <v>25370.59464592959</v>
      </c>
      <c r="H21" s="615">
        <v>1214.2129999999988</v>
      </c>
      <c r="I21" s="613">
        <v>516284.2429999984</v>
      </c>
      <c r="J21" s="616">
        <v>35433.39341340158</v>
      </c>
    </row>
    <row r="22" spans="1:10" ht="15">
      <c r="A22" s="833" t="s">
        <v>17</v>
      </c>
      <c r="B22" s="612">
        <v>7513.309000000003</v>
      </c>
      <c r="C22" s="613">
        <v>6397.3899999999985</v>
      </c>
      <c r="D22" s="613">
        <v>2402007.608999997</v>
      </c>
      <c r="E22" s="613">
        <v>1926355.7759999998</v>
      </c>
      <c r="F22" s="614">
        <v>26641.69685420893</v>
      </c>
      <c r="G22" s="613">
        <v>25092.990735284235</v>
      </c>
      <c r="H22" s="615">
        <v>1115.9190000000044</v>
      </c>
      <c r="I22" s="613">
        <v>475651.8329999971</v>
      </c>
      <c r="J22" s="616">
        <v>35520.18806920538</v>
      </c>
    </row>
    <row r="23" spans="1:10" ht="15">
      <c r="A23" s="833" t="s">
        <v>18</v>
      </c>
      <c r="B23" s="612">
        <v>16481.222</v>
      </c>
      <c r="C23" s="613">
        <v>14075.718000000024</v>
      </c>
      <c r="D23" s="613">
        <v>5288764.1740000015</v>
      </c>
      <c r="E23" s="613">
        <v>4252499.892999998</v>
      </c>
      <c r="F23" s="614">
        <v>26741.363464027938</v>
      </c>
      <c r="G23" s="613">
        <v>25176.334953807156</v>
      </c>
      <c r="H23" s="615">
        <v>2405.503999999977</v>
      </c>
      <c r="I23" s="613">
        <v>1036264.2810000032</v>
      </c>
      <c r="J23" s="616">
        <v>35899.070111710935</v>
      </c>
    </row>
    <row r="24" spans="1:10" ht="15">
      <c r="A24" s="833" t="s">
        <v>19</v>
      </c>
      <c r="B24" s="612">
        <v>9554.66499999999</v>
      </c>
      <c r="C24" s="613">
        <v>8216.046</v>
      </c>
      <c r="D24" s="613">
        <v>3078145.1129999976</v>
      </c>
      <c r="E24" s="613">
        <v>2486972.0849999976</v>
      </c>
      <c r="F24" s="614">
        <v>26846.790834634186</v>
      </c>
      <c r="G24" s="613">
        <v>25224.746033554315</v>
      </c>
      <c r="H24" s="615">
        <v>1338.6189999999897</v>
      </c>
      <c r="I24" s="613">
        <v>591173.0279999999</v>
      </c>
      <c r="J24" s="616">
        <v>36802.4202555024</v>
      </c>
    </row>
    <row r="25" spans="1:10" ht="15">
      <c r="A25" s="833" t="s">
        <v>20</v>
      </c>
      <c r="B25" s="612">
        <v>8529.232000000005</v>
      </c>
      <c r="C25" s="613">
        <v>7313.962000000002</v>
      </c>
      <c r="D25" s="613">
        <v>2690008.6609999985</v>
      </c>
      <c r="E25" s="613">
        <v>2163014.203999997</v>
      </c>
      <c r="F25" s="614">
        <v>26282.247735395915</v>
      </c>
      <c r="G25" s="613">
        <v>24644.807242185067</v>
      </c>
      <c r="H25" s="615">
        <v>1215.2700000000032</v>
      </c>
      <c r="I25" s="613">
        <v>526994.4570000013</v>
      </c>
      <c r="J25" s="616">
        <v>36136.99404247615</v>
      </c>
    </row>
    <row r="26" spans="1:10" ht="15.75" thickBot="1">
      <c r="A26" s="834" t="s">
        <v>21</v>
      </c>
      <c r="B26" s="617">
        <v>17109.601000000024</v>
      </c>
      <c r="C26" s="618">
        <v>14752.952000000003</v>
      </c>
      <c r="D26" s="618">
        <v>5516904.302000014</v>
      </c>
      <c r="E26" s="618">
        <v>4488654.332000004</v>
      </c>
      <c r="F26" s="619">
        <v>26870.411832904065</v>
      </c>
      <c r="G26" s="618">
        <v>25354.55464551548</v>
      </c>
      <c r="H26" s="620">
        <v>2356.6490000000213</v>
      </c>
      <c r="I26" s="618">
        <v>1028249.97000001</v>
      </c>
      <c r="J26" s="621">
        <v>36359.88961444834</v>
      </c>
    </row>
  </sheetData>
  <sheetProtection/>
  <mergeCells count="4">
    <mergeCell ref="H8:J9"/>
    <mergeCell ref="H10:H11"/>
    <mergeCell ref="I10:I11"/>
    <mergeCell ref="J10:J11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zoomScalePageLayoutView="0" workbookViewId="0" topLeftCell="A1">
      <selection activeCell="D23" sqref="D23"/>
    </sheetView>
  </sheetViews>
  <sheetFormatPr defaultColWidth="9.00390625" defaultRowHeight="12.75"/>
  <cols>
    <col min="1" max="1" width="33.625" style="0" customWidth="1"/>
    <col min="2" max="2" width="15.75390625" style="71" customWidth="1"/>
    <col min="3" max="3" width="18.25390625" style="72" customWidth="1"/>
    <col min="4" max="4" width="18.375" style="72" customWidth="1"/>
    <col min="5" max="5" width="13.875" style="72" customWidth="1"/>
    <col min="6" max="6" width="16.00390625" style="71" customWidth="1"/>
    <col min="7" max="7" width="17.625" style="23" customWidth="1"/>
    <col min="8" max="8" width="11.75390625" style="23" customWidth="1"/>
    <col min="9" max="9" width="16.75390625" style="5" customWidth="1"/>
    <col min="10" max="10" width="11.375" style="0" customWidth="1"/>
  </cols>
  <sheetData>
    <row r="1" spans="1:10" s="1" customFormat="1" ht="15.75">
      <c r="A1" s="24" t="s">
        <v>173</v>
      </c>
      <c r="B1" s="72"/>
      <c r="C1" s="72"/>
      <c r="D1" s="72"/>
      <c r="E1" s="72"/>
      <c r="F1" s="72"/>
      <c r="G1" s="5"/>
      <c r="H1" s="5"/>
      <c r="I1" s="5"/>
      <c r="J1" s="26" t="s">
        <v>77</v>
      </c>
    </row>
    <row r="2" spans="2:9" s="1" customFormat="1" ht="12.75">
      <c r="B2" s="72"/>
      <c r="C2" s="72"/>
      <c r="D2" s="72"/>
      <c r="E2" s="72"/>
      <c r="F2" s="72"/>
      <c r="G2" s="5"/>
      <c r="H2" s="5"/>
      <c r="I2" s="5"/>
    </row>
    <row r="3" spans="1:13" s="1" customFormat="1" ht="15" customHeight="1">
      <c r="A3"/>
      <c r="B3" s="71"/>
      <c r="C3" s="72"/>
      <c r="D3" s="72"/>
      <c r="E3" s="72"/>
      <c r="F3" s="71"/>
      <c r="G3" s="23"/>
      <c r="H3" s="23"/>
      <c r="I3" s="5"/>
      <c r="J3"/>
      <c r="K3"/>
      <c r="L3"/>
      <c r="M3"/>
    </row>
    <row r="4" spans="1:13" s="1" customFormat="1" ht="26.25">
      <c r="A4" s="645" t="s">
        <v>159</v>
      </c>
      <c r="B4" s="188"/>
      <c r="C4" s="188"/>
      <c r="D4" s="189"/>
      <c r="E4" s="189"/>
      <c r="F4" s="190"/>
      <c r="G4" s="190"/>
      <c r="H4" s="190"/>
      <c r="I4" s="190"/>
      <c r="J4" s="190"/>
      <c r="K4" s="190"/>
      <c r="L4" s="190"/>
      <c r="M4" s="190"/>
    </row>
    <row r="5" spans="1:13" s="1" customFormat="1" ht="12.75">
      <c r="A5" s="190"/>
      <c r="B5" s="188"/>
      <c r="C5" s="188"/>
      <c r="D5" s="189"/>
      <c r="E5" s="189"/>
      <c r="F5" s="190"/>
      <c r="G5" s="190"/>
      <c r="H5" s="190"/>
      <c r="I5" s="190"/>
      <c r="J5" s="190"/>
      <c r="K5" s="190"/>
      <c r="L5" s="190"/>
      <c r="M5" s="190"/>
    </row>
    <row r="6" spans="1:18" s="1" customFormat="1" ht="15">
      <c r="A6" s="663" t="s">
        <v>178</v>
      </c>
      <c r="B6" s="664"/>
      <c r="C6" s="664"/>
      <c r="D6" s="665"/>
      <c r="E6" s="665"/>
      <c r="F6" s="666"/>
      <c r="G6" s="666"/>
      <c r="H6" s="666"/>
      <c r="I6" s="666"/>
      <c r="J6" s="666"/>
      <c r="K6" s="666"/>
      <c r="L6" s="666"/>
      <c r="M6" s="666"/>
      <c r="N6" s="661"/>
      <c r="O6" s="661"/>
      <c r="P6" s="661"/>
      <c r="Q6" s="661"/>
      <c r="R6" s="661"/>
    </row>
    <row r="7" spans="1:13" s="73" customFormat="1" ht="20.25" customHeight="1" thickBot="1">
      <c r="A7" s="667" t="s">
        <v>126</v>
      </c>
      <c r="B7" s="668"/>
      <c r="C7" s="668"/>
      <c r="D7" s="669"/>
      <c r="E7" s="669"/>
      <c r="F7" s="670"/>
      <c r="G7" s="669"/>
      <c r="H7" s="669"/>
      <c r="I7" s="669"/>
      <c r="J7" s="671"/>
      <c r="K7" s="672"/>
      <c r="L7" s="672"/>
      <c r="M7" s="672"/>
    </row>
    <row r="8" spans="1:13" s="21" customFormat="1" ht="18" customHeight="1">
      <c r="A8" s="673"/>
      <c r="B8" s="674" t="s">
        <v>2</v>
      </c>
      <c r="C8" s="675" t="s">
        <v>2</v>
      </c>
      <c r="D8" s="676" t="s">
        <v>130</v>
      </c>
      <c r="E8" s="676" t="s">
        <v>130</v>
      </c>
      <c r="F8" s="759"/>
      <c r="G8" s="760"/>
      <c r="H8" s="929" t="s">
        <v>169</v>
      </c>
      <c r="I8" s="938"/>
      <c r="J8" s="939"/>
      <c r="K8" s="666"/>
      <c r="L8" s="666"/>
      <c r="M8" s="666"/>
    </row>
    <row r="9" spans="1:13" s="21" customFormat="1" ht="18" customHeight="1">
      <c r="A9" s="677" t="s">
        <v>49</v>
      </c>
      <c r="B9" s="678" t="s">
        <v>26</v>
      </c>
      <c r="C9" s="679" t="s">
        <v>131</v>
      </c>
      <c r="D9" s="680" t="s">
        <v>132</v>
      </c>
      <c r="E9" s="680" t="s">
        <v>132</v>
      </c>
      <c r="F9" s="758" t="s">
        <v>167</v>
      </c>
      <c r="G9" s="761" t="s">
        <v>168</v>
      </c>
      <c r="H9" s="940"/>
      <c r="I9" s="941"/>
      <c r="J9" s="942"/>
      <c r="K9" s="666"/>
      <c r="L9" s="666"/>
      <c r="M9" s="666"/>
    </row>
    <row r="10" spans="1:13" s="21" customFormat="1" ht="18" customHeight="1">
      <c r="A10" s="677" t="s">
        <v>86</v>
      </c>
      <c r="B10" s="678" t="s">
        <v>139</v>
      </c>
      <c r="C10" s="679" t="s">
        <v>87</v>
      </c>
      <c r="D10" s="680" t="s">
        <v>139</v>
      </c>
      <c r="E10" s="680" t="s">
        <v>133</v>
      </c>
      <c r="F10" s="758" t="s">
        <v>140</v>
      </c>
      <c r="G10" s="761" t="s">
        <v>87</v>
      </c>
      <c r="H10" s="934" t="s">
        <v>134</v>
      </c>
      <c r="I10" s="934" t="s">
        <v>135</v>
      </c>
      <c r="J10" s="936" t="s">
        <v>136</v>
      </c>
      <c r="K10" s="666"/>
      <c r="L10" s="666"/>
      <c r="M10" s="666"/>
    </row>
    <row r="11" spans="1:13" s="21" customFormat="1" ht="18" customHeight="1" thickBot="1">
      <c r="A11" s="677"/>
      <c r="B11" s="678" t="s">
        <v>5</v>
      </c>
      <c r="C11" s="679" t="s">
        <v>46</v>
      </c>
      <c r="D11" s="680" t="s">
        <v>137</v>
      </c>
      <c r="E11" s="680" t="s">
        <v>138</v>
      </c>
      <c r="F11" s="758"/>
      <c r="G11" s="761"/>
      <c r="H11" s="935"/>
      <c r="I11" s="935"/>
      <c r="J11" s="937"/>
      <c r="K11" s="666"/>
      <c r="L11" s="666"/>
      <c r="M11" s="666"/>
    </row>
    <row r="12" spans="1:13" s="21" customFormat="1" ht="18" customHeight="1" thickBot="1">
      <c r="A12" s="830" t="s">
        <v>7</v>
      </c>
      <c r="B12" s="601">
        <v>60498.425000000374</v>
      </c>
      <c r="C12" s="602">
        <v>50844.38300000042</v>
      </c>
      <c r="D12" s="603">
        <v>11025947.592000024</v>
      </c>
      <c r="E12" s="603">
        <v>8585818.961000055</v>
      </c>
      <c r="F12" s="604">
        <v>15187.651017361135</v>
      </c>
      <c r="G12" s="605">
        <v>14072.054201477187</v>
      </c>
      <c r="H12" s="604">
        <v>9654.04199999995</v>
      </c>
      <c r="I12" s="605">
        <v>2440128.6309999693</v>
      </c>
      <c r="J12" s="606">
        <v>21063.100055223687</v>
      </c>
      <c r="K12" s="672"/>
      <c r="L12" s="672"/>
      <c r="M12" s="672"/>
    </row>
    <row r="13" spans="1:13" s="21" customFormat="1" ht="18" customHeight="1">
      <c r="A13" s="831" t="s">
        <v>8</v>
      </c>
      <c r="B13" s="607">
        <v>6381.683000000006</v>
      </c>
      <c r="C13" s="608">
        <v>5193.0710000000045</v>
      </c>
      <c r="D13" s="608">
        <v>1193494.1719999989</v>
      </c>
      <c r="E13" s="608">
        <v>881829.1079999991</v>
      </c>
      <c r="F13" s="609">
        <v>15584.893149137379</v>
      </c>
      <c r="G13" s="610">
        <v>14150.732581934632</v>
      </c>
      <c r="H13" s="886">
        <v>1188.612000000002</v>
      </c>
      <c r="I13" s="610">
        <v>311665.0639999998</v>
      </c>
      <c r="J13" s="611">
        <v>21850.771039385945</v>
      </c>
      <c r="K13" s="672"/>
      <c r="L13" s="672"/>
      <c r="M13" s="672"/>
    </row>
    <row r="14" spans="1:13" s="21" customFormat="1" ht="18" customHeight="1">
      <c r="A14" s="832" t="s">
        <v>9</v>
      </c>
      <c r="B14" s="612">
        <v>7147.336000000012</v>
      </c>
      <c r="C14" s="613">
        <v>6034.6170000000075</v>
      </c>
      <c r="D14" s="613">
        <v>1304527.164000004</v>
      </c>
      <c r="E14" s="613">
        <v>1024086.471000001</v>
      </c>
      <c r="F14" s="614">
        <v>15209.946335249966</v>
      </c>
      <c r="G14" s="613">
        <v>14141.831909133583</v>
      </c>
      <c r="H14" s="615">
        <v>1112.7190000000046</v>
      </c>
      <c r="I14" s="613">
        <v>280440.6930000031</v>
      </c>
      <c r="J14" s="616">
        <v>21002.659027121997</v>
      </c>
      <c r="K14" s="193"/>
      <c r="L14" s="193"/>
      <c r="M14" s="193"/>
    </row>
    <row r="15" spans="1:13" s="21" customFormat="1" ht="18" customHeight="1">
      <c r="A15" s="833" t="s">
        <v>10</v>
      </c>
      <c r="B15" s="612">
        <v>3985.589000000003</v>
      </c>
      <c r="C15" s="613">
        <v>3240.757000000001</v>
      </c>
      <c r="D15" s="613">
        <v>727208.0869999997</v>
      </c>
      <c r="E15" s="613">
        <v>545004.6329999994</v>
      </c>
      <c r="F15" s="614">
        <v>15204.94810595538</v>
      </c>
      <c r="G15" s="613">
        <v>14014.33453665299</v>
      </c>
      <c r="H15" s="615">
        <v>744.8320000000022</v>
      </c>
      <c r="I15" s="613">
        <v>182203.45400000026</v>
      </c>
      <c r="J15" s="616">
        <v>20385.296505341666</v>
      </c>
      <c r="K15" s="193"/>
      <c r="L15" s="193"/>
      <c r="M15" s="193"/>
    </row>
    <row r="16" spans="1:13" s="21" customFormat="1" ht="18" customHeight="1">
      <c r="A16" s="833" t="s">
        <v>11</v>
      </c>
      <c r="B16" s="612">
        <v>3163.694000000002</v>
      </c>
      <c r="C16" s="613">
        <v>2712.057000000003</v>
      </c>
      <c r="D16" s="613">
        <v>569617.0600000003</v>
      </c>
      <c r="E16" s="613">
        <v>457636.2360000003</v>
      </c>
      <c r="F16" s="614">
        <v>15004.007446147867</v>
      </c>
      <c r="G16" s="613">
        <v>14061.781518603771</v>
      </c>
      <c r="H16" s="615">
        <v>451.6369999999988</v>
      </c>
      <c r="I16" s="613">
        <v>111980.82399999996</v>
      </c>
      <c r="J16" s="616">
        <v>20662.02577143448</v>
      </c>
      <c r="K16" s="193"/>
      <c r="L16" s="193"/>
      <c r="M16" s="193"/>
    </row>
    <row r="17" spans="1:13" s="21" customFormat="1" ht="18" customHeight="1">
      <c r="A17" s="833" t="s">
        <v>12</v>
      </c>
      <c r="B17" s="612">
        <v>1641.9469999999985</v>
      </c>
      <c r="C17" s="613">
        <v>1369.4009999999996</v>
      </c>
      <c r="D17" s="613">
        <v>296976.57999999943</v>
      </c>
      <c r="E17" s="613">
        <v>229153.4390000001</v>
      </c>
      <c r="F17" s="614">
        <v>15072.379518543114</v>
      </c>
      <c r="G17" s="613">
        <v>13944.87072571634</v>
      </c>
      <c r="H17" s="615">
        <v>272.5459999999989</v>
      </c>
      <c r="I17" s="613">
        <v>67823.14099999933</v>
      </c>
      <c r="J17" s="616">
        <v>20737.521066780042</v>
      </c>
      <c r="K17" s="193"/>
      <c r="L17" s="193"/>
      <c r="M17" s="193"/>
    </row>
    <row r="18" spans="1:13" s="21" customFormat="1" ht="18" customHeight="1">
      <c r="A18" s="833" t="s">
        <v>13</v>
      </c>
      <c r="B18" s="612">
        <v>5008.453000000005</v>
      </c>
      <c r="C18" s="613">
        <v>4245.990999999999</v>
      </c>
      <c r="D18" s="613">
        <v>941281.5250000018</v>
      </c>
      <c r="E18" s="613">
        <v>738903.451</v>
      </c>
      <c r="F18" s="614">
        <v>15661.548003611775</v>
      </c>
      <c r="G18" s="613">
        <v>14501.982595661024</v>
      </c>
      <c r="H18" s="615">
        <v>762.4620000000059</v>
      </c>
      <c r="I18" s="613">
        <v>202378.07400000177</v>
      </c>
      <c r="J18" s="616">
        <v>22118.924615259533</v>
      </c>
      <c r="K18" s="193"/>
      <c r="L18" s="193"/>
      <c r="M18" s="193"/>
    </row>
    <row r="19" spans="1:13" s="21" customFormat="1" ht="18" customHeight="1">
      <c r="A19" s="833" t="s">
        <v>14</v>
      </c>
      <c r="B19" s="612">
        <v>2520.3979999999997</v>
      </c>
      <c r="C19" s="613">
        <v>2107.031000000001</v>
      </c>
      <c r="D19" s="613">
        <v>470044.53899999976</v>
      </c>
      <c r="E19" s="613">
        <v>366904.4329999999</v>
      </c>
      <c r="F19" s="614">
        <v>15541.346346886477</v>
      </c>
      <c r="G19" s="613">
        <v>14511.115126766832</v>
      </c>
      <c r="H19" s="615">
        <v>413.3669999999988</v>
      </c>
      <c r="I19" s="613">
        <v>103140.10599999985</v>
      </c>
      <c r="J19" s="616">
        <v>20792.682612142104</v>
      </c>
      <c r="K19" s="193"/>
      <c r="L19" s="193"/>
      <c r="M19" s="193"/>
    </row>
    <row r="20" spans="1:13" s="21" customFormat="1" ht="18" customHeight="1">
      <c r="A20" s="833" t="s">
        <v>15</v>
      </c>
      <c r="B20" s="612">
        <v>3292.1110000000026</v>
      </c>
      <c r="C20" s="613">
        <v>2714.600000000003</v>
      </c>
      <c r="D20" s="613">
        <v>589416.706</v>
      </c>
      <c r="E20" s="613">
        <v>449308.3710000004</v>
      </c>
      <c r="F20" s="614">
        <v>14919.92792264091</v>
      </c>
      <c r="G20" s="613">
        <v>13792.95817063287</v>
      </c>
      <c r="H20" s="615">
        <v>577.5109999999995</v>
      </c>
      <c r="I20" s="613">
        <v>140108.3349999996</v>
      </c>
      <c r="J20" s="616">
        <v>20217.2678673364</v>
      </c>
      <c r="K20" s="193"/>
      <c r="L20" s="193"/>
      <c r="M20" s="193"/>
    </row>
    <row r="21" spans="1:13" s="21" customFormat="1" ht="18" customHeight="1">
      <c r="A21" s="833" t="s">
        <v>16</v>
      </c>
      <c r="B21" s="612">
        <v>3122.6540000000005</v>
      </c>
      <c r="C21" s="613">
        <v>2607.425999999997</v>
      </c>
      <c r="D21" s="613">
        <v>568191.523999999</v>
      </c>
      <c r="E21" s="613">
        <v>440363.71899999934</v>
      </c>
      <c r="F21" s="614">
        <v>15163.157258750594</v>
      </c>
      <c r="G21" s="613">
        <v>14074.024184515041</v>
      </c>
      <c r="H21" s="615">
        <v>515.2280000000032</v>
      </c>
      <c r="I21" s="613">
        <v>127827.8049999997</v>
      </c>
      <c r="J21" s="616">
        <v>20674.95765628662</v>
      </c>
      <c r="K21" s="193"/>
      <c r="L21" s="193"/>
      <c r="M21" s="193"/>
    </row>
    <row r="22" spans="1:13" ht="18" customHeight="1">
      <c r="A22" s="833" t="s">
        <v>17</v>
      </c>
      <c r="B22" s="612">
        <v>3124.219000000001</v>
      </c>
      <c r="C22" s="613">
        <v>2645.568000000002</v>
      </c>
      <c r="D22" s="613">
        <v>552937.3639999992</v>
      </c>
      <c r="E22" s="613">
        <v>434185.7909999999</v>
      </c>
      <c r="F22" s="614">
        <v>14748.682364029726</v>
      </c>
      <c r="G22" s="613">
        <v>13676.514551884497</v>
      </c>
      <c r="H22" s="615">
        <v>478.65099999999893</v>
      </c>
      <c r="I22" s="613">
        <v>118751.57299999933</v>
      </c>
      <c r="J22" s="616">
        <v>20674.69704788381</v>
      </c>
      <c r="K22" s="193"/>
      <c r="L22" s="193"/>
      <c r="M22" s="193"/>
    </row>
    <row r="23" spans="1:13" ht="18" customHeight="1">
      <c r="A23" s="833" t="s">
        <v>18</v>
      </c>
      <c r="B23" s="612">
        <v>6715.240000000011</v>
      </c>
      <c r="C23" s="613">
        <v>5713.686000000003</v>
      </c>
      <c r="D23" s="613">
        <v>1227929.2089999998</v>
      </c>
      <c r="E23" s="613">
        <v>973954.9550000015</v>
      </c>
      <c r="F23" s="614">
        <v>15238.090385947957</v>
      </c>
      <c r="G23" s="613">
        <v>14205.000575227048</v>
      </c>
      <c r="H23" s="615">
        <v>1001.5540000000074</v>
      </c>
      <c r="I23" s="613">
        <v>253974.25399999833</v>
      </c>
      <c r="J23" s="616">
        <v>21131.682532011626</v>
      </c>
      <c r="K23" s="193"/>
      <c r="L23" s="193"/>
      <c r="M23" s="193"/>
    </row>
    <row r="24" spans="1:13" ht="15">
      <c r="A24" s="833" t="s">
        <v>19</v>
      </c>
      <c r="B24" s="612">
        <v>3618.930000000005</v>
      </c>
      <c r="C24" s="613">
        <v>3128.8580000000047</v>
      </c>
      <c r="D24" s="613">
        <v>655815.1799999962</v>
      </c>
      <c r="E24" s="613">
        <v>526910.0039999997</v>
      </c>
      <c r="F24" s="614">
        <v>15101.498232902988</v>
      </c>
      <c r="G24" s="613">
        <v>14033.608108773204</v>
      </c>
      <c r="H24" s="615">
        <v>490.0720000000001</v>
      </c>
      <c r="I24" s="613">
        <v>128905.17599999649</v>
      </c>
      <c r="J24" s="616">
        <v>21919.428165656685</v>
      </c>
      <c r="K24" s="193"/>
      <c r="L24" s="193"/>
      <c r="M24" s="193"/>
    </row>
    <row r="25" spans="1:13" ht="15">
      <c r="A25" s="833" t="s">
        <v>20</v>
      </c>
      <c r="B25" s="612">
        <v>3559.475000000008</v>
      </c>
      <c r="C25" s="613">
        <v>2998.980000000002</v>
      </c>
      <c r="D25" s="613">
        <v>636322.974999999</v>
      </c>
      <c r="E25" s="613">
        <v>495876.48700000055</v>
      </c>
      <c r="F25" s="614">
        <v>14897.397673345966</v>
      </c>
      <c r="G25" s="613">
        <v>13779.031731899962</v>
      </c>
      <c r="H25" s="615">
        <v>560.4950000000063</v>
      </c>
      <c r="I25" s="613">
        <v>140446.4879999985</v>
      </c>
      <c r="J25" s="616">
        <v>20881.317406934486</v>
      </c>
      <c r="K25" s="193"/>
      <c r="L25" s="193"/>
      <c r="M25" s="193"/>
    </row>
    <row r="26" spans="1:13" s="190" customFormat="1" ht="15.75" thickBot="1">
      <c r="A26" s="834" t="s">
        <v>21</v>
      </c>
      <c r="B26" s="617">
        <v>7216.695999999996</v>
      </c>
      <c r="C26" s="618">
        <v>6132.34</v>
      </c>
      <c r="D26" s="618">
        <v>1292185.5070000002</v>
      </c>
      <c r="E26" s="618">
        <v>1021701.8630000014</v>
      </c>
      <c r="F26" s="619">
        <v>14921.250054503254</v>
      </c>
      <c r="G26" s="618">
        <v>13884.06740602556</v>
      </c>
      <c r="H26" s="620">
        <v>1084.3559999999961</v>
      </c>
      <c r="I26" s="618">
        <v>270483.6439999988</v>
      </c>
      <c r="J26" s="621">
        <v>20786.81140388087</v>
      </c>
      <c r="K26" s="193"/>
      <c r="L26" s="193"/>
      <c r="M26" s="193"/>
    </row>
    <row r="27" spans="1:13" s="190" customFormat="1" ht="4.5" customHeight="1">
      <c r="A27"/>
      <c r="B27" s="71"/>
      <c r="C27" s="72"/>
      <c r="D27" s="72"/>
      <c r="E27" s="72"/>
      <c r="F27" s="71"/>
      <c r="G27" s="23"/>
      <c r="H27" s="23"/>
      <c r="I27" s="5"/>
      <c r="J27"/>
      <c r="K27"/>
      <c r="L27"/>
      <c r="M27"/>
    </row>
    <row r="28" spans="1:13" s="190" customFormat="1" ht="20.25" customHeight="1">
      <c r="A28"/>
      <c r="B28" s="71"/>
      <c r="C28" s="72"/>
      <c r="D28" s="72"/>
      <c r="E28" s="72"/>
      <c r="F28" s="71"/>
      <c r="G28" s="23"/>
      <c r="H28" s="23"/>
      <c r="I28" s="5"/>
      <c r="J28"/>
      <c r="K28"/>
      <c r="L28"/>
      <c r="M28"/>
    </row>
    <row r="29" spans="1:13" s="192" customFormat="1" ht="26.25" customHeight="1">
      <c r="A29"/>
      <c r="B29" s="71"/>
      <c r="C29" s="72"/>
      <c r="D29" s="72"/>
      <c r="E29" s="72"/>
      <c r="F29" s="71"/>
      <c r="G29" s="23"/>
      <c r="H29" s="23"/>
      <c r="I29" s="5"/>
      <c r="J29"/>
      <c r="K29"/>
      <c r="L29"/>
      <c r="M29"/>
    </row>
    <row r="30" spans="1:13" s="190" customFormat="1" ht="15" customHeight="1">
      <c r="A30"/>
      <c r="B30" s="71"/>
      <c r="C30" s="72"/>
      <c r="D30" s="72"/>
      <c r="E30" s="72"/>
      <c r="F30" s="71"/>
      <c r="G30" s="23"/>
      <c r="H30" s="23"/>
      <c r="I30" s="5"/>
      <c r="J30"/>
      <c r="K30"/>
      <c r="L30"/>
      <c r="M30"/>
    </row>
    <row r="31" spans="1:13" s="190" customFormat="1" ht="12.75">
      <c r="A31"/>
      <c r="B31" s="71"/>
      <c r="C31" s="72"/>
      <c r="D31" s="72"/>
      <c r="E31" s="72"/>
      <c r="F31" s="71"/>
      <c r="G31" s="23"/>
      <c r="H31" s="23"/>
      <c r="I31" s="5"/>
      <c r="J31"/>
      <c r="K31"/>
      <c r="L31"/>
      <c r="M31"/>
    </row>
    <row r="32" spans="1:13" s="190" customFormat="1" ht="12.75">
      <c r="A32"/>
      <c r="B32" s="71"/>
      <c r="C32" s="72"/>
      <c r="D32" s="72"/>
      <c r="E32" s="72"/>
      <c r="F32" s="71"/>
      <c r="G32" s="23"/>
      <c r="H32" s="23"/>
      <c r="I32" s="5"/>
      <c r="J32"/>
      <c r="K32"/>
      <c r="L32"/>
      <c r="M32"/>
    </row>
    <row r="33" spans="1:13" s="190" customFormat="1" ht="12.75">
      <c r="A33"/>
      <c r="B33" s="71"/>
      <c r="C33" s="72"/>
      <c r="D33" s="72"/>
      <c r="E33" s="72"/>
      <c r="F33" s="71"/>
      <c r="G33" s="23"/>
      <c r="H33" s="23"/>
      <c r="I33" s="5"/>
      <c r="J33"/>
      <c r="K33"/>
      <c r="L33"/>
      <c r="M33"/>
    </row>
    <row r="34" spans="1:13" s="193" customFormat="1" ht="20.25" customHeight="1">
      <c r="A34"/>
      <c r="B34" s="71"/>
      <c r="C34" s="72"/>
      <c r="D34" s="72"/>
      <c r="E34" s="72"/>
      <c r="F34" s="71"/>
      <c r="G34" s="23"/>
      <c r="H34" s="23"/>
      <c r="I34" s="5"/>
      <c r="J34"/>
      <c r="K34"/>
      <c r="L34"/>
      <c r="M34"/>
    </row>
    <row r="35" spans="1:13" s="193" customFormat="1" ht="18" customHeight="1">
      <c r="A35"/>
      <c r="B35" s="71"/>
      <c r="C35" s="72"/>
      <c r="D35" s="72"/>
      <c r="E35" s="72"/>
      <c r="F35" s="71"/>
      <c r="G35" s="23"/>
      <c r="H35" s="23"/>
      <c r="I35" s="5"/>
      <c r="J35"/>
      <c r="K35"/>
      <c r="L35"/>
      <c r="M35"/>
    </row>
    <row r="36" spans="1:13" s="193" customFormat="1" ht="18" customHeight="1">
      <c r="A36"/>
      <c r="B36" s="71"/>
      <c r="C36" s="72"/>
      <c r="D36" s="72"/>
      <c r="E36" s="72"/>
      <c r="F36" s="71"/>
      <c r="G36" s="23"/>
      <c r="H36" s="23"/>
      <c r="I36" s="5"/>
      <c r="J36"/>
      <c r="K36"/>
      <c r="L36"/>
      <c r="M36"/>
    </row>
    <row r="37" spans="1:13" s="193" customFormat="1" ht="18" customHeight="1">
      <c r="A37"/>
      <c r="B37" s="71"/>
      <c r="C37" s="72"/>
      <c r="D37" s="72"/>
      <c r="E37" s="72"/>
      <c r="F37" s="71"/>
      <c r="G37" s="23"/>
      <c r="H37" s="23"/>
      <c r="I37" s="5"/>
      <c r="J37"/>
      <c r="K37"/>
      <c r="L37"/>
      <c r="M37"/>
    </row>
    <row r="38" spans="1:13" s="193" customFormat="1" ht="18" customHeight="1">
      <c r="A38"/>
      <c r="B38" s="71"/>
      <c r="C38" s="72"/>
      <c r="D38" s="72"/>
      <c r="E38" s="72"/>
      <c r="F38" s="71"/>
      <c r="G38" s="23"/>
      <c r="H38" s="23"/>
      <c r="I38" s="5"/>
      <c r="J38"/>
      <c r="K38"/>
      <c r="L38"/>
      <c r="M38"/>
    </row>
    <row r="39" spans="1:13" s="193" customFormat="1" ht="18" customHeight="1">
      <c r="A39"/>
      <c r="B39" s="71"/>
      <c r="C39" s="72"/>
      <c r="D39" s="72"/>
      <c r="E39" s="72"/>
      <c r="F39" s="71"/>
      <c r="G39" s="23"/>
      <c r="H39" s="23"/>
      <c r="I39" s="5"/>
      <c r="J39"/>
      <c r="K39"/>
      <c r="L39"/>
      <c r="M39"/>
    </row>
    <row r="40" spans="1:13" s="193" customFormat="1" ht="18" customHeight="1">
      <c r="A40"/>
      <c r="B40" s="71"/>
      <c r="C40" s="72"/>
      <c r="D40" s="72"/>
      <c r="E40" s="72"/>
      <c r="F40" s="71"/>
      <c r="G40" s="23"/>
      <c r="H40" s="23"/>
      <c r="I40" s="5"/>
      <c r="J40"/>
      <c r="K40"/>
      <c r="L40"/>
      <c r="M40"/>
    </row>
    <row r="41" spans="1:13" s="193" customFormat="1" ht="18" customHeight="1">
      <c r="A41"/>
      <c r="B41" s="71"/>
      <c r="C41" s="72"/>
      <c r="D41" s="72"/>
      <c r="E41" s="72"/>
      <c r="F41" s="71"/>
      <c r="G41" s="23"/>
      <c r="H41" s="23"/>
      <c r="I41" s="5"/>
      <c r="J41"/>
      <c r="K41"/>
      <c r="L41"/>
      <c r="M41"/>
    </row>
    <row r="42" spans="1:13" s="193" customFormat="1" ht="18" customHeight="1">
      <c r="A42"/>
      <c r="B42" s="71"/>
      <c r="C42" s="72"/>
      <c r="D42" s="72"/>
      <c r="E42" s="72"/>
      <c r="F42" s="71"/>
      <c r="G42" s="23"/>
      <c r="H42" s="23"/>
      <c r="I42" s="5"/>
      <c r="J42"/>
      <c r="K42"/>
      <c r="L42"/>
      <c r="M42"/>
    </row>
    <row r="43" spans="1:13" s="193" customFormat="1" ht="18" customHeight="1">
      <c r="A43"/>
      <c r="B43" s="71"/>
      <c r="C43" s="72"/>
      <c r="D43" s="72"/>
      <c r="E43" s="72"/>
      <c r="F43" s="71"/>
      <c r="G43" s="23"/>
      <c r="H43" s="23"/>
      <c r="I43" s="5"/>
      <c r="J43"/>
      <c r="K43"/>
      <c r="L43"/>
      <c r="M43"/>
    </row>
    <row r="44" spans="1:13" s="193" customFormat="1" ht="18" customHeight="1">
      <c r="A44"/>
      <c r="B44" s="71"/>
      <c r="C44" s="72"/>
      <c r="D44" s="72"/>
      <c r="E44" s="72"/>
      <c r="F44" s="71"/>
      <c r="G44" s="23"/>
      <c r="H44" s="23"/>
      <c r="I44" s="5"/>
      <c r="J44"/>
      <c r="K44"/>
      <c r="L44"/>
      <c r="M44"/>
    </row>
    <row r="45" spans="1:13" s="193" customFormat="1" ht="18" customHeight="1">
      <c r="A45"/>
      <c r="B45" s="71"/>
      <c r="C45" s="72"/>
      <c r="D45" s="72"/>
      <c r="E45" s="72"/>
      <c r="F45" s="71"/>
      <c r="G45" s="23"/>
      <c r="H45" s="23"/>
      <c r="I45" s="5"/>
      <c r="J45"/>
      <c r="K45"/>
      <c r="L45"/>
      <c r="M45"/>
    </row>
    <row r="46" spans="1:13" s="193" customFormat="1" ht="18" customHeight="1">
      <c r="A46"/>
      <c r="B46" s="71"/>
      <c r="C46" s="72"/>
      <c r="D46" s="72"/>
      <c r="E46" s="72"/>
      <c r="F46" s="71"/>
      <c r="G46" s="23"/>
      <c r="H46" s="23"/>
      <c r="I46" s="5"/>
      <c r="J46"/>
      <c r="K46"/>
      <c r="L46"/>
      <c r="M46"/>
    </row>
    <row r="47" spans="1:13" s="193" customFormat="1" ht="18" customHeight="1">
      <c r="A47"/>
      <c r="B47" s="71"/>
      <c r="C47" s="72"/>
      <c r="D47" s="72"/>
      <c r="E47" s="72"/>
      <c r="F47" s="71"/>
      <c r="G47" s="23"/>
      <c r="H47" s="23"/>
      <c r="I47" s="5"/>
      <c r="J47"/>
      <c r="K47"/>
      <c r="L47"/>
      <c r="M47"/>
    </row>
    <row r="48" spans="1:13" s="193" customFormat="1" ht="18" customHeight="1">
      <c r="A48"/>
      <c r="B48" s="71"/>
      <c r="C48" s="72"/>
      <c r="D48" s="72"/>
      <c r="E48" s="72"/>
      <c r="F48" s="71"/>
      <c r="G48" s="23"/>
      <c r="H48" s="23"/>
      <c r="I48" s="5"/>
      <c r="J48"/>
      <c r="K48"/>
      <c r="L48"/>
      <c r="M48"/>
    </row>
  </sheetData>
  <sheetProtection/>
  <mergeCells count="4">
    <mergeCell ref="H10:H11"/>
    <mergeCell ref="I10:I11"/>
    <mergeCell ref="J10:J11"/>
    <mergeCell ref="H8:J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1.125" style="0" customWidth="1"/>
    <col min="2" max="2" width="17.00390625" style="22" customWidth="1"/>
    <col min="3" max="3" width="14.25390625" style="23" customWidth="1"/>
    <col min="4" max="4" width="12.75390625" style="23" bestFit="1" customWidth="1"/>
    <col min="5" max="5" width="13.625" style="23" customWidth="1"/>
    <col min="6" max="6" width="12.75390625" style="23" bestFit="1" customWidth="1"/>
    <col min="7" max="7" width="9.875" style="23" customWidth="1"/>
    <col min="8" max="8" width="13.25390625" style="23" bestFit="1" customWidth="1"/>
    <col min="9" max="9" width="9.875" style="23" customWidth="1"/>
    <col min="10" max="11" width="12.75390625" style="23" customWidth="1"/>
    <col min="12" max="14" width="9.875" style="23" customWidth="1"/>
    <col min="15" max="15" width="12.25390625" style="23" customWidth="1"/>
    <col min="16" max="16" width="30.00390625" style="23" hidden="1" customWidth="1"/>
    <col min="17" max="17" width="12.75390625" style="0" customWidth="1"/>
  </cols>
  <sheetData>
    <row r="1" spans="1:16" ht="20.25">
      <c r="A1" s="24" t="s">
        <v>173</v>
      </c>
      <c r="B1" s="4"/>
      <c r="C1" s="2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6" t="s">
        <v>127</v>
      </c>
      <c r="P1" s="27" t="s">
        <v>49</v>
      </c>
    </row>
    <row r="2" spans="1:16" ht="36" customHeight="1">
      <c r="A2" s="3" t="s">
        <v>182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2" customFormat="1" ht="15.75">
      <c r="A3" s="7" t="s">
        <v>50</v>
      </c>
      <c r="B3" s="28"/>
      <c r="C3" s="29"/>
      <c r="D3" s="29"/>
      <c r="E3" s="30"/>
      <c r="F3" s="29"/>
      <c r="G3" s="31"/>
      <c r="H3" s="29"/>
      <c r="I3" s="29"/>
      <c r="J3" s="29"/>
      <c r="K3" s="29"/>
      <c r="L3" s="29"/>
      <c r="M3" s="29"/>
      <c r="N3" s="29"/>
      <c r="O3" s="29"/>
      <c r="P3" s="29"/>
    </row>
    <row r="4" spans="1:16" s="32" customFormat="1" ht="15.75">
      <c r="A4" s="7"/>
      <c r="B4" s="28"/>
      <c r="C4" s="29"/>
      <c r="D4" s="33"/>
      <c r="E4" s="31"/>
      <c r="F4" s="29"/>
      <c r="G4" s="30"/>
      <c r="H4" s="31"/>
      <c r="I4" s="29"/>
      <c r="J4" s="29"/>
      <c r="K4" s="29"/>
      <c r="L4" s="29"/>
      <c r="M4" s="29"/>
      <c r="N4" s="29"/>
      <c r="O4" s="29"/>
      <c r="P4" s="29"/>
    </row>
    <row r="5" spans="1:16" ht="21" thickBot="1">
      <c r="A5" s="6" t="s">
        <v>1</v>
      </c>
      <c r="B5" s="7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4"/>
      <c r="P5" s="5"/>
    </row>
    <row r="6" spans="1:18" ht="18" customHeight="1">
      <c r="A6" s="896" t="s">
        <v>6</v>
      </c>
      <c r="B6" s="267" t="s">
        <v>2</v>
      </c>
      <c r="C6" s="268" t="s">
        <v>23</v>
      </c>
      <c r="D6" s="893" t="s">
        <v>24</v>
      </c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5"/>
      <c r="Q6" s="738"/>
      <c r="R6" s="681"/>
    </row>
    <row r="7" spans="1:18" ht="18" customHeight="1">
      <c r="A7" s="897"/>
      <c r="B7" s="271" t="s">
        <v>26</v>
      </c>
      <c r="C7" s="272" t="s">
        <v>27</v>
      </c>
      <c r="D7" s="272" t="s">
        <v>28</v>
      </c>
      <c r="E7" s="273" t="s">
        <v>29</v>
      </c>
      <c r="F7" s="273" t="s">
        <v>30</v>
      </c>
      <c r="G7" s="273" t="s">
        <v>31</v>
      </c>
      <c r="H7" s="273" t="s">
        <v>109</v>
      </c>
      <c r="I7" s="273" t="s">
        <v>32</v>
      </c>
      <c r="J7" s="273" t="s">
        <v>108</v>
      </c>
      <c r="K7" s="273" t="s">
        <v>151</v>
      </c>
      <c r="L7" s="273" t="s">
        <v>122</v>
      </c>
      <c r="M7" s="273" t="s">
        <v>162</v>
      </c>
      <c r="N7" s="273" t="s">
        <v>34</v>
      </c>
      <c r="O7" s="273" t="s">
        <v>35</v>
      </c>
      <c r="P7" s="278" t="s">
        <v>51</v>
      </c>
      <c r="Q7" s="279" t="s">
        <v>161</v>
      </c>
      <c r="R7" s="681"/>
    </row>
    <row r="8" spans="1:18" ht="18" customHeight="1">
      <c r="A8" s="897"/>
      <c r="B8" s="271" t="s">
        <v>4</v>
      </c>
      <c r="C8" s="272" t="s">
        <v>37</v>
      </c>
      <c r="D8" s="272" t="s">
        <v>38</v>
      </c>
      <c r="E8" s="273" t="s">
        <v>39</v>
      </c>
      <c r="F8" s="273" t="s">
        <v>40</v>
      </c>
      <c r="G8" s="273" t="s">
        <v>41</v>
      </c>
      <c r="H8" s="273" t="s">
        <v>91</v>
      </c>
      <c r="I8" s="273" t="s">
        <v>42</v>
      </c>
      <c r="J8" s="273" t="s">
        <v>43</v>
      </c>
      <c r="K8" s="273" t="s">
        <v>41</v>
      </c>
      <c r="L8" s="273" t="s">
        <v>3</v>
      </c>
      <c r="M8" s="273" t="s">
        <v>44</v>
      </c>
      <c r="N8" s="273" t="s">
        <v>41</v>
      </c>
      <c r="O8" s="273"/>
      <c r="P8" s="278" t="s">
        <v>44</v>
      </c>
      <c r="Q8" s="280" t="s">
        <v>44</v>
      </c>
      <c r="R8" s="681"/>
    </row>
    <row r="9" spans="1:18" ht="18" customHeight="1" thickBot="1">
      <c r="A9" s="897"/>
      <c r="B9" s="271" t="s">
        <v>46</v>
      </c>
      <c r="C9" s="272" t="s">
        <v>22</v>
      </c>
      <c r="D9" s="281"/>
      <c r="E9" s="277"/>
      <c r="F9" s="277"/>
      <c r="G9" s="277"/>
      <c r="H9" s="277"/>
      <c r="I9" s="277"/>
      <c r="J9" s="277" t="s">
        <v>47</v>
      </c>
      <c r="K9" s="277"/>
      <c r="L9" s="277"/>
      <c r="M9" s="277" t="s">
        <v>39</v>
      </c>
      <c r="N9" s="277"/>
      <c r="O9" s="277"/>
      <c r="P9" s="282" t="s">
        <v>39</v>
      </c>
      <c r="Q9" s="283" t="s">
        <v>39</v>
      </c>
      <c r="R9" s="681"/>
    </row>
    <row r="10" spans="1:18" ht="21.75" customHeight="1" thickBot="1">
      <c r="A10" s="739" t="s">
        <v>52</v>
      </c>
      <c r="B10" s="740"/>
      <c r="C10" s="741"/>
      <c r="D10" s="742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4"/>
      <c r="P10" s="745"/>
      <c r="Q10" s="745"/>
      <c r="R10" s="681"/>
    </row>
    <row r="11" spans="1:18" ht="14.25">
      <c r="A11" s="290" t="s">
        <v>183</v>
      </c>
      <c r="B11" s="746">
        <v>209487.21199999886</v>
      </c>
      <c r="C11" s="747">
        <v>23579.365196923532</v>
      </c>
      <c r="D11" s="747">
        <v>16579.49070538036</v>
      </c>
      <c r="E11" s="747">
        <v>3773.581643892131</v>
      </c>
      <c r="F11" s="747">
        <v>473.19157043979413</v>
      </c>
      <c r="G11" s="747">
        <v>202.53103603924816</v>
      </c>
      <c r="H11" s="747">
        <v>245.351908401933</v>
      </c>
      <c r="I11" s="747">
        <v>22.43259125526014</v>
      </c>
      <c r="J11" s="747">
        <v>58.35709715461507</v>
      </c>
      <c r="K11" s="747">
        <v>17.811068502517283</v>
      </c>
      <c r="L11" s="747">
        <v>0</v>
      </c>
      <c r="M11" s="747">
        <v>21372.747621065857</v>
      </c>
      <c r="N11" s="747">
        <v>878.2632632328243</v>
      </c>
      <c r="O11" s="747">
        <v>1328.3543126250577</v>
      </c>
      <c r="P11" s="747">
        <v>2206.6175758578825</v>
      </c>
      <c r="Q11" s="748">
        <v>2206.6175758578825</v>
      </c>
      <c r="R11" s="681"/>
    </row>
    <row r="12" spans="1:18" s="106" customFormat="1" ht="14.25">
      <c r="A12" s="633" t="s">
        <v>184</v>
      </c>
      <c r="B12" s="749">
        <v>207334.62999999837</v>
      </c>
      <c r="C12" s="750">
        <v>23047.40598085343</v>
      </c>
      <c r="D12" s="750">
        <v>16014.98551439941</v>
      </c>
      <c r="E12" s="750">
        <v>3706.7949132922868</v>
      </c>
      <c r="F12" s="750">
        <v>460.1979109005297</v>
      </c>
      <c r="G12" s="750">
        <v>199.16439188185922</v>
      </c>
      <c r="H12" s="750">
        <v>221.01078700649532</v>
      </c>
      <c r="I12" s="750">
        <v>20.684860990178187</v>
      </c>
      <c r="J12" s="750">
        <v>58.49340789492569</v>
      </c>
      <c r="K12" s="750">
        <v>16.524454935482925</v>
      </c>
      <c r="L12" s="750">
        <v>2.9500048625098056</v>
      </c>
      <c r="M12" s="750">
        <v>20700.80624616368</v>
      </c>
      <c r="N12" s="750">
        <v>871.8396306974955</v>
      </c>
      <c r="O12" s="750">
        <v>1474.7601039922884</v>
      </c>
      <c r="P12" s="750">
        <v>2346.599734689784</v>
      </c>
      <c r="Q12" s="751">
        <v>2346.599734689784</v>
      </c>
      <c r="R12" s="752"/>
    </row>
    <row r="13" spans="1:18" s="35" customFormat="1" ht="15">
      <c r="A13" s="291" t="s">
        <v>185</v>
      </c>
      <c r="B13" s="753">
        <f>B11-B12</f>
        <v>2152.5820000004896</v>
      </c>
      <c r="C13" s="754">
        <f aca="true" t="shared" si="0" ref="C13:J13">C11-C12</f>
        <v>531.9592160701031</v>
      </c>
      <c r="D13" s="754">
        <f t="shared" si="0"/>
        <v>564.5051909809517</v>
      </c>
      <c r="E13" s="754">
        <f t="shared" si="0"/>
        <v>66.7867305998443</v>
      </c>
      <c r="F13" s="754">
        <f t="shared" si="0"/>
        <v>12.993659539264456</v>
      </c>
      <c r="G13" s="754">
        <f t="shared" si="0"/>
        <v>3.366644157388947</v>
      </c>
      <c r="H13" s="754">
        <f t="shared" si="0"/>
        <v>24.341121395437682</v>
      </c>
      <c r="I13" s="754">
        <f t="shared" si="0"/>
        <v>1.7477302650819517</v>
      </c>
      <c r="J13" s="754">
        <f t="shared" si="0"/>
        <v>-0.13631074031061985</v>
      </c>
      <c r="K13" s="754">
        <f aca="true" t="shared" si="1" ref="K13:Q13">K11-K12</f>
        <v>1.2866135670343581</v>
      </c>
      <c r="L13" s="754" t="s">
        <v>156</v>
      </c>
      <c r="M13" s="754">
        <f t="shared" si="1"/>
        <v>671.9413749021769</v>
      </c>
      <c r="N13" s="754">
        <f t="shared" si="1"/>
        <v>6.423632535328807</v>
      </c>
      <c r="O13" s="754">
        <f t="shared" si="1"/>
        <v>-146.40579136723068</v>
      </c>
      <c r="P13" s="754">
        <f t="shared" si="1"/>
        <v>-139.98215883190142</v>
      </c>
      <c r="Q13" s="755">
        <f t="shared" si="1"/>
        <v>-139.98215883190142</v>
      </c>
      <c r="R13" s="21"/>
    </row>
    <row r="14" spans="1:17" s="35" customFormat="1" ht="15.75" thickBot="1">
      <c r="A14" s="292" t="s">
        <v>186</v>
      </c>
      <c r="B14" s="285">
        <f>B11/B12*100</f>
        <v>101.03821633655723</v>
      </c>
      <c r="C14" s="165">
        <f aca="true" t="shared" si="2" ref="C14:K14">C11/C12*100</f>
        <v>102.30810884536</v>
      </c>
      <c r="D14" s="165">
        <f t="shared" si="2"/>
        <v>103.52485608228238</v>
      </c>
      <c r="E14" s="165">
        <f t="shared" si="2"/>
        <v>101.8017379477983</v>
      </c>
      <c r="F14" s="165">
        <f t="shared" si="2"/>
        <v>102.82349381244214</v>
      </c>
      <c r="G14" s="165">
        <f t="shared" si="2"/>
        <v>101.69038457405878</v>
      </c>
      <c r="H14" s="165">
        <f t="shared" si="2"/>
        <v>111.01354450845076</v>
      </c>
      <c r="I14" s="165">
        <f t="shared" si="2"/>
        <v>108.44932081444409</v>
      </c>
      <c r="J14" s="165">
        <f t="shared" si="2"/>
        <v>99.76696392770364</v>
      </c>
      <c r="K14" s="165">
        <f t="shared" si="2"/>
        <v>107.78611804176134</v>
      </c>
      <c r="L14" s="165" t="s">
        <v>156</v>
      </c>
      <c r="M14" s="165">
        <f>M11/M12*100</f>
        <v>103.24596717109364</v>
      </c>
      <c r="N14" s="165">
        <f>N11/N12*100</f>
        <v>100.73679061023984</v>
      </c>
      <c r="O14" s="165">
        <f>O11/O12*100</f>
        <v>90.07256902523339</v>
      </c>
      <c r="P14" s="165">
        <f>P11/P12*100</f>
        <v>94.034681042423</v>
      </c>
      <c r="Q14" s="167">
        <f>Q11/Q12*100</f>
        <v>94.034681042423</v>
      </c>
    </row>
    <row r="15" spans="1:17" ht="13.5" thickBot="1">
      <c r="A15" s="292"/>
      <c r="B15" s="442"/>
      <c r="C15" s="166"/>
      <c r="D15" s="169"/>
      <c r="E15" s="169"/>
      <c r="F15" s="169"/>
      <c r="G15" s="169"/>
      <c r="H15" s="169"/>
      <c r="I15" s="169"/>
      <c r="J15" s="169"/>
      <c r="K15" s="443"/>
      <c r="L15" s="169"/>
      <c r="M15" s="169"/>
      <c r="N15" s="169"/>
      <c r="O15" s="444"/>
      <c r="P15" s="520"/>
      <c r="Q15" s="521"/>
    </row>
    <row r="16" spans="1:17" ht="21.75" customHeight="1" thickBot="1">
      <c r="A16" s="452" t="s">
        <v>53</v>
      </c>
      <c r="B16" s="531"/>
      <c r="C16" s="532"/>
      <c r="D16" s="533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5"/>
      <c r="P16" s="522"/>
      <c r="Q16" s="523"/>
    </row>
    <row r="17" spans="1:17" s="107" customFormat="1" ht="15">
      <c r="A17" s="290" t="s">
        <v>183</v>
      </c>
      <c r="B17" s="526">
        <v>148988.78699999995</v>
      </c>
      <c r="C17" s="527">
        <v>26986.906805498915</v>
      </c>
      <c r="D17" s="536">
        <v>18643.139188611094</v>
      </c>
      <c r="E17" s="537">
        <v>4673.998727949017</v>
      </c>
      <c r="F17" s="537">
        <v>560.9919283164998</v>
      </c>
      <c r="G17" s="537">
        <v>282.32004410282707</v>
      </c>
      <c r="H17" s="537">
        <v>344.97956715360095</v>
      </c>
      <c r="I17" s="537">
        <v>23.25689673098241</v>
      </c>
      <c r="J17" s="537">
        <v>50.83079563117274</v>
      </c>
      <c r="K17" s="537">
        <v>25.043435539436544</v>
      </c>
      <c r="L17" s="537">
        <v>0</v>
      </c>
      <c r="M17" s="537">
        <v>24604.56058403463</v>
      </c>
      <c r="N17" s="537">
        <v>947.5110974850228</v>
      </c>
      <c r="O17" s="537">
        <v>1434.8351239792735</v>
      </c>
      <c r="P17" s="538">
        <v>2382.346221464296</v>
      </c>
      <c r="Q17" s="538">
        <v>2382.346221464296</v>
      </c>
    </row>
    <row r="18" spans="1:17" s="35" customFormat="1" ht="15.75">
      <c r="A18" s="633" t="s">
        <v>184</v>
      </c>
      <c r="B18" s="528">
        <v>147129.01800000115</v>
      </c>
      <c r="C18" s="529">
        <v>26397.233790413662</v>
      </c>
      <c r="D18" s="539">
        <v>18004.24460002378</v>
      </c>
      <c r="E18" s="529">
        <v>4607.198752933931</v>
      </c>
      <c r="F18" s="529">
        <v>546.4564588249083</v>
      </c>
      <c r="G18" s="529">
        <v>278.0203794785493</v>
      </c>
      <c r="H18" s="656">
        <v>311.4490287021409</v>
      </c>
      <c r="I18" s="529">
        <v>20.989254591957145</v>
      </c>
      <c r="J18" s="529">
        <v>52.348812772383376</v>
      </c>
      <c r="K18" s="529">
        <v>23.286308823185188</v>
      </c>
      <c r="L18" s="529">
        <v>0.6061595997783793</v>
      </c>
      <c r="M18" s="529">
        <v>23844.59975575062</v>
      </c>
      <c r="N18" s="529">
        <v>946.5804495480237</v>
      </c>
      <c r="O18" s="529">
        <v>1606.0535851148743</v>
      </c>
      <c r="P18" s="529">
        <v>2552.634034662898</v>
      </c>
      <c r="Q18" s="530">
        <v>2552.634034662898</v>
      </c>
    </row>
    <row r="19" spans="1:17" s="36" customFormat="1" ht="15">
      <c r="A19" s="291" t="s">
        <v>185</v>
      </c>
      <c r="B19" s="286">
        <f>B17-B18</f>
        <v>1859.768999998807</v>
      </c>
      <c r="C19" s="284">
        <f aca="true" t="shared" si="3" ref="C19:J19">C17-C18</f>
        <v>589.6730150852527</v>
      </c>
      <c r="D19" s="445">
        <f t="shared" si="3"/>
        <v>638.8945885873145</v>
      </c>
      <c r="E19" s="284">
        <f t="shared" si="3"/>
        <v>66.79997501508569</v>
      </c>
      <c r="F19" s="284">
        <f t="shared" si="3"/>
        <v>14.53546949159147</v>
      </c>
      <c r="G19" s="284">
        <f t="shared" si="3"/>
        <v>4.299664624277796</v>
      </c>
      <c r="H19" s="657">
        <f t="shared" si="3"/>
        <v>33.530538451460075</v>
      </c>
      <c r="I19" s="284">
        <f t="shared" si="3"/>
        <v>2.2676421390252663</v>
      </c>
      <c r="J19" s="284">
        <f t="shared" si="3"/>
        <v>-1.5180171412106347</v>
      </c>
      <c r="K19" s="284">
        <f aca="true" t="shared" si="4" ref="K19:Q19">K17-K18</f>
        <v>1.7571267162513564</v>
      </c>
      <c r="L19" s="284" t="s">
        <v>156</v>
      </c>
      <c r="M19" s="284">
        <f t="shared" si="4"/>
        <v>759.960828284009</v>
      </c>
      <c r="N19" s="284">
        <f t="shared" si="4"/>
        <v>0.9306479369990939</v>
      </c>
      <c r="O19" s="284">
        <f t="shared" si="4"/>
        <v>-171.21846113560082</v>
      </c>
      <c r="P19" s="284">
        <f t="shared" si="4"/>
        <v>-170.28781319860218</v>
      </c>
      <c r="Q19" s="287">
        <f t="shared" si="4"/>
        <v>-170.28781319860218</v>
      </c>
    </row>
    <row r="20" spans="1:17" s="36" customFormat="1" ht="13.5" thickBot="1">
      <c r="A20" s="292" t="s">
        <v>186</v>
      </c>
      <c r="B20" s="286">
        <f>B17/B18*100</f>
        <v>101.26403956560004</v>
      </c>
      <c r="C20" s="284">
        <f aca="true" t="shared" si="5" ref="C20:K20">C17/C18*100</f>
        <v>102.23384396928515</v>
      </c>
      <c r="D20" s="445">
        <f t="shared" si="5"/>
        <v>103.54857758701228</v>
      </c>
      <c r="E20" s="284">
        <f t="shared" si="5"/>
        <v>101.44990434746377</v>
      </c>
      <c r="F20" s="284">
        <f t="shared" si="5"/>
        <v>102.65995016745677</v>
      </c>
      <c r="G20" s="284">
        <f t="shared" si="5"/>
        <v>101.54652857907114</v>
      </c>
      <c r="H20" s="284">
        <f t="shared" si="5"/>
        <v>110.76597945775826</v>
      </c>
      <c r="I20" s="284">
        <f t="shared" si="5"/>
        <v>110.8038240666927</v>
      </c>
      <c r="J20" s="284">
        <f t="shared" si="5"/>
        <v>97.10018802563663</v>
      </c>
      <c r="K20" s="284">
        <f t="shared" si="5"/>
        <v>107.54575029298701</v>
      </c>
      <c r="L20" s="284" t="s">
        <v>156</v>
      </c>
      <c r="M20" s="284">
        <f>M17/M18*100</f>
        <v>103.18714021652104</v>
      </c>
      <c r="N20" s="284">
        <f>N17/N18*100</f>
        <v>100.09831683481774</v>
      </c>
      <c r="O20" s="284">
        <f>O17/O18*100</f>
        <v>89.33918128744413</v>
      </c>
      <c r="P20" s="284">
        <f>P17/P18*100</f>
        <v>93.32893744711468</v>
      </c>
      <c r="Q20" s="284">
        <f>Q17/Q18*100</f>
        <v>93.32893744711468</v>
      </c>
    </row>
    <row r="21" spans="1:17" ht="13.5" thickBot="1">
      <c r="A21" s="453"/>
      <c r="B21" s="446"/>
      <c r="C21" s="447"/>
      <c r="D21" s="169"/>
      <c r="E21" s="169"/>
      <c r="F21" s="169"/>
      <c r="G21" s="169"/>
      <c r="H21" s="169"/>
      <c r="I21" s="169"/>
      <c r="J21" s="169"/>
      <c r="K21" s="443"/>
      <c r="L21" s="169"/>
      <c r="M21" s="169"/>
      <c r="N21" s="169"/>
      <c r="O21" s="444"/>
      <c r="P21" s="520"/>
      <c r="Q21" s="521"/>
    </row>
    <row r="22" spans="1:17" ht="21.75" customHeight="1" thickBot="1">
      <c r="A22" s="452" t="s">
        <v>54</v>
      </c>
      <c r="B22" s="448"/>
      <c r="C22" s="449"/>
      <c r="D22" s="449"/>
      <c r="E22" s="449"/>
      <c r="F22" s="449"/>
      <c r="G22" s="449"/>
      <c r="H22" s="449"/>
      <c r="I22" s="449"/>
      <c r="J22" s="449"/>
      <c r="K22" s="450"/>
      <c r="L22" s="449"/>
      <c r="M22" s="449"/>
      <c r="N22" s="449"/>
      <c r="O22" s="451"/>
      <c r="P22" s="524"/>
      <c r="Q22" s="525"/>
    </row>
    <row r="23" spans="1:17" s="107" customFormat="1" ht="15">
      <c r="A23" s="290" t="s">
        <v>183</v>
      </c>
      <c r="B23" s="540">
        <v>60498.425000000374</v>
      </c>
      <c r="C23" s="541">
        <v>15187.651017361135</v>
      </c>
      <c r="D23" s="542">
        <v>11497.366925943352</v>
      </c>
      <c r="E23" s="543">
        <v>1556.13467485585</v>
      </c>
      <c r="F23" s="543">
        <v>256.9666221338248</v>
      </c>
      <c r="G23" s="543">
        <v>6.035548308351245</v>
      </c>
      <c r="H23" s="543" t="s">
        <v>123</v>
      </c>
      <c r="I23" s="543">
        <v>20.402583483233784</v>
      </c>
      <c r="J23" s="543">
        <v>76.89203479264077</v>
      </c>
      <c r="K23" s="543" t="s">
        <v>123</v>
      </c>
      <c r="L23" s="543">
        <v>0</v>
      </c>
      <c r="M23" s="543">
        <v>13413.798389517255</v>
      </c>
      <c r="N23" s="543">
        <v>707.7274050247252</v>
      </c>
      <c r="O23" s="543">
        <v>1066.1252228191522</v>
      </c>
      <c r="P23" s="544">
        <v>1773.8526278438778</v>
      </c>
      <c r="Q23" s="544">
        <v>1773.8526278438778</v>
      </c>
    </row>
    <row r="24" spans="1:17" s="35" customFormat="1" ht="15">
      <c r="A24" s="633" t="s">
        <v>184</v>
      </c>
      <c r="B24" s="528">
        <v>60205.612000000365</v>
      </c>
      <c r="C24" s="529">
        <v>14861.177825083701</v>
      </c>
      <c r="D24" s="539">
        <v>11153.682288787193</v>
      </c>
      <c r="E24" s="529">
        <v>1506.409794212086</v>
      </c>
      <c r="F24" s="529">
        <v>249.40135840935525</v>
      </c>
      <c r="G24" s="529">
        <v>6.458037223063707</v>
      </c>
      <c r="H24" s="529" t="s">
        <v>123</v>
      </c>
      <c r="I24" s="529">
        <v>19.940991270603263</v>
      </c>
      <c r="J24" s="529">
        <v>73.5094207939723</v>
      </c>
      <c r="K24" s="529" t="s">
        <v>123</v>
      </c>
      <c r="L24" s="529">
        <v>8.677837208929907</v>
      </c>
      <c r="M24" s="529">
        <v>13018.079727905202</v>
      </c>
      <c r="N24" s="529">
        <v>689.1898258587566</v>
      </c>
      <c r="O24" s="529">
        <v>1153.9082713197226</v>
      </c>
      <c r="P24" s="529">
        <v>1843.098097178479</v>
      </c>
      <c r="Q24" s="530">
        <v>1843.098097178479</v>
      </c>
    </row>
    <row r="25" spans="1:17" s="21" customFormat="1" ht="14.25">
      <c r="A25" s="291" t="s">
        <v>185</v>
      </c>
      <c r="B25" s="285">
        <f>+B23-B24</f>
        <v>292.8130000000092</v>
      </c>
      <c r="C25" s="165">
        <f aca="true" t="shared" si="6" ref="C25:J25">+C23-C24</f>
        <v>326.47319227743355</v>
      </c>
      <c r="D25" s="288">
        <f t="shared" si="6"/>
        <v>343.6846371561587</v>
      </c>
      <c r="E25" s="165">
        <f t="shared" si="6"/>
        <v>49.72488064376421</v>
      </c>
      <c r="F25" s="165">
        <f t="shared" si="6"/>
        <v>7.565263724469531</v>
      </c>
      <c r="G25" s="165">
        <f t="shared" si="6"/>
        <v>-0.42248891471246175</v>
      </c>
      <c r="H25" s="165" t="s">
        <v>156</v>
      </c>
      <c r="I25" s="165">
        <f t="shared" si="6"/>
        <v>0.46159221263052075</v>
      </c>
      <c r="J25" s="165">
        <f t="shared" si="6"/>
        <v>3.382613998668475</v>
      </c>
      <c r="K25" s="165" t="s">
        <v>156</v>
      </c>
      <c r="L25" s="165" t="s">
        <v>156</v>
      </c>
      <c r="M25" s="165">
        <f>+M23-M24</f>
        <v>395.71866161205253</v>
      </c>
      <c r="N25" s="165">
        <f>+N23-N24</f>
        <v>18.53757916596851</v>
      </c>
      <c r="O25" s="165">
        <f>+O23-O24</f>
        <v>-87.78304850057043</v>
      </c>
      <c r="P25" s="165">
        <f>+P23-P24</f>
        <v>-69.24546933460124</v>
      </c>
      <c r="Q25" s="167">
        <f>+Q23-Q24</f>
        <v>-69.24546933460124</v>
      </c>
    </row>
    <row r="26" spans="1:17" s="21" customFormat="1" ht="15" thickBot="1">
      <c r="A26" s="292" t="s">
        <v>186</v>
      </c>
      <c r="B26" s="442">
        <f>+B23/B24*100</f>
        <v>100.48635499295315</v>
      </c>
      <c r="C26" s="166">
        <f aca="true" t="shared" si="7" ref="C26:J26">+C23/C24*100</f>
        <v>102.19681909549854</v>
      </c>
      <c r="D26" s="289">
        <f t="shared" si="7"/>
        <v>103.08135580929776</v>
      </c>
      <c r="E26" s="166">
        <f t="shared" si="7"/>
        <v>103.30088670657989</v>
      </c>
      <c r="F26" s="166">
        <f t="shared" si="7"/>
        <v>103.03336909338412</v>
      </c>
      <c r="G26" s="166">
        <f t="shared" si="7"/>
        <v>93.45793621003577</v>
      </c>
      <c r="H26" s="166" t="s">
        <v>156</v>
      </c>
      <c r="I26" s="166">
        <f t="shared" si="7"/>
        <v>102.31479070607183</v>
      </c>
      <c r="J26" s="166">
        <f t="shared" si="7"/>
        <v>104.6016061099829</v>
      </c>
      <c r="K26" s="166" t="s">
        <v>156</v>
      </c>
      <c r="L26" s="166" t="s">
        <v>156</v>
      </c>
      <c r="M26" s="166">
        <f>+M23/M24*100</f>
        <v>103.03976216064956</v>
      </c>
      <c r="N26" s="166">
        <f>+N23/N24*100</f>
        <v>102.68976390399698</v>
      </c>
      <c r="O26" s="166">
        <f>+O23/O24*100</f>
        <v>92.39254534503223</v>
      </c>
      <c r="P26" s="166">
        <f>+P23/P24*100</f>
        <v>96.24298514329725</v>
      </c>
      <c r="Q26" s="168">
        <f>+Q23/Q24*100</f>
        <v>96.24298514329725</v>
      </c>
    </row>
    <row r="27" ht="9" customHeight="1"/>
  </sheetData>
  <sheetProtection/>
  <mergeCells count="2">
    <mergeCell ref="A6:A9"/>
    <mergeCell ref="D6:P6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zoomScale="70" zoomScaleNormal="70" zoomScalePageLayoutView="0" workbookViewId="0" topLeftCell="A1">
      <selection activeCell="D23" sqref="D23"/>
    </sheetView>
  </sheetViews>
  <sheetFormatPr defaultColWidth="11.375" defaultRowHeight="12.75"/>
  <cols>
    <col min="1" max="1" width="92.25390625" style="10" customWidth="1"/>
    <col min="2" max="2" width="22.75390625" style="159" customWidth="1"/>
    <col min="3" max="3" width="22.75390625" style="9" customWidth="1"/>
    <col min="4" max="10" width="17.00390625" style="9" customWidth="1"/>
    <col min="11" max="11" width="19.625" style="1" customWidth="1"/>
    <col min="12" max="12" width="16.125" style="9" customWidth="1"/>
    <col min="13" max="14" width="17.00390625" style="9" customWidth="1"/>
    <col min="15" max="15" width="19.625" style="9" customWidth="1"/>
    <col min="16" max="16" width="16.25390625" style="299" customWidth="1"/>
    <col min="17" max="16384" width="11.375" style="9" customWidth="1"/>
  </cols>
  <sheetData>
    <row r="1" spans="1:16" s="43" customFormat="1" ht="18.75">
      <c r="A1" s="38" t="s">
        <v>173</v>
      </c>
      <c r="B1" s="157"/>
      <c r="C1" s="39"/>
      <c r="D1" s="40"/>
      <c r="E1" s="40"/>
      <c r="F1" s="40"/>
      <c r="G1" s="40"/>
      <c r="H1" s="40"/>
      <c r="I1" s="40"/>
      <c r="J1" s="40"/>
      <c r="K1" s="170"/>
      <c r="L1" s="40"/>
      <c r="M1" s="40"/>
      <c r="N1" s="40"/>
      <c r="O1" s="41" t="s">
        <v>128</v>
      </c>
      <c r="P1" s="298"/>
    </row>
    <row r="2" spans="1:16" s="46" customFormat="1" ht="36" customHeight="1">
      <c r="A2" s="44" t="s">
        <v>191</v>
      </c>
      <c r="B2" s="158"/>
      <c r="C2" s="45"/>
      <c r="D2" s="45"/>
      <c r="E2" s="45"/>
      <c r="F2" s="45"/>
      <c r="G2" s="45"/>
      <c r="H2" s="45"/>
      <c r="I2" s="45"/>
      <c r="J2" s="45"/>
      <c r="K2" s="171"/>
      <c r="L2" s="45"/>
      <c r="M2" s="45"/>
      <c r="N2" s="45"/>
      <c r="O2" s="45"/>
      <c r="P2" s="299"/>
    </row>
    <row r="3" spans="1:16" s="47" customFormat="1" ht="18">
      <c r="A3" s="47" t="s">
        <v>50</v>
      </c>
      <c r="B3" s="49"/>
      <c r="C3" s="48"/>
      <c r="D3" s="48"/>
      <c r="E3" s="49"/>
      <c r="F3" s="49"/>
      <c r="G3" s="50"/>
      <c r="H3" s="48"/>
      <c r="I3" s="48"/>
      <c r="J3" s="48"/>
      <c r="K3" s="172"/>
      <c r="L3" s="48"/>
      <c r="M3" s="48"/>
      <c r="N3" s="48"/>
      <c r="O3" s="48"/>
      <c r="P3" s="300"/>
    </row>
    <row r="4" spans="1:16" s="56" customFormat="1" ht="15.75">
      <c r="A4" s="51"/>
      <c r="B4" s="55"/>
      <c r="C4" s="52"/>
      <c r="D4" s="53"/>
      <c r="E4" s="54"/>
      <c r="F4" s="54"/>
      <c r="G4" s="55"/>
      <c r="H4" s="54"/>
      <c r="I4" s="52"/>
      <c r="J4" s="52"/>
      <c r="K4" s="29"/>
      <c r="L4" s="52"/>
      <c r="M4" s="52"/>
      <c r="N4" s="52"/>
      <c r="O4" s="52"/>
      <c r="P4" s="300"/>
    </row>
    <row r="5" spans="1:16" s="56" customFormat="1" ht="37.5">
      <c r="A5" s="57" t="s">
        <v>0</v>
      </c>
      <c r="B5" s="55"/>
      <c r="C5" s="52"/>
      <c r="D5" s="53"/>
      <c r="E5" s="54"/>
      <c r="F5" s="54"/>
      <c r="G5" s="55"/>
      <c r="H5" s="54"/>
      <c r="I5" s="52"/>
      <c r="J5" s="52"/>
      <c r="K5" s="29"/>
      <c r="L5" s="52"/>
      <c r="M5" s="52"/>
      <c r="N5" s="52"/>
      <c r="O5" s="52"/>
      <c r="P5" s="300"/>
    </row>
    <row r="6" spans="1:18" s="46" customFormat="1" ht="25.5">
      <c r="A6" s="715" t="s">
        <v>1</v>
      </c>
      <c r="B6" s="732"/>
      <c r="C6" s="716"/>
      <c r="D6" s="716"/>
      <c r="E6" s="716"/>
      <c r="F6" s="716"/>
      <c r="G6" s="716"/>
      <c r="H6" s="716"/>
      <c r="I6" s="716"/>
      <c r="J6" s="716"/>
      <c r="K6" s="707"/>
      <c r="L6" s="716"/>
      <c r="M6" s="716"/>
      <c r="N6" s="716"/>
      <c r="O6" s="730"/>
      <c r="P6" s="299"/>
      <c r="Q6" s="718"/>
      <c r="R6" s="718"/>
    </row>
    <row r="7" spans="1:18" ht="15.75" thickBot="1">
      <c r="A7" s="719"/>
      <c r="B7" s="733"/>
      <c r="C7" s="721"/>
      <c r="D7" s="721"/>
      <c r="E7" s="721"/>
      <c r="F7" s="721"/>
      <c r="G7" s="721"/>
      <c r="H7" s="721"/>
      <c r="I7" s="721"/>
      <c r="J7" s="721"/>
      <c r="K7" s="661"/>
      <c r="L7" s="721"/>
      <c r="M7" s="721"/>
      <c r="N7" s="721"/>
      <c r="O7" s="721"/>
      <c r="Q7" s="721"/>
      <c r="R7" s="721"/>
    </row>
    <row r="8" spans="1:18" s="58" customFormat="1" ht="15" customHeight="1">
      <c r="A8" s="898" t="s">
        <v>155</v>
      </c>
      <c r="B8" s="734" t="s">
        <v>2</v>
      </c>
      <c r="C8" s="723" t="s">
        <v>23</v>
      </c>
      <c r="D8" s="893" t="s">
        <v>24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718"/>
      <c r="R8" s="718"/>
    </row>
    <row r="9" spans="1:18" s="58" customFormat="1" ht="15.75">
      <c r="A9" s="899"/>
      <c r="B9" s="735" t="s">
        <v>26</v>
      </c>
      <c r="C9" s="725" t="s">
        <v>27</v>
      </c>
      <c r="D9" s="272" t="s">
        <v>28</v>
      </c>
      <c r="E9" s="273" t="s">
        <v>29</v>
      </c>
      <c r="F9" s="273" t="s">
        <v>30</v>
      </c>
      <c r="G9" s="273" t="s">
        <v>31</v>
      </c>
      <c r="H9" s="273" t="s">
        <v>109</v>
      </c>
      <c r="I9" s="273" t="s">
        <v>32</v>
      </c>
      <c r="J9" s="273" t="s">
        <v>108</v>
      </c>
      <c r="K9" s="273" t="s">
        <v>151</v>
      </c>
      <c r="L9" s="273" t="s">
        <v>122</v>
      </c>
      <c r="M9" s="273" t="s">
        <v>33</v>
      </c>
      <c r="N9" s="273" t="s">
        <v>34</v>
      </c>
      <c r="O9" s="273" t="s">
        <v>35</v>
      </c>
      <c r="P9" s="274" t="s">
        <v>51</v>
      </c>
      <c r="Q9" s="718"/>
      <c r="R9" s="718"/>
    </row>
    <row r="10" spans="1:18" s="58" customFormat="1" ht="15.75">
      <c r="A10" s="899"/>
      <c r="B10" s="735" t="s">
        <v>4</v>
      </c>
      <c r="C10" s="725" t="s">
        <v>37</v>
      </c>
      <c r="D10" s="272" t="s">
        <v>38</v>
      </c>
      <c r="E10" s="273" t="s">
        <v>39</v>
      </c>
      <c r="F10" s="273" t="s">
        <v>40</v>
      </c>
      <c r="G10" s="273" t="s">
        <v>41</v>
      </c>
      <c r="H10" s="273" t="s">
        <v>91</v>
      </c>
      <c r="I10" s="273" t="s">
        <v>42</v>
      </c>
      <c r="J10" s="273" t="s">
        <v>43</v>
      </c>
      <c r="K10" s="273" t="s">
        <v>41</v>
      </c>
      <c r="L10" s="273" t="s">
        <v>3</v>
      </c>
      <c r="M10" s="273" t="s">
        <v>44</v>
      </c>
      <c r="N10" s="273" t="s">
        <v>41</v>
      </c>
      <c r="O10" s="273"/>
      <c r="P10" s="274" t="s">
        <v>44</v>
      </c>
      <c r="Q10" s="718"/>
      <c r="R10" s="718"/>
    </row>
    <row r="11" spans="1:18" s="58" customFormat="1" ht="19.5" customHeight="1" thickBot="1">
      <c r="A11" s="899"/>
      <c r="B11" s="735" t="s">
        <v>46</v>
      </c>
      <c r="C11" s="725" t="s">
        <v>22</v>
      </c>
      <c r="D11" s="272"/>
      <c r="E11" s="273"/>
      <c r="F11" s="273"/>
      <c r="G11" s="273"/>
      <c r="H11" s="273"/>
      <c r="I11" s="273"/>
      <c r="J11" s="273" t="s">
        <v>47</v>
      </c>
      <c r="K11" s="273"/>
      <c r="L11" s="273"/>
      <c r="M11" s="273" t="s">
        <v>39</v>
      </c>
      <c r="N11" s="273"/>
      <c r="O11" s="273"/>
      <c r="P11" s="274" t="s">
        <v>39</v>
      </c>
      <c r="Q11" s="718"/>
      <c r="R11" s="718"/>
    </row>
    <row r="12" spans="1:18" s="59" customFormat="1" ht="34.5" thickBot="1">
      <c r="A12" s="835" t="s">
        <v>56</v>
      </c>
      <c r="B12" s="736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454"/>
      <c r="Q12" s="721"/>
      <c r="R12" s="721"/>
    </row>
    <row r="13" spans="1:16" s="61" customFormat="1" ht="20.25">
      <c r="A13" s="290" t="s">
        <v>183</v>
      </c>
      <c r="B13" s="468">
        <v>209487.21199999886</v>
      </c>
      <c r="C13" s="465">
        <v>23579.365196923532</v>
      </c>
      <c r="D13" s="465">
        <v>16579.49070538036</v>
      </c>
      <c r="E13" s="465">
        <v>3773.581643892131</v>
      </c>
      <c r="F13" s="465">
        <v>473.19157043979413</v>
      </c>
      <c r="G13" s="465">
        <v>202.53103603924816</v>
      </c>
      <c r="H13" s="465">
        <v>245.351908401933</v>
      </c>
      <c r="I13" s="465">
        <v>22.43259125526014</v>
      </c>
      <c r="J13" s="465">
        <v>58.35709715461507</v>
      </c>
      <c r="K13" s="465">
        <v>17.811068502517283</v>
      </c>
      <c r="L13" s="465">
        <v>0</v>
      </c>
      <c r="M13" s="465">
        <v>21372.747621065857</v>
      </c>
      <c r="N13" s="465">
        <v>878.2632632328243</v>
      </c>
      <c r="O13" s="465">
        <v>1328.3543126250577</v>
      </c>
      <c r="P13" s="466">
        <v>2206.6175758578825</v>
      </c>
    </row>
    <row r="14" spans="1:16" s="61" customFormat="1" ht="20.25">
      <c r="A14" s="633" t="s">
        <v>184</v>
      </c>
      <c r="B14" s="469">
        <v>207334.62999999837</v>
      </c>
      <c r="C14" s="455">
        <v>23047.40598085343</v>
      </c>
      <c r="D14" s="455">
        <v>16014.98551439941</v>
      </c>
      <c r="E14" s="455">
        <v>3706.7949132922868</v>
      </c>
      <c r="F14" s="455">
        <v>460.1979109005297</v>
      </c>
      <c r="G14" s="455">
        <v>199.16439188185922</v>
      </c>
      <c r="H14" s="455">
        <v>221.01078700649532</v>
      </c>
      <c r="I14" s="455">
        <v>20.684860990178187</v>
      </c>
      <c r="J14" s="455">
        <v>58.49340789492569</v>
      </c>
      <c r="K14" s="455">
        <v>16.524454935482925</v>
      </c>
      <c r="L14" s="455">
        <v>2.9500048625098056</v>
      </c>
      <c r="M14" s="455">
        <v>20700.80624616368</v>
      </c>
      <c r="N14" s="455">
        <v>871.8396306974955</v>
      </c>
      <c r="O14" s="455">
        <v>1474.7601039922884</v>
      </c>
      <c r="P14" s="467">
        <v>2346.599734689784</v>
      </c>
    </row>
    <row r="15" spans="1:16" s="63" customFormat="1" ht="20.25">
      <c r="A15" s="291" t="s">
        <v>185</v>
      </c>
      <c r="B15" s="472">
        <f>B13-B14</f>
        <v>2152.5820000004896</v>
      </c>
      <c r="C15" s="462">
        <f aca="true" t="shared" si="0" ref="C15:M15">C13-C14</f>
        <v>531.9592160701031</v>
      </c>
      <c r="D15" s="462">
        <f t="shared" si="0"/>
        <v>564.5051909809517</v>
      </c>
      <c r="E15" s="462">
        <f t="shared" si="0"/>
        <v>66.7867305998443</v>
      </c>
      <c r="F15" s="462">
        <f t="shared" si="0"/>
        <v>12.993659539264456</v>
      </c>
      <c r="G15" s="462">
        <f t="shared" si="0"/>
        <v>3.366644157388947</v>
      </c>
      <c r="H15" s="462">
        <f t="shared" si="0"/>
        <v>24.341121395437682</v>
      </c>
      <c r="I15" s="462">
        <f t="shared" si="0"/>
        <v>1.7477302650819517</v>
      </c>
      <c r="J15" s="462">
        <f t="shared" si="0"/>
        <v>-0.13631074031061985</v>
      </c>
      <c r="K15" s="462">
        <f t="shared" si="0"/>
        <v>1.2866135670343581</v>
      </c>
      <c r="L15" s="462" t="s">
        <v>156</v>
      </c>
      <c r="M15" s="462">
        <f t="shared" si="0"/>
        <v>671.9413749021769</v>
      </c>
      <c r="N15" s="462">
        <f>N13-N14</f>
        <v>6.423632535328807</v>
      </c>
      <c r="O15" s="462">
        <f>O13-O14</f>
        <v>-146.40579136723068</v>
      </c>
      <c r="P15" s="859">
        <f>P13-P14</f>
        <v>-139.98215883190142</v>
      </c>
    </row>
    <row r="16" spans="1:16" s="63" customFormat="1" ht="21" thickBot="1">
      <c r="A16" s="292" t="s">
        <v>186</v>
      </c>
      <c r="B16" s="860">
        <f>+B13/B14*100</f>
        <v>101.03821633655723</v>
      </c>
      <c r="C16" s="622">
        <f aca="true" t="shared" si="1" ref="C16:M16">+C13/C14*100</f>
        <v>102.30810884536</v>
      </c>
      <c r="D16" s="622">
        <f t="shared" si="1"/>
        <v>103.52485608228238</v>
      </c>
      <c r="E16" s="622">
        <f t="shared" si="1"/>
        <v>101.8017379477983</v>
      </c>
      <c r="F16" s="622">
        <f t="shared" si="1"/>
        <v>102.82349381244214</v>
      </c>
      <c r="G16" s="622">
        <f t="shared" si="1"/>
        <v>101.69038457405878</v>
      </c>
      <c r="H16" s="622">
        <f t="shared" si="1"/>
        <v>111.01354450845076</v>
      </c>
      <c r="I16" s="622">
        <f t="shared" si="1"/>
        <v>108.44932081444409</v>
      </c>
      <c r="J16" s="622">
        <f t="shared" si="1"/>
        <v>99.76696392770364</v>
      </c>
      <c r="K16" s="622">
        <f t="shared" si="1"/>
        <v>107.78611804176134</v>
      </c>
      <c r="L16" s="622" t="s">
        <v>156</v>
      </c>
      <c r="M16" s="622">
        <f t="shared" si="1"/>
        <v>103.24596717109364</v>
      </c>
      <c r="N16" s="622">
        <f>+N13/N14*100</f>
        <v>100.73679061023984</v>
      </c>
      <c r="O16" s="622">
        <f>+O13/O14*100</f>
        <v>90.07256902523339</v>
      </c>
      <c r="P16" s="861">
        <f>+P13/P14*100</f>
        <v>94.034681042423</v>
      </c>
    </row>
    <row r="17" spans="1:16" s="65" customFormat="1" ht="34.5" thickBot="1">
      <c r="A17" s="336" t="s">
        <v>92</v>
      </c>
      <c r="B17" s="850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454"/>
    </row>
    <row r="18" spans="1:16" s="61" customFormat="1" ht="20.25">
      <c r="A18" s="290" t="s">
        <v>183</v>
      </c>
      <c r="B18" s="851">
        <v>36672.87799999997</v>
      </c>
      <c r="C18" s="852">
        <v>21272.954218373652</v>
      </c>
      <c r="D18" s="518">
        <v>15603.88167744388</v>
      </c>
      <c r="E18" s="456">
        <v>3350.076392513662</v>
      </c>
      <c r="F18" s="456">
        <v>502.52432919681644</v>
      </c>
      <c r="G18" s="456">
        <v>13.069417858796543</v>
      </c>
      <c r="H18" s="456">
        <v>60.54028084006208</v>
      </c>
      <c r="I18" s="456">
        <v>6.811416600573326</v>
      </c>
      <c r="J18" s="456">
        <v>11.879805742725367</v>
      </c>
      <c r="K18" s="456">
        <v>1.569431865514711</v>
      </c>
      <c r="L18" s="456">
        <v>0</v>
      </c>
      <c r="M18" s="456">
        <v>19550.352752062023</v>
      </c>
      <c r="N18" s="456">
        <v>598.688845745895</v>
      </c>
      <c r="O18" s="456">
        <v>1123.9126205657112</v>
      </c>
      <c r="P18" s="519">
        <v>1722.6014663116064</v>
      </c>
    </row>
    <row r="19" spans="1:16" s="61" customFormat="1" ht="20.25">
      <c r="A19" s="633" t="s">
        <v>184</v>
      </c>
      <c r="B19" s="853">
        <v>36088.48300000005</v>
      </c>
      <c r="C19" s="854">
        <v>20954.6277316968</v>
      </c>
      <c r="D19" s="855">
        <v>15213.90461328059</v>
      </c>
      <c r="E19" s="856">
        <v>3322.4329028552797</v>
      </c>
      <c r="F19" s="856">
        <v>490.04112798719433</v>
      </c>
      <c r="G19" s="856">
        <v>12.445272360159876</v>
      </c>
      <c r="H19" s="856">
        <v>52.90830364542241</v>
      </c>
      <c r="I19" s="856">
        <v>6.53884740273879</v>
      </c>
      <c r="J19" s="856">
        <v>11.560486393031981</v>
      </c>
      <c r="K19" s="856">
        <v>1.0302871417454689</v>
      </c>
      <c r="L19" s="856">
        <v>0.16163974898399927</v>
      </c>
      <c r="M19" s="856">
        <v>19111.02348081515</v>
      </c>
      <c r="N19" s="856">
        <v>597.6951127778528</v>
      </c>
      <c r="O19" s="856">
        <v>1245.9091381036958</v>
      </c>
      <c r="P19" s="857">
        <v>1843.6042508815488</v>
      </c>
    </row>
    <row r="20" spans="1:16" s="63" customFormat="1" ht="20.25">
      <c r="A20" s="291" t="s">
        <v>185</v>
      </c>
      <c r="B20" s="472">
        <f aca="true" t="shared" si="2" ref="B20:P20">B18-B19</f>
        <v>584.3949999999168</v>
      </c>
      <c r="C20" s="462">
        <f t="shared" si="2"/>
        <v>318.32648667685135</v>
      </c>
      <c r="D20" s="462">
        <f t="shared" si="2"/>
        <v>389.97706416328947</v>
      </c>
      <c r="E20" s="462">
        <f t="shared" si="2"/>
        <v>27.64348965838235</v>
      </c>
      <c r="F20" s="462">
        <f t="shared" si="2"/>
        <v>12.48320120962211</v>
      </c>
      <c r="G20" s="462">
        <f t="shared" si="2"/>
        <v>0.6241454986366666</v>
      </c>
      <c r="H20" s="462">
        <f t="shared" si="2"/>
        <v>7.631977194639674</v>
      </c>
      <c r="I20" s="462">
        <f t="shared" si="2"/>
        <v>0.27256919783453526</v>
      </c>
      <c r="J20" s="462">
        <f t="shared" si="2"/>
        <v>0.3193193496933855</v>
      </c>
      <c r="K20" s="462">
        <f t="shared" si="2"/>
        <v>0.5391447237692422</v>
      </c>
      <c r="L20" s="462" t="s">
        <v>156</v>
      </c>
      <c r="M20" s="462">
        <f t="shared" si="2"/>
        <v>439.32927124687194</v>
      </c>
      <c r="N20" s="462">
        <f t="shared" si="2"/>
        <v>0.9937329680421954</v>
      </c>
      <c r="O20" s="462">
        <f t="shared" si="2"/>
        <v>-121.99651753798457</v>
      </c>
      <c r="P20" s="462">
        <f t="shared" si="2"/>
        <v>-121.00278456994238</v>
      </c>
    </row>
    <row r="21" spans="1:16" s="63" customFormat="1" ht="21" thickBot="1">
      <c r="A21" s="292" t="s">
        <v>186</v>
      </c>
      <c r="B21" s="860">
        <f>+B18/B19*100</f>
        <v>101.61933933327127</v>
      </c>
      <c r="C21" s="622">
        <f aca="true" t="shared" si="3" ref="C21:K21">+C18/C19*100</f>
        <v>101.51912260505271</v>
      </c>
      <c r="D21" s="622">
        <f t="shared" si="3"/>
        <v>102.56329373738066</v>
      </c>
      <c r="E21" s="622">
        <f t="shared" si="3"/>
        <v>100.83202552065462</v>
      </c>
      <c r="F21" s="622">
        <f t="shared" si="3"/>
        <v>102.54737827024762</v>
      </c>
      <c r="G21" s="622">
        <f t="shared" si="3"/>
        <v>105.01512124905115</v>
      </c>
      <c r="H21" s="622">
        <f t="shared" si="3"/>
        <v>114.42491380140854</v>
      </c>
      <c r="I21" s="622">
        <f t="shared" si="3"/>
        <v>104.16845937894759</v>
      </c>
      <c r="J21" s="622">
        <f t="shared" si="3"/>
        <v>102.76216189213156</v>
      </c>
      <c r="K21" s="622">
        <f t="shared" si="3"/>
        <v>152.3295595881985</v>
      </c>
      <c r="L21" s="622" t="s">
        <v>156</v>
      </c>
      <c r="M21" s="622">
        <f>+M18/M19*100</f>
        <v>102.29882649502208</v>
      </c>
      <c r="N21" s="622">
        <f>+N18/N19*100</f>
        <v>100.16626084885047</v>
      </c>
      <c r="O21" s="622">
        <f>+O18/O19*100</f>
        <v>90.20823318435033</v>
      </c>
      <c r="P21" s="861">
        <f>+P18/P19*100</f>
        <v>93.43661827032113</v>
      </c>
    </row>
    <row r="22" spans="1:16" s="66" customFormat="1" ht="34.5" thickBot="1">
      <c r="A22" s="336" t="s">
        <v>93</v>
      </c>
      <c r="B22" s="850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84"/>
    </row>
    <row r="23" spans="1:16" s="61" customFormat="1" ht="20.25">
      <c r="A23" s="290" t="s">
        <v>183</v>
      </c>
      <c r="B23" s="858">
        <v>70830.93000000007</v>
      </c>
      <c r="C23" s="456">
        <v>25532.546146624496</v>
      </c>
      <c r="D23" s="456">
        <v>17666.87672202905</v>
      </c>
      <c r="E23" s="456">
        <v>4193.3964712402685</v>
      </c>
      <c r="F23" s="456">
        <v>519.5997767736026</v>
      </c>
      <c r="G23" s="456">
        <v>300.60082626803415</v>
      </c>
      <c r="H23" s="456">
        <v>366.7520001502169</v>
      </c>
      <c r="I23" s="456">
        <v>27.974197383355857</v>
      </c>
      <c r="J23" s="456">
        <v>23.56322066268694</v>
      </c>
      <c r="K23" s="456">
        <v>33.763524400051345</v>
      </c>
      <c r="L23" s="456">
        <v>0</v>
      </c>
      <c r="M23" s="456">
        <v>23132.526738907258</v>
      </c>
      <c r="N23" s="456">
        <v>883.7691716504853</v>
      </c>
      <c r="O23" s="456">
        <v>1516.2502360668277</v>
      </c>
      <c r="P23" s="519">
        <v>2400.0194077173132</v>
      </c>
    </row>
    <row r="24" spans="1:16" s="61" customFormat="1" ht="20.25">
      <c r="A24" s="633" t="s">
        <v>184</v>
      </c>
      <c r="B24" s="469">
        <v>69073.21099999994</v>
      </c>
      <c r="C24" s="455">
        <v>24834.15877876793</v>
      </c>
      <c r="D24" s="455">
        <v>16998.15070490936</v>
      </c>
      <c r="E24" s="455">
        <v>4115.064461580251</v>
      </c>
      <c r="F24" s="455">
        <v>505.96898316097383</v>
      </c>
      <c r="G24" s="455">
        <v>295.43271244959675</v>
      </c>
      <c r="H24" s="455">
        <v>316.83056305770066</v>
      </c>
      <c r="I24" s="455">
        <v>25.837935443115125</v>
      </c>
      <c r="J24" s="455">
        <v>23.77178831312771</v>
      </c>
      <c r="K24" s="455">
        <v>31.598837451854774</v>
      </c>
      <c r="L24" s="455">
        <v>5.589446247113087</v>
      </c>
      <c r="M24" s="455">
        <v>22318.245432613097</v>
      </c>
      <c r="N24" s="455">
        <v>866.5055919194681</v>
      </c>
      <c r="O24" s="455">
        <v>1649.4077542353348</v>
      </c>
      <c r="P24" s="467">
        <v>2515.9133461548026</v>
      </c>
    </row>
    <row r="25" spans="1:16" s="63" customFormat="1" ht="20.25">
      <c r="A25" s="291" t="s">
        <v>185</v>
      </c>
      <c r="B25" s="472">
        <f aca="true" t="shared" si="4" ref="B25:P25">B23-B24</f>
        <v>1757.7190000001283</v>
      </c>
      <c r="C25" s="462">
        <f t="shared" si="4"/>
        <v>698.3873678565651</v>
      </c>
      <c r="D25" s="462">
        <f t="shared" si="4"/>
        <v>668.7260171196904</v>
      </c>
      <c r="E25" s="462">
        <f t="shared" si="4"/>
        <v>78.33200966001732</v>
      </c>
      <c r="F25" s="462">
        <f t="shared" si="4"/>
        <v>13.630793612628736</v>
      </c>
      <c r="G25" s="462">
        <f t="shared" si="4"/>
        <v>5.168113818437405</v>
      </c>
      <c r="H25" s="462">
        <f t="shared" si="4"/>
        <v>49.921437092516214</v>
      </c>
      <c r="I25" s="462">
        <f t="shared" si="4"/>
        <v>2.1362619402407326</v>
      </c>
      <c r="J25" s="462">
        <f t="shared" si="4"/>
        <v>-0.20856765044077008</v>
      </c>
      <c r="K25" s="462">
        <f t="shared" si="4"/>
        <v>2.1646869481965716</v>
      </c>
      <c r="L25" s="462" t="s">
        <v>156</v>
      </c>
      <c r="M25" s="462">
        <f t="shared" si="4"/>
        <v>814.2813062941605</v>
      </c>
      <c r="N25" s="462">
        <f t="shared" si="4"/>
        <v>17.263579731017217</v>
      </c>
      <c r="O25" s="462">
        <f t="shared" si="4"/>
        <v>-133.15751816850707</v>
      </c>
      <c r="P25" s="462">
        <f t="shared" si="4"/>
        <v>-115.8939384374894</v>
      </c>
    </row>
    <row r="26" spans="1:16" s="63" customFormat="1" ht="21" thickBot="1">
      <c r="A26" s="292" t="s">
        <v>186</v>
      </c>
      <c r="B26" s="860">
        <f>+B23/B24*100</f>
        <v>102.54471882015174</v>
      </c>
      <c r="C26" s="622">
        <f aca="true" t="shared" si="5" ref="C26:N26">+C23/C24*100</f>
        <v>102.81220464956378</v>
      </c>
      <c r="D26" s="622">
        <f t="shared" si="5"/>
        <v>103.93411041429673</v>
      </c>
      <c r="E26" s="622">
        <f t="shared" si="5"/>
        <v>101.90354271218236</v>
      </c>
      <c r="F26" s="622">
        <f t="shared" si="5"/>
        <v>102.69399786672142</v>
      </c>
      <c r="G26" s="622">
        <f t="shared" si="5"/>
        <v>101.7493370235089</v>
      </c>
      <c r="H26" s="622">
        <f t="shared" si="5"/>
        <v>115.75650928708687</v>
      </c>
      <c r="I26" s="622">
        <f t="shared" si="5"/>
        <v>108.26792815913615</v>
      </c>
      <c r="J26" s="622">
        <f t="shared" si="5"/>
        <v>99.12262532505562</v>
      </c>
      <c r="K26" s="622">
        <f t="shared" si="5"/>
        <v>106.8505271799786</v>
      </c>
      <c r="L26" s="622" t="s">
        <v>156</v>
      </c>
      <c r="M26" s="622">
        <f t="shared" si="5"/>
        <v>103.64850054522776</v>
      </c>
      <c r="N26" s="622">
        <f t="shared" si="5"/>
        <v>101.99232179134302</v>
      </c>
      <c r="O26" s="622">
        <f>+O23/O24*100</f>
        <v>91.92694966865614</v>
      </c>
      <c r="P26" s="861">
        <f>+P23/P24*100</f>
        <v>95.39356398682744</v>
      </c>
    </row>
    <row r="27" spans="1:16" s="66" customFormat="1" ht="34.5" thickBot="1">
      <c r="A27" s="336" t="s">
        <v>148</v>
      </c>
      <c r="B27" s="850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84"/>
    </row>
    <row r="28" spans="1:16" s="61" customFormat="1" ht="20.25">
      <c r="A28" s="290" t="s">
        <v>183</v>
      </c>
      <c r="B28" s="858">
        <v>8659.151000000005</v>
      </c>
      <c r="C28" s="456">
        <v>26085.742817049824</v>
      </c>
      <c r="D28" s="456">
        <v>18883.874277435898</v>
      </c>
      <c r="E28" s="456">
        <v>4336.7740574874715</v>
      </c>
      <c r="F28" s="456">
        <v>445.64862652239185</v>
      </c>
      <c r="G28" s="456">
        <v>21.331902708090727</v>
      </c>
      <c r="H28" s="456">
        <v>231.62263059430788</v>
      </c>
      <c r="I28" s="456">
        <v>9.813077132696565</v>
      </c>
      <c r="J28" s="456">
        <v>17.384739373794645</v>
      </c>
      <c r="K28" s="456">
        <v>4.662033264000128</v>
      </c>
      <c r="L28" s="456">
        <v>0</v>
      </c>
      <c r="M28" s="456">
        <v>23951.11134451865</v>
      </c>
      <c r="N28" s="456">
        <v>926.30096376269</v>
      </c>
      <c r="O28" s="456">
        <v>1208.3305087685067</v>
      </c>
      <c r="P28" s="519">
        <v>2134.631472531197</v>
      </c>
    </row>
    <row r="29" spans="1:16" s="61" customFormat="1" ht="20.25">
      <c r="A29" s="633" t="s">
        <v>184</v>
      </c>
      <c r="B29" s="469">
        <v>8531.081999999999</v>
      </c>
      <c r="C29" s="455">
        <v>25495.245493674403</v>
      </c>
      <c r="D29" s="455">
        <v>18244.804879381063</v>
      </c>
      <c r="E29" s="455">
        <v>4275.967036381395</v>
      </c>
      <c r="F29" s="455">
        <v>435.266525004292</v>
      </c>
      <c r="G29" s="455">
        <v>20.24935602150662</v>
      </c>
      <c r="H29" s="455">
        <v>228.8744655523571</v>
      </c>
      <c r="I29" s="455">
        <v>8.145547462014004</v>
      </c>
      <c r="J29" s="455">
        <v>16.521214229722943</v>
      </c>
      <c r="K29" s="455">
        <v>4.935315746974808</v>
      </c>
      <c r="L29" s="455">
        <v>0</v>
      </c>
      <c r="M29" s="455">
        <v>23234.76433977932</v>
      </c>
      <c r="N29" s="455">
        <v>932.0457240945525</v>
      </c>
      <c r="O29" s="455">
        <v>1328.4354298005032</v>
      </c>
      <c r="P29" s="467">
        <v>2260.4811538950557</v>
      </c>
    </row>
    <row r="30" spans="1:16" s="63" customFormat="1" ht="20.25">
      <c r="A30" s="291" t="s">
        <v>185</v>
      </c>
      <c r="B30" s="472">
        <f aca="true" t="shared" si="6" ref="B30:O30">B28-B29</f>
        <v>128.06900000000678</v>
      </c>
      <c r="C30" s="462">
        <f t="shared" si="6"/>
        <v>590.4973233754208</v>
      </c>
      <c r="D30" s="462">
        <f t="shared" si="6"/>
        <v>639.0693980548349</v>
      </c>
      <c r="E30" s="462">
        <f t="shared" si="6"/>
        <v>60.80702110607672</v>
      </c>
      <c r="F30" s="462">
        <f t="shared" si="6"/>
        <v>10.38210151809983</v>
      </c>
      <c r="G30" s="462">
        <f t="shared" si="6"/>
        <v>1.0825466865841058</v>
      </c>
      <c r="H30" s="462">
        <f t="shared" si="6"/>
        <v>2.7481650419507844</v>
      </c>
      <c r="I30" s="462">
        <f t="shared" si="6"/>
        <v>1.6675296706825602</v>
      </c>
      <c r="J30" s="462">
        <f t="shared" si="6"/>
        <v>0.8635251440717013</v>
      </c>
      <c r="K30" s="462">
        <f t="shared" si="6"/>
        <v>-0.2732824829746807</v>
      </c>
      <c r="L30" s="462" t="s">
        <v>156</v>
      </c>
      <c r="M30" s="462">
        <f t="shared" si="6"/>
        <v>716.3470047393275</v>
      </c>
      <c r="N30" s="462">
        <f t="shared" si="6"/>
        <v>-5.744760331862494</v>
      </c>
      <c r="O30" s="462">
        <f t="shared" si="6"/>
        <v>-120.10492103199658</v>
      </c>
      <c r="P30" s="859">
        <f>P28-P29</f>
        <v>-125.84968136385896</v>
      </c>
    </row>
    <row r="31" spans="1:16" s="63" customFormat="1" ht="21" thickBot="1">
      <c r="A31" s="292" t="s">
        <v>186</v>
      </c>
      <c r="B31" s="860">
        <f>+B28/B29*100</f>
        <v>101.50120465375912</v>
      </c>
      <c r="C31" s="622">
        <f aca="true" t="shared" si="7" ref="C31:O31">+C28/C29*100</f>
        <v>102.31610761905362</v>
      </c>
      <c r="D31" s="622">
        <f t="shared" si="7"/>
        <v>103.50274723286881</v>
      </c>
      <c r="E31" s="622">
        <f t="shared" si="7"/>
        <v>101.42206477713019</v>
      </c>
      <c r="F31" s="622">
        <f t="shared" si="7"/>
        <v>102.38522857184972</v>
      </c>
      <c r="G31" s="622">
        <f t="shared" si="7"/>
        <v>105.34607957623119</v>
      </c>
      <c r="H31" s="622">
        <f t="shared" si="7"/>
        <v>101.20073029349012</v>
      </c>
      <c r="I31" s="622">
        <f t="shared" si="7"/>
        <v>120.4716709154164</v>
      </c>
      <c r="J31" s="622">
        <f t="shared" si="7"/>
        <v>105.22676561216761</v>
      </c>
      <c r="K31" s="622">
        <f t="shared" si="7"/>
        <v>94.46271531578918</v>
      </c>
      <c r="L31" s="622" t="s">
        <v>156</v>
      </c>
      <c r="M31" s="622">
        <f t="shared" si="7"/>
        <v>103.08308272149289</v>
      </c>
      <c r="N31" s="622">
        <f t="shared" si="7"/>
        <v>99.38363964520697</v>
      </c>
      <c r="O31" s="622">
        <f t="shared" si="7"/>
        <v>90.95891916628321</v>
      </c>
      <c r="P31" s="861">
        <f>+P28/P29*100</f>
        <v>94.43261532408681</v>
      </c>
    </row>
    <row r="32" spans="1:16" s="66" customFormat="1" ht="34.5" thickBot="1">
      <c r="A32" s="336" t="s">
        <v>175</v>
      </c>
      <c r="B32" s="872"/>
      <c r="C32" s="873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4"/>
    </row>
    <row r="33" spans="1:16" s="61" customFormat="1" ht="20.25">
      <c r="A33" s="290" t="s">
        <v>183</v>
      </c>
      <c r="B33" s="879">
        <v>40155.40800000004</v>
      </c>
      <c r="C33" s="465">
        <v>26252.60134741168</v>
      </c>
      <c r="D33" s="465">
        <v>17900.707732816434</v>
      </c>
      <c r="E33" s="465">
        <v>4404.722239820513</v>
      </c>
      <c r="F33" s="465">
        <v>474.2933027435144</v>
      </c>
      <c r="G33" s="465">
        <v>253.46908233796734</v>
      </c>
      <c r="H33" s="465">
        <v>431.37589752958405</v>
      </c>
      <c r="I33" s="465">
        <v>30.899546996675156</v>
      </c>
      <c r="J33" s="465">
        <v>29.2054227581666</v>
      </c>
      <c r="K33" s="465">
        <v>21.508286007204784</v>
      </c>
      <c r="L33" s="465">
        <v>0</v>
      </c>
      <c r="M33" s="465">
        <v>23546.181511010058</v>
      </c>
      <c r="N33" s="465">
        <v>1288.5536509387032</v>
      </c>
      <c r="O33" s="465">
        <v>1417.8661854629054</v>
      </c>
      <c r="P33" s="466">
        <v>2706.4198364016092</v>
      </c>
    </row>
    <row r="34" spans="1:16" s="136" customFormat="1" ht="20.25">
      <c r="A34" s="633" t="s">
        <v>184</v>
      </c>
      <c r="B34" s="484">
        <v>41143.07199999999</v>
      </c>
      <c r="C34" s="455">
        <v>25676.348503258752</v>
      </c>
      <c r="D34" s="455">
        <v>17237.756735812047</v>
      </c>
      <c r="E34" s="455">
        <v>4318.02743322942</v>
      </c>
      <c r="F34" s="455">
        <v>456.38895373037155</v>
      </c>
      <c r="G34" s="455">
        <v>250.11587815643244</v>
      </c>
      <c r="H34" s="455">
        <v>401.024365252389</v>
      </c>
      <c r="I34" s="455">
        <v>26.915623040172264</v>
      </c>
      <c r="J34" s="455">
        <v>27.943868249151006</v>
      </c>
      <c r="K34" s="455">
        <v>19.516961446145775</v>
      </c>
      <c r="L34" s="455">
        <v>1.1414052083098383</v>
      </c>
      <c r="M34" s="455">
        <v>22738.831224124442</v>
      </c>
      <c r="N34" s="455">
        <v>1275.5832561554962</v>
      </c>
      <c r="O34" s="455">
        <v>1661.9340229788068</v>
      </c>
      <c r="P34" s="467">
        <v>2937.517279134303</v>
      </c>
    </row>
    <row r="35" spans="1:16" s="63" customFormat="1" ht="20.25">
      <c r="A35" s="291" t="s">
        <v>185</v>
      </c>
      <c r="B35" s="880">
        <f aca="true" t="shared" si="8" ref="B35:P35">B33-B34</f>
        <v>-987.6639999999534</v>
      </c>
      <c r="C35" s="462">
        <f t="shared" si="8"/>
        <v>576.2528441529284</v>
      </c>
      <c r="D35" s="462">
        <f t="shared" si="8"/>
        <v>662.9509970043873</v>
      </c>
      <c r="E35" s="462">
        <f t="shared" si="8"/>
        <v>86.69480659109286</v>
      </c>
      <c r="F35" s="462">
        <f t="shared" si="8"/>
        <v>17.90434901314285</v>
      </c>
      <c r="G35" s="462">
        <f t="shared" si="8"/>
        <v>3.353204181534892</v>
      </c>
      <c r="H35" s="462">
        <f t="shared" si="8"/>
        <v>30.351532277195076</v>
      </c>
      <c r="I35" s="462">
        <f t="shared" si="8"/>
        <v>3.983923956502892</v>
      </c>
      <c r="J35" s="462">
        <f t="shared" si="8"/>
        <v>1.2615545090155926</v>
      </c>
      <c r="K35" s="462">
        <f t="shared" si="8"/>
        <v>1.9913245610590096</v>
      </c>
      <c r="L35" s="462" t="s">
        <v>156</v>
      </c>
      <c r="M35" s="462">
        <f t="shared" si="8"/>
        <v>807.3502868856158</v>
      </c>
      <c r="N35" s="462">
        <f t="shared" si="8"/>
        <v>12.970394783206984</v>
      </c>
      <c r="O35" s="462">
        <f t="shared" si="8"/>
        <v>-244.06783751590137</v>
      </c>
      <c r="P35" s="859">
        <f t="shared" si="8"/>
        <v>-231.0974427326937</v>
      </c>
    </row>
    <row r="36" spans="1:16" s="63" customFormat="1" ht="21" thickBot="1">
      <c r="A36" s="292" t="s">
        <v>186</v>
      </c>
      <c r="B36" s="881">
        <f>+B33/B34*100</f>
        <v>97.59944031403403</v>
      </c>
      <c r="C36" s="632">
        <f aca="true" t="shared" si="9" ref="C36:J36">+C33/C34*100</f>
        <v>102.24429437106213</v>
      </c>
      <c r="D36" s="632">
        <f t="shared" si="9"/>
        <v>103.84592384708088</v>
      </c>
      <c r="E36" s="632">
        <f t="shared" si="9"/>
        <v>102.00774098663506</v>
      </c>
      <c r="F36" s="632">
        <f t="shared" si="9"/>
        <v>103.9230460918913</v>
      </c>
      <c r="G36" s="632">
        <f t="shared" si="9"/>
        <v>101.3406602596568</v>
      </c>
      <c r="H36" s="632">
        <f t="shared" si="9"/>
        <v>107.56850079622792</v>
      </c>
      <c r="I36" s="632">
        <f t="shared" si="9"/>
        <v>114.80152976788528</v>
      </c>
      <c r="J36" s="632">
        <f t="shared" si="9"/>
        <v>104.51460226539653</v>
      </c>
      <c r="K36" s="632">
        <v>0</v>
      </c>
      <c r="L36" s="622" t="s">
        <v>156</v>
      </c>
      <c r="M36" s="632">
        <f>+M33/M34*100</f>
        <v>103.55053555272036</v>
      </c>
      <c r="N36" s="632">
        <f>+N33/N34*100</f>
        <v>101.01682071480764</v>
      </c>
      <c r="O36" s="632">
        <f>+O33/O34*100</f>
        <v>85.31422823401613</v>
      </c>
      <c r="P36" s="868">
        <f>+P33/P34*100</f>
        <v>92.13289928967502</v>
      </c>
    </row>
    <row r="37" spans="1:16" s="142" customFormat="1" ht="34.5" hidden="1" thickBot="1">
      <c r="A37" s="335" t="s">
        <v>57</v>
      </c>
      <c r="B37" s="875"/>
      <c r="C37" s="876"/>
      <c r="D37" s="876"/>
      <c r="E37" s="876"/>
      <c r="F37" s="876"/>
      <c r="G37" s="876"/>
      <c r="H37" s="876"/>
      <c r="I37" s="876"/>
      <c r="J37" s="876"/>
      <c r="K37" s="877"/>
      <c r="L37" s="876"/>
      <c r="M37" s="876"/>
      <c r="N37" s="876"/>
      <c r="O37" s="876"/>
      <c r="P37" s="878"/>
    </row>
    <row r="38" spans="1:16" s="145" customFormat="1" ht="21" hidden="1" thickBot="1">
      <c r="A38" s="334" t="s">
        <v>114</v>
      </c>
      <c r="B38" s="470">
        <v>8.139</v>
      </c>
      <c r="C38" s="624">
        <v>21113</v>
      </c>
      <c r="D38" s="624">
        <v>14815</v>
      </c>
      <c r="E38" s="624">
        <v>3474</v>
      </c>
      <c r="F38" s="624">
        <v>402</v>
      </c>
      <c r="G38" s="624">
        <v>240</v>
      </c>
      <c r="H38" s="624">
        <v>0</v>
      </c>
      <c r="I38" s="624">
        <v>0</v>
      </c>
      <c r="J38" s="624">
        <v>0</v>
      </c>
      <c r="K38" s="623"/>
      <c r="L38" s="624">
        <v>18931</v>
      </c>
      <c r="M38" s="624">
        <v>1759</v>
      </c>
      <c r="N38" s="624">
        <v>423</v>
      </c>
      <c r="O38" s="624">
        <v>2182</v>
      </c>
      <c r="P38" s="317"/>
    </row>
    <row r="39" spans="1:16" s="145" customFormat="1" ht="21" hidden="1" thickBot="1">
      <c r="A39" s="333" t="s">
        <v>110</v>
      </c>
      <c r="B39" s="470">
        <v>9.584</v>
      </c>
      <c r="C39" s="624">
        <v>22537</v>
      </c>
      <c r="D39" s="624">
        <v>15384</v>
      </c>
      <c r="E39" s="624">
        <v>3786</v>
      </c>
      <c r="F39" s="624">
        <v>338</v>
      </c>
      <c r="G39" s="624">
        <v>266</v>
      </c>
      <c r="H39" s="624">
        <v>0</v>
      </c>
      <c r="I39" s="624">
        <v>0</v>
      </c>
      <c r="J39" s="624">
        <v>0</v>
      </c>
      <c r="K39" s="623"/>
      <c r="L39" s="624">
        <v>19775</v>
      </c>
      <c r="M39" s="624">
        <v>1861</v>
      </c>
      <c r="N39" s="624">
        <v>901</v>
      </c>
      <c r="O39" s="624">
        <v>2762</v>
      </c>
      <c r="P39" s="317"/>
    </row>
    <row r="40" spans="1:16" s="148" customFormat="1" ht="21" hidden="1" thickBot="1">
      <c r="A40" s="332" t="s">
        <v>112</v>
      </c>
      <c r="B40" s="470">
        <f aca="true" t="shared" si="10" ref="B40:O40">+B38-B39</f>
        <v>-1.4450000000000003</v>
      </c>
      <c r="C40" s="624">
        <f t="shared" si="10"/>
        <v>-1424</v>
      </c>
      <c r="D40" s="624">
        <f t="shared" si="10"/>
        <v>-569</v>
      </c>
      <c r="E40" s="624">
        <f t="shared" si="10"/>
        <v>-312</v>
      </c>
      <c r="F40" s="624">
        <f t="shared" si="10"/>
        <v>64</v>
      </c>
      <c r="G40" s="624">
        <f t="shared" si="10"/>
        <v>-26</v>
      </c>
      <c r="H40" s="624">
        <f t="shared" si="10"/>
        <v>0</v>
      </c>
      <c r="I40" s="624">
        <f t="shared" si="10"/>
        <v>0</v>
      </c>
      <c r="J40" s="624">
        <f t="shared" si="10"/>
        <v>0</v>
      </c>
      <c r="K40" s="623"/>
      <c r="L40" s="624">
        <f t="shared" si="10"/>
        <v>-844</v>
      </c>
      <c r="M40" s="624">
        <f t="shared" si="10"/>
        <v>-102</v>
      </c>
      <c r="N40" s="624">
        <f t="shared" si="10"/>
        <v>-478</v>
      </c>
      <c r="O40" s="624">
        <f t="shared" si="10"/>
        <v>-580</v>
      </c>
      <c r="P40" s="317"/>
    </row>
    <row r="41" spans="1:16" s="148" customFormat="1" ht="21" hidden="1" thickBot="1">
      <c r="A41" s="473" t="s">
        <v>113</v>
      </c>
      <c r="B41" s="862">
        <f aca="true" t="shared" si="11" ref="B41:O41">+B38/B39*100</f>
        <v>84.92278797996661</v>
      </c>
      <c r="C41" s="626">
        <f t="shared" si="11"/>
        <v>93.68150153081599</v>
      </c>
      <c r="D41" s="626">
        <f t="shared" si="11"/>
        <v>96.30135205408217</v>
      </c>
      <c r="E41" s="626">
        <f t="shared" si="11"/>
        <v>91.75911251980983</v>
      </c>
      <c r="F41" s="626">
        <f t="shared" si="11"/>
        <v>118.93491124260356</v>
      </c>
      <c r="G41" s="626">
        <f t="shared" si="11"/>
        <v>90.22556390977444</v>
      </c>
      <c r="H41" s="626" t="e">
        <f t="shared" si="11"/>
        <v>#DIV/0!</v>
      </c>
      <c r="I41" s="626" t="e">
        <f t="shared" si="11"/>
        <v>#DIV/0!</v>
      </c>
      <c r="J41" s="626" t="e">
        <f t="shared" si="11"/>
        <v>#DIV/0!</v>
      </c>
      <c r="K41" s="625"/>
      <c r="L41" s="626">
        <f t="shared" si="11"/>
        <v>95.73198482932996</v>
      </c>
      <c r="M41" s="626">
        <f t="shared" si="11"/>
        <v>94.51907576571735</v>
      </c>
      <c r="N41" s="626">
        <f t="shared" si="11"/>
        <v>46.94783573806881</v>
      </c>
      <c r="O41" s="626">
        <f t="shared" si="11"/>
        <v>79.00072411296162</v>
      </c>
      <c r="P41" s="863"/>
    </row>
    <row r="42" spans="1:16" s="66" customFormat="1" ht="34.5" thickBot="1">
      <c r="A42" s="336" t="s">
        <v>149</v>
      </c>
      <c r="B42" s="850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84"/>
    </row>
    <row r="43" spans="1:16" s="61" customFormat="1" ht="20.25">
      <c r="A43" s="290" t="s">
        <v>183</v>
      </c>
      <c r="B43" s="858">
        <v>1260.0000000000002</v>
      </c>
      <c r="C43" s="456">
        <v>28186.02857142856</v>
      </c>
      <c r="D43" s="456">
        <v>18533.47208994708</v>
      </c>
      <c r="E43" s="456">
        <v>4577.457076719575</v>
      </c>
      <c r="F43" s="456">
        <v>564.0882275132271</v>
      </c>
      <c r="G43" s="456">
        <v>238.15145502645487</v>
      </c>
      <c r="H43" s="456">
        <v>676.0408068783065</v>
      </c>
      <c r="I43" s="456">
        <v>43.15218253968254</v>
      </c>
      <c r="J43" s="456">
        <v>24.494576719576706</v>
      </c>
      <c r="K43" s="456">
        <v>10.048478835978836</v>
      </c>
      <c r="L43" s="456">
        <v>0</v>
      </c>
      <c r="M43" s="456">
        <v>24666.90489417989</v>
      </c>
      <c r="N43" s="456">
        <v>1826.4976851851854</v>
      </c>
      <c r="O43" s="456">
        <v>1692.625992063492</v>
      </c>
      <c r="P43" s="519">
        <v>3519.1236772486773</v>
      </c>
    </row>
    <row r="44" spans="1:16" s="61" customFormat="1" ht="20.25">
      <c r="A44" s="633" t="s">
        <v>184</v>
      </c>
      <c r="B44" s="469">
        <v>1285.776</v>
      </c>
      <c r="C44" s="455">
        <v>27826.314160994345</v>
      </c>
      <c r="D44" s="455">
        <v>17964.88618546311</v>
      </c>
      <c r="E44" s="455">
        <v>4475.82912316505</v>
      </c>
      <c r="F44" s="455">
        <v>562.2552710062508</v>
      </c>
      <c r="G44" s="455">
        <v>238.8132406681516</v>
      </c>
      <c r="H44" s="455">
        <v>700.5828257280689</v>
      </c>
      <c r="I44" s="455">
        <v>48.63275822019803</v>
      </c>
      <c r="J44" s="455">
        <v>17.787701745871757</v>
      </c>
      <c r="K44" s="455">
        <v>7.146592148762044</v>
      </c>
      <c r="L44" s="455">
        <v>7.581219434800462</v>
      </c>
      <c r="M44" s="455">
        <v>24023.51491758026</v>
      </c>
      <c r="N44" s="455">
        <v>1748.7821880846</v>
      </c>
      <c r="O44" s="455">
        <v>2054.0170553294925</v>
      </c>
      <c r="P44" s="467">
        <v>3802.799243414093</v>
      </c>
    </row>
    <row r="45" spans="1:16" s="63" customFormat="1" ht="20.25">
      <c r="A45" s="291" t="s">
        <v>185</v>
      </c>
      <c r="B45" s="472">
        <f aca="true" t="shared" si="12" ref="B45:J45">B43-B44</f>
        <v>-25.77599999999984</v>
      </c>
      <c r="C45" s="462">
        <f t="shared" si="12"/>
        <v>359.7144104342151</v>
      </c>
      <c r="D45" s="462">
        <f t="shared" si="12"/>
        <v>568.5859044839708</v>
      </c>
      <c r="E45" s="462">
        <f t="shared" si="12"/>
        <v>101.62795355452454</v>
      </c>
      <c r="F45" s="462">
        <f t="shared" si="12"/>
        <v>1.832956506976302</v>
      </c>
      <c r="G45" s="462">
        <f t="shared" si="12"/>
        <v>-0.6617856416967243</v>
      </c>
      <c r="H45" s="462">
        <f t="shared" si="12"/>
        <v>-24.54201884976237</v>
      </c>
      <c r="I45" s="462">
        <f t="shared" si="12"/>
        <v>-5.480575680515486</v>
      </c>
      <c r="J45" s="462">
        <f t="shared" si="12"/>
        <v>6.706874973704949</v>
      </c>
      <c r="K45" s="462">
        <f aca="true" t="shared" si="13" ref="K45:P45">K43-K44</f>
        <v>2.901886687216792</v>
      </c>
      <c r="L45" s="462" t="s">
        <v>156</v>
      </c>
      <c r="M45" s="462">
        <f t="shared" si="13"/>
        <v>643.3899765996284</v>
      </c>
      <c r="N45" s="462">
        <f t="shared" si="13"/>
        <v>77.71549710058548</v>
      </c>
      <c r="O45" s="462">
        <f t="shared" si="13"/>
        <v>-361.3910632660004</v>
      </c>
      <c r="P45" s="462">
        <f t="shared" si="13"/>
        <v>-283.6755661654156</v>
      </c>
    </row>
    <row r="46" spans="1:16" s="63" customFormat="1" ht="21" thickBot="1">
      <c r="A46" s="292" t="s">
        <v>186</v>
      </c>
      <c r="B46" s="860">
        <f>+B43/B44*100</f>
        <v>97.99529622578117</v>
      </c>
      <c r="C46" s="622">
        <f aca="true" t="shared" si="14" ref="C46:J46">+C43/C44*100</f>
        <v>101.29271310728765</v>
      </c>
      <c r="D46" s="622">
        <f t="shared" si="14"/>
        <v>103.16498472973383</v>
      </c>
      <c r="E46" s="622">
        <f t="shared" si="14"/>
        <v>102.27059502849517</v>
      </c>
      <c r="F46" s="622">
        <f t="shared" si="14"/>
        <v>100.32600076895606</v>
      </c>
      <c r="G46" s="622">
        <f t="shared" si="14"/>
        <v>99.72288569936693</v>
      </c>
      <c r="H46" s="622">
        <f t="shared" si="14"/>
        <v>96.49691400524163</v>
      </c>
      <c r="I46" s="622">
        <f t="shared" si="14"/>
        <v>88.73069124374831</v>
      </c>
      <c r="J46" s="622">
        <f t="shared" si="14"/>
        <v>137.70512385199797</v>
      </c>
      <c r="K46" s="622">
        <f aca="true" t="shared" si="15" ref="K46:P46">+K43/K44*100</f>
        <v>140.60518113825015</v>
      </c>
      <c r="L46" s="622" t="s">
        <v>156</v>
      </c>
      <c r="M46" s="622">
        <f t="shared" si="15"/>
        <v>102.67816753213243</v>
      </c>
      <c r="N46" s="622">
        <f t="shared" si="15"/>
        <v>104.44397807972332</v>
      </c>
      <c r="O46" s="622">
        <f t="shared" si="15"/>
        <v>82.40564447464979</v>
      </c>
      <c r="P46" s="622">
        <f t="shared" si="15"/>
        <v>92.54034862196049</v>
      </c>
    </row>
    <row r="47" spans="1:16" s="135" customFormat="1" ht="34.5" thickBot="1">
      <c r="A47" s="330" t="s">
        <v>94</v>
      </c>
      <c r="B47" s="850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84"/>
    </row>
    <row r="48" spans="1:16" s="136" customFormat="1" ht="20.25">
      <c r="A48" s="290" t="s">
        <v>183</v>
      </c>
      <c r="B48" s="858">
        <v>952.4219999999999</v>
      </c>
      <c r="C48" s="456">
        <v>27042.9175127552</v>
      </c>
      <c r="D48" s="456">
        <v>18823.847342179553</v>
      </c>
      <c r="E48" s="456">
        <v>4778.8741055260525</v>
      </c>
      <c r="F48" s="456">
        <v>434.46471207090974</v>
      </c>
      <c r="G48" s="456">
        <v>87.09514619919884</v>
      </c>
      <c r="H48" s="456">
        <v>228.01779743293062</v>
      </c>
      <c r="I48" s="456">
        <v>7.493002051611577</v>
      </c>
      <c r="J48" s="456">
        <v>11.410295716254632</v>
      </c>
      <c r="K48" s="456">
        <v>8.151236181720568</v>
      </c>
      <c r="L48" s="456">
        <v>0</v>
      </c>
      <c r="M48" s="456">
        <v>24379.35363735824</v>
      </c>
      <c r="N48" s="456">
        <v>1714.4382952094766</v>
      </c>
      <c r="O48" s="456">
        <v>949.125580187494</v>
      </c>
      <c r="P48" s="519">
        <v>2663.5638753969706</v>
      </c>
    </row>
    <row r="49" spans="1:16" s="136" customFormat="1" ht="20.25">
      <c r="A49" s="633" t="s">
        <v>184</v>
      </c>
      <c r="B49" s="469">
        <v>954.6949999999999</v>
      </c>
      <c r="C49" s="455">
        <v>26012.23121869637</v>
      </c>
      <c r="D49" s="455">
        <v>18125.48571358741</v>
      </c>
      <c r="E49" s="455">
        <v>4454.616483100187</v>
      </c>
      <c r="F49" s="455">
        <v>433.03480867362526</v>
      </c>
      <c r="G49" s="455">
        <v>84.90573778362025</v>
      </c>
      <c r="H49" s="455">
        <v>223.42240191893748</v>
      </c>
      <c r="I49" s="455">
        <v>8.232734014528202</v>
      </c>
      <c r="J49" s="455">
        <v>13.90985253580114</v>
      </c>
      <c r="K49" s="455">
        <v>6.955013555812764</v>
      </c>
      <c r="L49" s="455">
        <v>0</v>
      </c>
      <c r="M49" s="455">
        <v>23350.562745169926</v>
      </c>
      <c r="N49" s="455">
        <v>1682.4897829498777</v>
      </c>
      <c r="O49" s="455">
        <v>979.1786905765716</v>
      </c>
      <c r="P49" s="467">
        <v>2661.6684735264494</v>
      </c>
    </row>
    <row r="50" spans="1:16" s="137" customFormat="1" ht="20.25">
      <c r="A50" s="291" t="s">
        <v>185</v>
      </c>
      <c r="B50" s="864">
        <f aca="true" t="shared" si="16" ref="B50:J50">B48-B49</f>
        <v>-2.2730000000000246</v>
      </c>
      <c r="C50" s="462">
        <f t="shared" si="16"/>
        <v>1030.686294058829</v>
      </c>
      <c r="D50" s="462">
        <f t="shared" si="16"/>
        <v>698.3616285921416</v>
      </c>
      <c r="E50" s="462">
        <f t="shared" si="16"/>
        <v>324.2576224258655</v>
      </c>
      <c r="F50" s="462">
        <f t="shared" si="16"/>
        <v>1.4299033972844768</v>
      </c>
      <c r="G50" s="462">
        <f t="shared" si="16"/>
        <v>2.1894084155785833</v>
      </c>
      <c r="H50" s="462">
        <f t="shared" si="16"/>
        <v>4.5953955139931395</v>
      </c>
      <c r="I50" s="462">
        <f t="shared" si="16"/>
        <v>-0.7397319629166246</v>
      </c>
      <c r="J50" s="462">
        <f t="shared" si="16"/>
        <v>-2.499556819546507</v>
      </c>
      <c r="K50" s="462">
        <f aca="true" t="shared" si="17" ref="K50:P50">K48-K49</f>
        <v>1.1962226259078044</v>
      </c>
      <c r="L50" s="462" t="s">
        <v>156</v>
      </c>
      <c r="M50" s="462">
        <f t="shared" si="17"/>
        <v>1028.7908921883136</v>
      </c>
      <c r="N50" s="462">
        <f t="shared" si="17"/>
        <v>31.94851225959883</v>
      </c>
      <c r="O50" s="462">
        <f t="shared" si="17"/>
        <v>-30.053110389077574</v>
      </c>
      <c r="P50" s="462">
        <f t="shared" si="17"/>
        <v>1.8954018705212548</v>
      </c>
    </row>
    <row r="51" spans="1:16" s="137" customFormat="1" ht="21" thickBot="1">
      <c r="A51" s="292" t="s">
        <v>186</v>
      </c>
      <c r="B51" s="865">
        <f>+B48/B49*100</f>
        <v>99.76191349069597</v>
      </c>
      <c r="C51" s="622">
        <f aca="true" t="shared" si="18" ref="C51:J51">+C48/C49*100</f>
        <v>103.9623140567735</v>
      </c>
      <c r="D51" s="622">
        <f t="shared" si="18"/>
        <v>103.85292642430338</v>
      </c>
      <c r="E51" s="622">
        <f t="shared" si="18"/>
        <v>107.27913668114924</v>
      </c>
      <c r="F51" s="622">
        <f t="shared" si="18"/>
        <v>100.3302051864293</v>
      </c>
      <c r="G51" s="622">
        <f t="shared" si="18"/>
        <v>102.57863422747498</v>
      </c>
      <c r="H51" s="622">
        <f t="shared" si="18"/>
        <v>102.05681949281902</v>
      </c>
      <c r="I51" s="622">
        <f t="shared" si="18"/>
        <v>91.01474720777777</v>
      </c>
      <c r="J51" s="622">
        <f t="shared" si="18"/>
        <v>82.03031403019439</v>
      </c>
      <c r="K51" s="622">
        <f aca="true" t="shared" si="19" ref="K51:P51">+K48/K49*100</f>
        <v>117.19942910690723</v>
      </c>
      <c r="L51" s="622" t="s">
        <v>156</v>
      </c>
      <c r="M51" s="622">
        <f t="shared" si="19"/>
        <v>104.40585052881057</v>
      </c>
      <c r="N51" s="622">
        <f t="shared" si="19"/>
        <v>101.8988829877816</v>
      </c>
      <c r="O51" s="622">
        <f t="shared" si="19"/>
        <v>96.93078386219972</v>
      </c>
      <c r="P51" s="622">
        <f t="shared" si="19"/>
        <v>100.07121104259878</v>
      </c>
    </row>
    <row r="52" spans="1:16" s="135" customFormat="1" ht="34.5" thickBot="1">
      <c r="A52" s="330" t="s">
        <v>106</v>
      </c>
      <c r="B52" s="850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84"/>
    </row>
    <row r="53" spans="1:16" s="136" customFormat="1" ht="20.25">
      <c r="A53" s="290" t="s">
        <v>183</v>
      </c>
      <c r="B53" s="858">
        <v>853.0419999999999</v>
      </c>
      <c r="C53" s="456">
        <v>23058.748181996507</v>
      </c>
      <c r="D53" s="456">
        <v>15789.090884934934</v>
      </c>
      <c r="E53" s="456">
        <v>3884.2045096646275</v>
      </c>
      <c r="F53" s="456">
        <v>335.09985440341745</v>
      </c>
      <c r="G53" s="456">
        <v>597.1554350977638</v>
      </c>
      <c r="H53" s="456">
        <v>66.37900986508676</v>
      </c>
      <c r="I53" s="456">
        <v>7.148925062697187</v>
      </c>
      <c r="J53" s="456">
        <v>31.11081673977757</v>
      </c>
      <c r="K53" s="456">
        <v>8.258483560403043</v>
      </c>
      <c r="L53" s="456">
        <v>0</v>
      </c>
      <c r="M53" s="456">
        <v>20718.447919328708</v>
      </c>
      <c r="N53" s="456">
        <v>833.1433270577534</v>
      </c>
      <c r="O53" s="456">
        <v>1507.1569356100485</v>
      </c>
      <c r="P53" s="519">
        <v>2340.3002626678017</v>
      </c>
    </row>
    <row r="54" spans="1:16" s="61" customFormat="1" ht="20.25">
      <c r="A54" s="633" t="s">
        <v>184</v>
      </c>
      <c r="B54" s="469">
        <v>872.9409999999995</v>
      </c>
      <c r="C54" s="455">
        <v>22446.00312812284</v>
      </c>
      <c r="D54" s="455">
        <v>15298.563228595454</v>
      </c>
      <c r="E54" s="455">
        <v>3778.589274647429</v>
      </c>
      <c r="F54" s="455">
        <v>315.7399335503011</v>
      </c>
      <c r="G54" s="455">
        <v>566.585256048233</v>
      </c>
      <c r="H54" s="455">
        <v>60.11488748953255</v>
      </c>
      <c r="I54" s="455">
        <v>10.957212457657512</v>
      </c>
      <c r="J54" s="455">
        <v>41.65124943533795</v>
      </c>
      <c r="K54" s="455">
        <v>6.531751095816712</v>
      </c>
      <c r="L54" s="455">
        <v>0</v>
      </c>
      <c r="M54" s="455">
        <v>20078.732793319763</v>
      </c>
      <c r="N54" s="455">
        <v>803.8085239055871</v>
      </c>
      <c r="O54" s="455">
        <v>1563.461810897492</v>
      </c>
      <c r="P54" s="467">
        <v>2367.2703348030786</v>
      </c>
    </row>
    <row r="55" spans="1:16" s="63" customFormat="1" ht="20.25">
      <c r="A55" s="291" t="s">
        <v>185</v>
      </c>
      <c r="B55" s="472">
        <f aca="true" t="shared" si="20" ref="B55:J55">B53-B54</f>
        <v>-19.898999999999546</v>
      </c>
      <c r="C55" s="462">
        <f t="shared" si="20"/>
        <v>612.7450538736666</v>
      </c>
      <c r="D55" s="462">
        <f t="shared" si="20"/>
        <v>490.52765633948</v>
      </c>
      <c r="E55" s="462">
        <f t="shared" si="20"/>
        <v>105.6152350171983</v>
      </c>
      <c r="F55" s="462">
        <f t="shared" si="20"/>
        <v>19.359920853116364</v>
      </c>
      <c r="G55" s="462">
        <f t="shared" si="20"/>
        <v>30.570179049530793</v>
      </c>
      <c r="H55" s="462">
        <f t="shared" si="20"/>
        <v>6.264122375554209</v>
      </c>
      <c r="I55" s="462">
        <f t="shared" si="20"/>
        <v>-3.808287394960325</v>
      </c>
      <c r="J55" s="462">
        <f t="shared" si="20"/>
        <v>-10.540432695560384</v>
      </c>
      <c r="K55" s="462">
        <f aca="true" t="shared" si="21" ref="K55:P55">K53-K54</f>
        <v>1.7267324645863313</v>
      </c>
      <c r="L55" s="462" t="s">
        <v>156</v>
      </c>
      <c r="M55" s="462">
        <f t="shared" si="21"/>
        <v>639.7151260089449</v>
      </c>
      <c r="N55" s="462">
        <f t="shared" si="21"/>
        <v>29.334803152166273</v>
      </c>
      <c r="O55" s="462">
        <f t="shared" si="21"/>
        <v>-56.30487528744334</v>
      </c>
      <c r="P55" s="462">
        <f t="shared" si="21"/>
        <v>-26.97007213527695</v>
      </c>
    </row>
    <row r="56" spans="1:16" s="63" customFormat="1" ht="21" thickBot="1">
      <c r="A56" s="292" t="s">
        <v>186</v>
      </c>
      <c r="B56" s="860">
        <f>+B53/B54*100</f>
        <v>97.72046449874624</v>
      </c>
      <c r="C56" s="622">
        <f aca="true" t="shared" si="22" ref="C56:J56">+C53/C54*100</f>
        <v>102.72986264136243</v>
      </c>
      <c r="D56" s="622">
        <f t="shared" si="22"/>
        <v>103.20636421218043</v>
      </c>
      <c r="E56" s="622">
        <f t="shared" si="22"/>
        <v>102.79509698833445</v>
      </c>
      <c r="F56" s="622">
        <f t="shared" si="22"/>
        <v>106.13160351160715</v>
      </c>
      <c r="G56" s="622">
        <f t="shared" si="22"/>
        <v>105.39551262995244</v>
      </c>
      <c r="H56" s="622">
        <f t="shared" si="22"/>
        <v>110.42025135062417</v>
      </c>
      <c r="I56" s="622">
        <f t="shared" si="22"/>
        <v>65.24401247418653</v>
      </c>
      <c r="J56" s="622">
        <f t="shared" si="22"/>
        <v>74.69359781889851</v>
      </c>
      <c r="K56" s="622">
        <f aca="true" t="shared" si="23" ref="K56:P56">+K53/K54*100</f>
        <v>126.43598078457437</v>
      </c>
      <c r="L56" s="622" t="s">
        <v>156</v>
      </c>
      <c r="M56" s="622">
        <f t="shared" si="23"/>
        <v>103.18603336472398</v>
      </c>
      <c r="N56" s="622">
        <f t="shared" si="23"/>
        <v>103.64947649592378</v>
      </c>
      <c r="O56" s="622">
        <f t="shared" si="23"/>
        <v>96.39870479118886</v>
      </c>
      <c r="P56" s="622">
        <f t="shared" si="23"/>
        <v>98.86071008710881</v>
      </c>
    </row>
    <row r="57" spans="1:16" s="66" customFormat="1" ht="34.5" thickBot="1">
      <c r="A57" s="336" t="s">
        <v>105</v>
      </c>
      <c r="B57" s="850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84"/>
    </row>
    <row r="58" spans="1:16" s="61" customFormat="1" ht="20.25">
      <c r="A58" s="290" t="s">
        <v>183</v>
      </c>
      <c r="B58" s="858">
        <v>6402.986000000001</v>
      </c>
      <c r="C58" s="456">
        <v>26364.82137656819</v>
      </c>
      <c r="D58" s="456">
        <v>17311.561668259164</v>
      </c>
      <c r="E58" s="456">
        <v>4481.6825176045395</v>
      </c>
      <c r="F58" s="456">
        <v>550.1317276033407</v>
      </c>
      <c r="G58" s="456">
        <v>814.2229786748456</v>
      </c>
      <c r="H58" s="456">
        <v>199.21904405225922</v>
      </c>
      <c r="I58" s="456">
        <v>10.400577168214955</v>
      </c>
      <c r="J58" s="456">
        <v>35.18966255223211</v>
      </c>
      <c r="K58" s="456">
        <v>35.0212385283991</v>
      </c>
      <c r="L58" s="456">
        <v>0</v>
      </c>
      <c r="M58" s="456">
        <v>23437.429414443</v>
      </c>
      <c r="N58" s="456">
        <v>1162.44561521765</v>
      </c>
      <c r="O58" s="456">
        <v>1764.9463469075222</v>
      </c>
      <c r="P58" s="519">
        <v>2927.391962125172</v>
      </c>
    </row>
    <row r="59" spans="1:16" s="61" customFormat="1" ht="20.25">
      <c r="A59" s="633" t="s">
        <v>184</v>
      </c>
      <c r="B59" s="469">
        <v>6448.296000000008</v>
      </c>
      <c r="C59" s="455">
        <v>25773.053803671497</v>
      </c>
      <c r="D59" s="455">
        <v>16664.34849609879</v>
      </c>
      <c r="E59" s="455">
        <v>4381.5490945204665</v>
      </c>
      <c r="F59" s="455">
        <v>540.0398415333282</v>
      </c>
      <c r="G59" s="455">
        <v>784.3629024887607</v>
      </c>
      <c r="H59" s="455">
        <v>174.58532197239882</v>
      </c>
      <c r="I59" s="455">
        <v>11.848259343760464</v>
      </c>
      <c r="J59" s="455">
        <v>64.93320095727606</v>
      </c>
      <c r="K59" s="455">
        <v>34.93331158081658</v>
      </c>
      <c r="L59" s="455">
        <v>0.7753986479528847</v>
      </c>
      <c r="M59" s="455">
        <v>22657.375827143565</v>
      </c>
      <c r="N59" s="455">
        <v>1173.4003577585956</v>
      </c>
      <c r="O59" s="455">
        <v>1942.2776187693576</v>
      </c>
      <c r="P59" s="467">
        <v>3115.6779765279534</v>
      </c>
    </row>
    <row r="60" spans="1:16" s="63" customFormat="1" ht="20.25">
      <c r="A60" s="291" t="s">
        <v>185</v>
      </c>
      <c r="B60" s="472">
        <f aca="true" t="shared" si="24" ref="B60:J60">B58-B59</f>
        <v>-45.31000000000677</v>
      </c>
      <c r="C60" s="462">
        <f t="shared" si="24"/>
        <v>591.7675728966933</v>
      </c>
      <c r="D60" s="462">
        <f t="shared" si="24"/>
        <v>647.2131721603728</v>
      </c>
      <c r="E60" s="462">
        <f t="shared" si="24"/>
        <v>100.133423084073</v>
      </c>
      <c r="F60" s="462">
        <f t="shared" si="24"/>
        <v>10.091886070012492</v>
      </c>
      <c r="G60" s="462">
        <f t="shared" si="24"/>
        <v>29.86007618608494</v>
      </c>
      <c r="H60" s="462">
        <f t="shared" si="24"/>
        <v>24.633722079860405</v>
      </c>
      <c r="I60" s="462">
        <f t="shared" si="24"/>
        <v>-1.4476821755455092</v>
      </c>
      <c r="J60" s="462">
        <f t="shared" si="24"/>
        <v>-29.74353840504395</v>
      </c>
      <c r="K60" s="462">
        <f aca="true" t="shared" si="25" ref="K60:P60">K58-K59</f>
        <v>0.08792694758252395</v>
      </c>
      <c r="L60" s="462" t="s">
        <v>156</v>
      </c>
      <c r="M60" s="462">
        <f t="shared" si="25"/>
        <v>780.0535872994333</v>
      </c>
      <c r="N60" s="462">
        <f t="shared" si="25"/>
        <v>-10.954742540945745</v>
      </c>
      <c r="O60" s="462">
        <f t="shared" si="25"/>
        <v>-177.33127186183538</v>
      </c>
      <c r="P60" s="859">
        <f t="shared" si="25"/>
        <v>-188.28601440278135</v>
      </c>
    </row>
    <row r="61" spans="1:16" s="63" customFormat="1" ht="21" thickBot="1">
      <c r="A61" s="292" t="s">
        <v>186</v>
      </c>
      <c r="B61" s="860">
        <f>+B58/B59*100</f>
        <v>99.29733374522499</v>
      </c>
      <c r="C61" s="622">
        <f aca="true" t="shared" si="26" ref="C61:J61">+C58/C59*100</f>
        <v>102.29607083974035</v>
      </c>
      <c r="D61" s="622">
        <f t="shared" si="26"/>
        <v>103.88381923428862</v>
      </c>
      <c r="E61" s="622">
        <f t="shared" si="26"/>
        <v>102.28534294433216</v>
      </c>
      <c r="F61" s="622">
        <f t="shared" si="26"/>
        <v>101.86872991469642</v>
      </c>
      <c r="G61" s="622">
        <f t="shared" si="26"/>
        <v>103.80692101721533</v>
      </c>
      <c r="H61" s="622">
        <f t="shared" si="26"/>
        <v>114.10984715184411</v>
      </c>
      <c r="I61" s="622">
        <f t="shared" si="26"/>
        <v>87.78147799146642</v>
      </c>
      <c r="J61" s="622">
        <f t="shared" si="26"/>
        <v>54.19363597273722</v>
      </c>
      <c r="K61" s="622">
        <f>+K58/K59*100</f>
        <v>100.25169943416074</v>
      </c>
      <c r="L61" s="622" t="s">
        <v>156</v>
      </c>
      <c r="M61" s="622">
        <f>+M58/M59*100</f>
        <v>103.4428240642278</v>
      </c>
      <c r="N61" s="622">
        <f>+N58/N59*100</f>
        <v>99.06641049932257</v>
      </c>
      <c r="O61" s="622">
        <f>+O58/O59*100</f>
        <v>90.86993176731379</v>
      </c>
      <c r="P61" s="861">
        <f>+P58/P59*100</f>
        <v>93.95682044738773</v>
      </c>
    </row>
    <row r="62" spans="1:16" s="66" customFormat="1" ht="34.5" thickBot="1">
      <c r="A62" s="336" t="s">
        <v>59</v>
      </c>
      <c r="B62" s="850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84"/>
    </row>
    <row r="63" spans="1:16" s="61" customFormat="1" ht="20.25">
      <c r="A63" s="290" t="s">
        <v>183</v>
      </c>
      <c r="B63" s="858">
        <v>407.8679999999999</v>
      </c>
      <c r="C63" s="456">
        <v>28101.364493741457</v>
      </c>
      <c r="D63" s="456">
        <v>19098.202727352967</v>
      </c>
      <c r="E63" s="456">
        <v>4699.017410861685</v>
      </c>
      <c r="F63" s="456">
        <v>435.9151326736428</v>
      </c>
      <c r="G63" s="456">
        <v>863.9463829801149</v>
      </c>
      <c r="H63" s="456">
        <v>21.195787199126517</v>
      </c>
      <c r="I63" s="456">
        <v>2.355541498720175</v>
      </c>
      <c r="J63" s="456">
        <v>16.532105158204786</v>
      </c>
      <c r="K63" s="456">
        <v>18.03688121320297</v>
      </c>
      <c r="L63" s="456">
        <v>0</v>
      </c>
      <c r="M63" s="456">
        <v>25155.20196893766</v>
      </c>
      <c r="N63" s="456">
        <v>1335.2046495434806</v>
      </c>
      <c r="O63" s="456">
        <v>1610.9578752602972</v>
      </c>
      <c r="P63" s="519">
        <v>2946.1625248037785</v>
      </c>
    </row>
    <row r="64" spans="1:16" s="61" customFormat="1" ht="20.25">
      <c r="A64" s="633" t="s">
        <v>184</v>
      </c>
      <c r="B64" s="469">
        <v>401.2699999999998</v>
      </c>
      <c r="C64" s="455">
        <v>27280.071605984343</v>
      </c>
      <c r="D64" s="455">
        <v>18269.125526453518</v>
      </c>
      <c r="E64" s="455">
        <v>4628.966780472004</v>
      </c>
      <c r="F64" s="455">
        <v>421.4051636055526</v>
      </c>
      <c r="G64" s="455">
        <v>834.3623578471687</v>
      </c>
      <c r="H64" s="455">
        <v>21.831310588880314</v>
      </c>
      <c r="I64" s="455">
        <v>2.9410787416618915</v>
      </c>
      <c r="J64" s="455">
        <v>13.802011945406674</v>
      </c>
      <c r="K64" s="455">
        <v>14.30105249167228</v>
      </c>
      <c r="L64" s="455">
        <v>42.41865410654507</v>
      </c>
      <c r="M64" s="455">
        <v>24249.153936252413</v>
      </c>
      <c r="N64" s="455">
        <v>1335.663019911781</v>
      </c>
      <c r="O64" s="455">
        <v>1695.2546498201552</v>
      </c>
      <c r="P64" s="467">
        <v>3030.9176697319363</v>
      </c>
    </row>
    <row r="65" spans="1:16" s="63" customFormat="1" ht="20.25">
      <c r="A65" s="291" t="s">
        <v>185</v>
      </c>
      <c r="B65" s="472">
        <f aca="true" t="shared" si="27" ref="B65:J65">B63-B64</f>
        <v>6.59800000000007</v>
      </c>
      <c r="C65" s="462">
        <f t="shared" si="27"/>
        <v>821.2928877571139</v>
      </c>
      <c r="D65" s="462">
        <f t="shared" si="27"/>
        <v>829.07720089945</v>
      </c>
      <c r="E65" s="462">
        <f t="shared" si="27"/>
        <v>70.05063038968092</v>
      </c>
      <c r="F65" s="462">
        <f t="shared" si="27"/>
        <v>14.509969068090186</v>
      </c>
      <c r="G65" s="462">
        <f t="shared" si="27"/>
        <v>29.58402513294618</v>
      </c>
      <c r="H65" s="462">
        <f t="shared" si="27"/>
        <v>-0.6355233897537964</v>
      </c>
      <c r="I65" s="462">
        <f t="shared" si="27"/>
        <v>-0.5855372429417165</v>
      </c>
      <c r="J65" s="462">
        <f t="shared" si="27"/>
        <v>2.7300932127981117</v>
      </c>
      <c r="K65" s="462">
        <f aca="true" t="shared" si="28" ref="K65:P65">K63-K64</f>
        <v>3.735828721530691</v>
      </c>
      <c r="L65" s="462" t="s">
        <v>156</v>
      </c>
      <c r="M65" s="462">
        <f t="shared" si="28"/>
        <v>906.0480326852485</v>
      </c>
      <c r="N65" s="462">
        <f t="shared" si="28"/>
        <v>-0.45837036830039324</v>
      </c>
      <c r="O65" s="462">
        <f t="shared" si="28"/>
        <v>-84.29677455985802</v>
      </c>
      <c r="P65" s="859">
        <f t="shared" si="28"/>
        <v>-84.75514492815773</v>
      </c>
    </row>
    <row r="66" spans="1:16" s="63" customFormat="1" ht="21" thickBot="1">
      <c r="A66" s="292" t="s">
        <v>186</v>
      </c>
      <c r="B66" s="860">
        <f>+B63/B64*100</f>
        <v>101.64427941286418</v>
      </c>
      <c r="C66" s="622">
        <f aca="true" t="shared" si="29" ref="C66:J66">+C63/C64*100</f>
        <v>103.01059652488944</v>
      </c>
      <c r="D66" s="622">
        <f t="shared" si="29"/>
        <v>104.53813292649916</v>
      </c>
      <c r="E66" s="622">
        <f t="shared" si="29"/>
        <v>101.51331028524983</v>
      </c>
      <c r="F66" s="622">
        <f t="shared" si="29"/>
        <v>103.44323475866848</v>
      </c>
      <c r="G66" s="622">
        <f t="shared" si="29"/>
        <v>103.54570467551763</v>
      </c>
      <c r="H66" s="622">
        <f t="shared" si="29"/>
        <v>97.08893615357432</v>
      </c>
      <c r="I66" s="622">
        <f t="shared" si="29"/>
        <v>80.09107220941485</v>
      </c>
      <c r="J66" s="622">
        <f t="shared" si="29"/>
        <v>119.78040030393315</v>
      </c>
      <c r="K66" s="622">
        <f aca="true" t="shared" si="30" ref="K66:P66">+K63/K64*100</f>
        <v>126.1227537183443</v>
      </c>
      <c r="L66" s="622" t="s">
        <v>156</v>
      </c>
      <c r="M66" s="622">
        <f t="shared" si="30"/>
        <v>103.73641090764288</v>
      </c>
      <c r="N66" s="622">
        <f t="shared" si="30"/>
        <v>99.96568218469277</v>
      </c>
      <c r="O66" s="622">
        <f t="shared" si="30"/>
        <v>95.0274860140451</v>
      </c>
      <c r="P66" s="861">
        <f t="shared" si="30"/>
        <v>97.20364740439638</v>
      </c>
    </row>
    <row r="67" spans="1:16" s="66" customFormat="1" ht="34.5" thickBot="1">
      <c r="A67" s="336" t="s">
        <v>104</v>
      </c>
      <c r="B67" s="850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84"/>
    </row>
    <row r="68" spans="1:16" s="61" customFormat="1" ht="20.25">
      <c r="A68" s="290" t="s">
        <v>183</v>
      </c>
      <c r="B68" s="858">
        <v>2107.236000000001</v>
      </c>
      <c r="C68" s="456">
        <v>26259.47327051486</v>
      </c>
      <c r="D68" s="456">
        <v>17318.721617638777</v>
      </c>
      <c r="E68" s="456">
        <v>4401.035962116564</v>
      </c>
      <c r="F68" s="456">
        <v>487.11107820861054</v>
      </c>
      <c r="G68" s="456">
        <v>725.2044067837363</v>
      </c>
      <c r="H68" s="456">
        <v>224.77758384284752</v>
      </c>
      <c r="I68" s="456">
        <v>8.093936005902197</v>
      </c>
      <c r="J68" s="456">
        <v>25.935158662817063</v>
      </c>
      <c r="K68" s="456">
        <v>28.907812572171938</v>
      </c>
      <c r="L68" s="456">
        <v>0</v>
      </c>
      <c r="M68" s="456">
        <v>23219.78755583143</v>
      </c>
      <c r="N68" s="456">
        <v>1209.0542223715481</v>
      </c>
      <c r="O68" s="456">
        <v>1830.6314923118869</v>
      </c>
      <c r="P68" s="519">
        <v>3039.685714683435</v>
      </c>
    </row>
    <row r="69" spans="1:16" s="61" customFormat="1" ht="20.25">
      <c r="A69" s="633" t="s">
        <v>184</v>
      </c>
      <c r="B69" s="469">
        <v>2093.833</v>
      </c>
      <c r="C69" s="455">
        <v>25803.96287574033</v>
      </c>
      <c r="D69" s="455">
        <v>16620.925474954307</v>
      </c>
      <c r="E69" s="455">
        <v>4371.620054385107</v>
      </c>
      <c r="F69" s="455">
        <v>479.9352033646746</v>
      </c>
      <c r="G69" s="455">
        <v>691.7984465173042</v>
      </c>
      <c r="H69" s="455">
        <v>220.00134840425835</v>
      </c>
      <c r="I69" s="455">
        <v>9.796188775959369</v>
      </c>
      <c r="J69" s="455">
        <v>25.913400607084387</v>
      </c>
      <c r="K69" s="455">
        <v>26.93548944288617</v>
      </c>
      <c r="L69" s="455">
        <v>0</v>
      </c>
      <c r="M69" s="455">
        <v>22446.925606451583</v>
      </c>
      <c r="N69" s="455">
        <v>1231.9799780275373</v>
      </c>
      <c r="O69" s="455">
        <v>2125.05729126121</v>
      </c>
      <c r="P69" s="467">
        <v>3357.0372692887477</v>
      </c>
    </row>
    <row r="70" spans="1:16" s="63" customFormat="1" ht="20.25">
      <c r="A70" s="291" t="s">
        <v>185</v>
      </c>
      <c r="B70" s="472">
        <f aca="true" t="shared" si="31" ref="B70:J70">B68-B69</f>
        <v>13.403000000000702</v>
      </c>
      <c r="C70" s="462">
        <f t="shared" si="31"/>
        <v>455.51039477453014</v>
      </c>
      <c r="D70" s="462">
        <f t="shared" si="31"/>
        <v>697.7961426844704</v>
      </c>
      <c r="E70" s="462">
        <f t="shared" si="31"/>
        <v>29.415907731457082</v>
      </c>
      <c r="F70" s="462">
        <f t="shared" si="31"/>
        <v>7.175874843935958</v>
      </c>
      <c r="G70" s="462">
        <f t="shared" si="31"/>
        <v>33.40596026643209</v>
      </c>
      <c r="H70" s="462">
        <f t="shared" si="31"/>
        <v>4.776235438589168</v>
      </c>
      <c r="I70" s="462">
        <f t="shared" si="31"/>
        <v>-1.7022527700571715</v>
      </c>
      <c r="J70" s="462">
        <f t="shared" si="31"/>
        <v>0.02175805573267553</v>
      </c>
      <c r="K70" s="462">
        <f aca="true" t="shared" si="32" ref="K70:P70">K68-K69</f>
        <v>1.972323129285769</v>
      </c>
      <c r="L70" s="462" t="s">
        <v>156</v>
      </c>
      <c r="M70" s="462">
        <f t="shared" si="32"/>
        <v>772.8619493798469</v>
      </c>
      <c r="N70" s="462">
        <f t="shared" si="32"/>
        <v>-22.925755655989178</v>
      </c>
      <c r="O70" s="462">
        <f t="shared" si="32"/>
        <v>-294.4257989493233</v>
      </c>
      <c r="P70" s="462">
        <f t="shared" si="32"/>
        <v>-317.3515546053127</v>
      </c>
    </row>
    <row r="71" spans="1:16" s="63" customFormat="1" ht="21" thickBot="1">
      <c r="A71" s="292" t="s">
        <v>186</v>
      </c>
      <c r="B71" s="860">
        <f>+B68/B69*100</f>
        <v>100.64011790816177</v>
      </c>
      <c r="C71" s="622">
        <f aca="true" t="shared" si="33" ref="C71:J71">+C68/C69*100</f>
        <v>101.7652730201483</v>
      </c>
      <c r="D71" s="622">
        <f t="shared" si="33"/>
        <v>104.19829896798444</v>
      </c>
      <c r="E71" s="622">
        <f t="shared" si="33"/>
        <v>100.67288344745218</v>
      </c>
      <c r="F71" s="622">
        <f t="shared" si="33"/>
        <v>101.49517576406734</v>
      </c>
      <c r="G71" s="622">
        <f t="shared" si="33"/>
        <v>104.82885736945586</v>
      </c>
      <c r="H71" s="622">
        <f t="shared" si="33"/>
        <v>102.17100280213407</v>
      </c>
      <c r="I71" s="622">
        <f t="shared" si="33"/>
        <v>82.62331597534506</v>
      </c>
      <c r="J71" s="622">
        <f t="shared" si="33"/>
        <v>100.08396449413408</v>
      </c>
      <c r="K71" s="622">
        <f aca="true" t="shared" si="34" ref="K71:P71">+K68/K69*100</f>
        <v>107.32239573172735</v>
      </c>
      <c r="L71" s="622" t="s">
        <v>156</v>
      </c>
      <c r="M71" s="622">
        <f t="shared" si="34"/>
        <v>103.44306370916878</v>
      </c>
      <c r="N71" s="622">
        <f t="shared" si="34"/>
        <v>98.13911296734753</v>
      </c>
      <c r="O71" s="622">
        <f t="shared" si="34"/>
        <v>86.14504182263325</v>
      </c>
      <c r="P71" s="622">
        <f t="shared" si="34"/>
        <v>90.5466776461332</v>
      </c>
    </row>
    <row r="72" spans="1:16" s="126" customFormat="1" ht="34.5" thickBot="1">
      <c r="A72" s="321" t="s">
        <v>103</v>
      </c>
      <c r="B72" s="850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84"/>
    </row>
    <row r="73" spans="1:16" s="128" customFormat="1" ht="20.25">
      <c r="A73" s="290" t="s">
        <v>183</v>
      </c>
      <c r="B73" s="858">
        <v>396.85299999999995</v>
      </c>
      <c r="C73" s="456">
        <v>21180.65673351762</v>
      </c>
      <c r="D73" s="456">
        <v>14401.396318872057</v>
      </c>
      <c r="E73" s="456">
        <v>3494.042084432606</v>
      </c>
      <c r="F73" s="456">
        <v>230.13811159295759</v>
      </c>
      <c r="G73" s="456">
        <v>506.19981874060846</v>
      </c>
      <c r="H73" s="456">
        <v>33.82339724448768</v>
      </c>
      <c r="I73" s="456">
        <v>43.84767995538231</v>
      </c>
      <c r="J73" s="456">
        <v>629.1605455924483</v>
      </c>
      <c r="K73" s="456">
        <v>2.7218306694586327</v>
      </c>
      <c r="L73" s="456">
        <v>0</v>
      </c>
      <c r="M73" s="456">
        <v>19341.3297871</v>
      </c>
      <c r="N73" s="456">
        <v>736.5031888381847</v>
      </c>
      <c r="O73" s="456">
        <v>1102.8237575794228</v>
      </c>
      <c r="P73" s="519">
        <v>1839.3269464176078</v>
      </c>
    </row>
    <row r="74" spans="1:16" s="128" customFormat="1" ht="20.25">
      <c r="A74" s="633" t="s">
        <v>184</v>
      </c>
      <c r="B74" s="469">
        <v>553.619</v>
      </c>
      <c r="C74" s="455">
        <v>19609.19151979971</v>
      </c>
      <c r="D74" s="455">
        <v>13406.23831552024</v>
      </c>
      <c r="E74" s="455">
        <v>2986.598635523708</v>
      </c>
      <c r="F74" s="455">
        <v>257.5734997052726</v>
      </c>
      <c r="G74" s="455">
        <v>380.1873069144424</v>
      </c>
      <c r="H74" s="455">
        <v>31.676568181366612</v>
      </c>
      <c r="I74" s="455">
        <v>39.22613445949892</v>
      </c>
      <c r="J74" s="455">
        <v>468.4327127501042</v>
      </c>
      <c r="K74" s="455">
        <v>2.486065928613962</v>
      </c>
      <c r="L74" s="455">
        <v>0</v>
      </c>
      <c r="M74" s="455">
        <v>17572.41923898325</v>
      </c>
      <c r="N74" s="455">
        <v>841.156252464842</v>
      </c>
      <c r="O74" s="455">
        <v>1195.616028351628</v>
      </c>
      <c r="P74" s="467">
        <v>2036.7722808164701</v>
      </c>
    </row>
    <row r="75" spans="1:16" s="129" customFormat="1" ht="20.25">
      <c r="A75" s="291" t="s">
        <v>185</v>
      </c>
      <c r="B75" s="472">
        <f aca="true" t="shared" si="35" ref="B75:J75">B73-B74</f>
        <v>-156.76600000000008</v>
      </c>
      <c r="C75" s="462">
        <f t="shared" si="35"/>
        <v>1571.4652137179073</v>
      </c>
      <c r="D75" s="462">
        <f t="shared" si="35"/>
        <v>995.1580033518167</v>
      </c>
      <c r="E75" s="462">
        <f t="shared" si="35"/>
        <v>507.44344890889806</v>
      </c>
      <c r="F75" s="462">
        <f t="shared" si="35"/>
        <v>-27.435388112314996</v>
      </c>
      <c r="G75" s="462">
        <f t="shared" si="35"/>
        <v>126.01251182616608</v>
      </c>
      <c r="H75" s="462">
        <f t="shared" si="35"/>
        <v>2.146829063121068</v>
      </c>
      <c r="I75" s="462">
        <f t="shared" si="35"/>
        <v>4.621545495883389</v>
      </c>
      <c r="J75" s="462">
        <f t="shared" si="35"/>
        <v>160.72783284234413</v>
      </c>
      <c r="K75" s="462">
        <f aca="true" t="shared" si="36" ref="K75:P75">K73-K74</f>
        <v>0.23576474084467058</v>
      </c>
      <c r="L75" s="462" t="s">
        <v>156</v>
      </c>
      <c r="M75" s="462">
        <f t="shared" si="36"/>
        <v>1768.9105481167499</v>
      </c>
      <c r="N75" s="462">
        <f t="shared" si="36"/>
        <v>-104.6530636266574</v>
      </c>
      <c r="O75" s="462">
        <f t="shared" si="36"/>
        <v>-92.79227077220526</v>
      </c>
      <c r="P75" s="462">
        <f t="shared" si="36"/>
        <v>-197.44533439886231</v>
      </c>
    </row>
    <row r="76" spans="1:16" s="129" customFormat="1" ht="21" thickBot="1">
      <c r="A76" s="292" t="s">
        <v>186</v>
      </c>
      <c r="B76" s="472">
        <f>+B73/B74*100</f>
        <v>71.68341404467692</v>
      </c>
      <c r="C76" s="462">
        <f aca="true" t="shared" si="37" ref="C76:J76">+C73/C74*100</f>
        <v>108.01392149253668</v>
      </c>
      <c r="D76" s="462">
        <f t="shared" si="37"/>
        <v>107.42309647143699</v>
      </c>
      <c r="E76" s="462">
        <f t="shared" si="37"/>
        <v>116.99068106685573</v>
      </c>
      <c r="F76" s="462">
        <f t="shared" si="37"/>
        <v>89.34852065771214</v>
      </c>
      <c r="G76" s="462">
        <f t="shared" si="37"/>
        <v>133.14484979755622</v>
      </c>
      <c r="H76" s="462">
        <f t="shared" si="37"/>
        <v>106.77734106431365</v>
      </c>
      <c r="I76" s="462">
        <f t="shared" si="37"/>
        <v>111.78180200410812</v>
      </c>
      <c r="J76" s="462">
        <f t="shared" si="37"/>
        <v>134.3118293124178</v>
      </c>
      <c r="K76" s="462">
        <f aca="true" t="shared" si="38" ref="K76:P76">+K73/K74*100</f>
        <v>109.48344684391031</v>
      </c>
      <c r="L76" s="622" t="s">
        <v>156</v>
      </c>
      <c r="M76" s="462">
        <f t="shared" si="38"/>
        <v>110.06640306072677</v>
      </c>
      <c r="N76" s="462">
        <f t="shared" si="38"/>
        <v>87.55842766192461</v>
      </c>
      <c r="O76" s="462">
        <f t="shared" si="38"/>
        <v>92.23895727626402</v>
      </c>
      <c r="P76" s="462">
        <f t="shared" si="38"/>
        <v>90.30596909342691</v>
      </c>
    </row>
    <row r="77" spans="1:16" s="126" customFormat="1" ht="34.5" hidden="1" thickBot="1">
      <c r="A77" s="328" t="s">
        <v>60</v>
      </c>
      <c r="B77" s="471"/>
      <c r="C77" s="460"/>
      <c r="D77" s="460"/>
      <c r="E77" s="460"/>
      <c r="F77" s="460"/>
      <c r="G77" s="460"/>
      <c r="H77" s="460"/>
      <c r="I77" s="460"/>
      <c r="J77" s="460"/>
      <c r="K77" s="461"/>
      <c r="L77" s="460"/>
      <c r="M77" s="460"/>
      <c r="N77" s="460"/>
      <c r="O77" s="460"/>
      <c r="P77" s="318"/>
    </row>
    <row r="78" spans="1:16" s="128" customFormat="1" ht="21" hidden="1" thickBot="1">
      <c r="A78" s="327" t="s">
        <v>90</v>
      </c>
      <c r="B78" s="471"/>
      <c r="C78" s="628"/>
      <c r="D78" s="628"/>
      <c r="E78" s="628"/>
      <c r="F78" s="628"/>
      <c r="G78" s="628"/>
      <c r="H78" s="628"/>
      <c r="I78" s="628"/>
      <c r="J78" s="628"/>
      <c r="K78" s="627"/>
      <c r="L78" s="628"/>
      <c r="M78" s="628"/>
      <c r="N78" s="628"/>
      <c r="O78" s="628"/>
      <c r="P78" s="318"/>
    </row>
    <row r="79" spans="1:16" s="128" customFormat="1" ht="21" hidden="1" thickBot="1">
      <c r="A79" s="326" t="s">
        <v>90</v>
      </c>
      <c r="B79" s="471"/>
      <c r="C79" s="628"/>
      <c r="D79" s="628"/>
      <c r="E79" s="628"/>
      <c r="F79" s="628"/>
      <c r="G79" s="628"/>
      <c r="H79" s="628"/>
      <c r="I79" s="628"/>
      <c r="J79" s="628"/>
      <c r="K79" s="627"/>
      <c r="L79" s="628"/>
      <c r="M79" s="628"/>
      <c r="N79" s="628"/>
      <c r="O79" s="628"/>
      <c r="P79" s="318"/>
    </row>
    <row r="80" spans="1:16" s="129" customFormat="1" ht="21" hidden="1" thickBot="1">
      <c r="A80" s="325" t="s">
        <v>88</v>
      </c>
      <c r="B80" s="471">
        <f aca="true" t="shared" si="39" ref="B80:O80">+B78-B79</f>
        <v>0</v>
      </c>
      <c r="C80" s="628">
        <f t="shared" si="39"/>
        <v>0</v>
      </c>
      <c r="D80" s="628">
        <f t="shared" si="39"/>
        <v>0</v>
      </c>
      <c r="E80" s="628">
        <f t="shared" si="39"/>
        <v>0</v>
      </c>
      <c r="F80" s="628">
        <f t="shared" si="39"/>
        <v>0</v>
      </c>
      <c r="G80" s="628">
        <f t="shared" si="39"/>
        <v>0</v>
      </c>
      <c r="H80" s="628">
        <f t="shared" si="39"/>
        <v>0</v>
      </c>
      <c r="I80" s="628">
        <f t="shared" si="39"/>
        <v>0</v>
      </c>
      <c r="J80" s="628">
        <f t="shared" si="39"/>
        <v>0</v>
      </c>
      <c r="K80" s="627"/>
      <c r="L80" s="628">
        <f t="shared" si="39"/>
        <v>0</v>
      </c>
      <c r="M80" s="628">
        <f t="shared" si="39"/>
        <v>0</v>
      </c>
      <c r="N80" s="628">
        <f t="shared" si="39"/>
        <v>0</v>
      </c>
      <c r="O80" s="628">
        <f t="shared" si="39"/>
        <v>0</v>
      </c>
      <c r="P80" s="318"/>
    </row>
    <row r="81" spans="1:16" s="129" customFormat="1" ht="21" hidden="1" thickBot="1">
      <c r="A81" s="324" t="s">
        <v>89</v>
      </c>
      <c r="B81" s="471" t="e">
        <f aca="true" t="shared" si="40" ref="B81:O81">+B78/B79*100</f>
        <v>#DIV/0!</v>
      </c>
      <c r="C81" s="460" t="e">
        <f t="shared" si="40"/>
        <v>#DIV/0!</v>
      </c>
      <c r="D81" s="460" t="e">
        <f t="shared" si="40"/>
        <v>#DIV/0!</v>
      </c>
      <c r="E81" s="460" t="e">
        <f t="shared" si="40"/>
        <v>#DIV/0!</v>
      </c>
      <c r="F81" s="460" t="e">
        <f t="shared" si="40"/>
        <v>#DIV/0!</v>
      </c>
      <c r="G81" s="460" t="e">
        <f t="shared" si="40"/>
        <v>#DIV/0!</v>
      </c>
      <c r="H81" s="460" t="e">
        <f t="shared" si="40"/>
        <v>#DIV/0!</v>
      </c>
      <c r="I81" s="460" t="e">
        <f t="shared" si="40"/>
        <v>#DIV/0!</v>
      </c>
      <c r="J81" s="460" t="e">
        <f t="shared" si="40"/>
        <v>#DIV/0!</v>
      </c>
      <c r="K81" s="461"/>
      <c r="L81" s="460" t="e">
        <f t="shared" si="40"/>
        <v>#DIV/0!</v>
      </c>
      <c r="M81" s="460" t="e">
        <f t="shared" si="40"/>
        <v>#DIV/0!</v>
      </c>
      <c r="N81" s="460" t="e">
        <f t="shared" si="40"/>
        <v>#DIV/0!</v>
      </c>
      <c r="O81" s="460" t="e">
        <f t="shared" si="40"/>
        <v>#DIV/0!</v>
      </c>
      <c r="P81" s="318"/>
    </row>
    <row r="82" spans="1:16" s="126" customFormat="1" ht="34.5" hidden="1" thickBot="1">
      <c r="A82" s="328" t="s">
        <v>61</v>
      </c>
      <c r="B82" s="471"/>
      <c r="C82" s="460"/>
      <c r="D82" s="460"/>
      <c r="E82" s="460"/>
      <c r="F82" s="460"/>
      <c r="G82" s="460"/>
      <c r="H82" s="460"/>
      <c r="I82" s="460"/>
      <c r="J82" s="460"/>
      <c r="K82" s="461"/>
      <c r="L82" s="460"/>
      <c r="M82" s="460"/>
      <c r="N82" s="460"/>
      <c r="O82" s="460"/>
      <c r="P82" s="318"/>
    </row>
    <row r="83" spans="1:16" s="128" customFormat="1" ht="21" hidden="1" thickBot="1">
      <c r="A83" s="327" t="s">
        <v>90</v>
      </c>
      <c r="B83" s="471"/>
      <c r="C83" s="628"/>
      <c r="D83" s="628"/>
      <c r="E83" s="628"/>
      <c r="F83" s="628"/>
      <c r="G83" s="628"/>
      <c r="H83" s="628"/>
      <c r="I83" s="628"/>
      <c r="J83" s="628"/>
      <c r="K83" s="627"/>
      <c r="L83" s="628"/>
      <c r="M83" s="628"/>
      <c r="N83" s="628"/>
      <c r="O83" s="628"/>
      <c r="P83" s="318">
        <v>15.9</v>
      </c>
    </row>
    <row r="84" spans="1:16" s="128" customFormat="1" ht="21" hidden="1" thickBot="1">
      <c r="A84" s="326" t="s">
        <v>90</v>
      </c>
      <c r="B84" s="471"/>
      <c r="C84" s="628"/>
      <c r="D84" s="628"/>
      <c r="E84" s="628"/>
      <c r="F84" s="628"/>
      <c r="G84" s="628"/>
      <c r="H84" s="628"/>
      <c r="I84" s="628"/>
      <c r="J84" s="628"/>
      <c r="K84" s="627"/>
      <c r="L84" s="628"/>
      <c r="M84" s="628"/>
      <c r="N84" s="628"/>
      <c r="O84" s="628"/>
      <c r="P84" s="318">
        <v>15.9</v>
      </c>
    </row>
    <row r="85" spans="1:16" s="129" customFormat="1" ht="21" hidden="1" thickBot="1">
      <c r="A85" s="325" t="s">
        <v>88</v>
      </c>
      <c r="B85" s="471">
        <f aca="true" t="shared" si="41" ref="B85:O85">+B83-B84</f>
        <v>0</v>
      </c>
      <c r="C85" s="628">
        <f t="shared" si="41"/>
        <v>0</v>
      </c>
      <c r="D85" s="628">
        <f t="shared" si="41"/>
        <v>0</v>
      </c>
      <c r="E85" s="628">
        <f t="shared" si="41"/>
        <v>0</v>
      </c>
      <c r="F85" s="628">
        <f t="shared" si="41"/>
        <v>0</v>
      </c>
      <c r="G85" s="628">
        <f t="shared" si="41"/>
        <v>0</v>
      </c>
      <c r="H85" s="628">
        <f t="shared" si="41"/>
        <v>0</v>
      </c>
      <c r="I85" s="628">
        <f t="shared" si="41"/>
        <v>0</v>
      </c>
      <c r="J85" s="628">
        <f t="shared" si="41"/>
        <v>0</v>
      </c>
      <c r="K85" s="627"/>
      <c r="L85" s="628">
        <f t="shared" si="41"/>
        <v>0</v>
      </c>
      <c r="M85" s="628">
        <f t="shared" si="41"/>
        <v>0</v>
      </c>
      <c r="N85" s="628">
        <f t="shared" si="41"/>
        <v>0</v>
      </c>
      <c r="O85" s="628">
        <f t="shared" si="41"/>
        <v>0</v>
      </c>
      <c r="P85" s="318"/>
    </row>
    <row r="86" spans="1:16" s="129" customFormat="1" ht="21" hidden="1" thickBot="1">
      <c r="A86" s="324" t="s">
        <v>89</v>
      </c>
      <c r="B86" s="471" t="e">
        <f aca="true" t="shared" si="42" ref="B86:O86">+B83/B84*100</f>
        <v>#DIV/0!</v>
      </c>
      <c r="C86" s="460" t="e">
        <f t="shared" si="42"/>
        <v>#DIV/0!</v>
      </c>
      <c r="D86" s="460" t="e">
        <f t="shared" si="42"/>
        <v>#DIV/0!</v>
      </c>
      <c r="E86" s="460" t="e">
        <f t="shared" si="42"/>
        <v>#DIV/0!</v>
      </c>
      <c r="F86" s="460" t="e">
        <f t="shared" si="42"/>
        <v>#DIV/0!</v>
      </c>
      <c r="G86" s="460" t="e">
        <f t="shared" si="42"/>
        <v>#DIV/0!</v>
      </c>
      <c r="H86" s="460" t="e">
        <f t="shared" si="42"/>
        <v>#DIV/0!</v>
      </c>
      <c r="I86" s="460" t="e">
        <f t="shared" si="42"/>
        <v>#DIV/0!</v>
      </c>
      <c r="J86" s="460" t="e">
        <f t="shared" si="42"/>
        <v>#DIV/0!</v>
      </c>
      <c r="K86" s="461"/>
      <c r="L86" s="460" t="e">
        <f t="shared" si="42"/>
        <v>#DIV/0!</v>
      </c>
      <c r="M86" s="460" t="e">
        <f t="shared" si="42"/>
        <v>#DIV/0!</v>
      </c>
      <c r="N86" s="460" t="e">
        <f t="shared" si="42"/>
        <v>#DIV/0!</v>
      </c>
      <c r="O86" s="460" t="e">
        <f t="shared" si="42"/>
        <v>#DIV/0!</v>
      </c>
      <c r="P86" s="318"/>
    </row>
    <row r="87" spans="1:16" s="126" customFormat="1" ht="34.5" hidden="1" thickBot="1">
      <c r="A87" s="328" t="s">
        <v>62</v>
      </c>
      <c r="B87" s="471"/>
      <c r="C87" s="460"/>
      <c r="D87" s="460"/>
      <c r="E87" s="460"/>
      <c r="F87" s="460"/>
      <c r="G87" s="460"/>
      <c r="H87" s="460"/>
      <c r="I87" s="460"/>
      <c r="J87" s="460"/>
      <c r="K87" s="461"/>
      <c r="L87" s="460"/>
      <c r="M87" s="460"/>
      <c r="N87" s="460"/>
      <c r="O87" s="460"/>
      <c r="P87" s="318"/>
    </row>
    <row r="88" spans="1:16" s="128" customFormat="1" ht="21" hidden="1" thickBot="1">
      <c r="A88" s="327" t="s">
        <v>90</v>
      </c>
      <c r="B88" s="471"/>
      <c r="C88" s="628"/>
      <c r="D88" s="628"/>
      <c r="E88" s="628"/>
      <c r="F88" s="628"/>
      <c r="G88" s="628"/>
      <c r="H88" s="628"/>
      <c r="I88" s="628"/>
      <c r="J88" s="628"/>
      <c r="K88" s="627"/>
      <c r="L88" s="628"/>
      <c r="M88" s="628"/>
      <c r="N88" s="628"/>
      <c r="O88" s="628"/>
      <c r="P88" s="318">
        <v>23.4</v>
      </c>
    </row>
    <row r="89" spans="1:16" s="128" customFormat="1" ht="21" hidden="1" thickBot="1">
      <c r="A89" s="326" t="s">
        <v>90</v>
      </c>
      <c r="B89" s="471"/>
      <c r="C89" s="628"/>
      <c r="D89" s="628"/>
      <c r="E89" s="628"/>
      <c r="F89" s="628"/>
      <c r="G89" s="628"/>
      <c r="H89" s="628"/>
      <c r="I89" s="628"/>
      <c r="J89" s="628"/>
      <c r="K89" s="627"/>
      <c r="L89" s="628"/>
      <c r="M89" s="628"/>
      <c r="N89" s="628"/>
      <c r="O89" s="628"/>
      <c r="P89" s="318">
        <v>23.4</v>
      </c>
    </row>
    <row r="90" spans="1:16" s="129" customFormat="1" ht="21" hidden="1" thickBot="1">
      <c r="A90" s="325" t="s">
        <v>88</v>
      </c>
      <c r="B90" s="471">
        <f aca="true" t="shared" si="43" ref="B90:O90">+B88-B89</f>
        <v>0</v>
      </c>
      <c r="C90" s="628">
        <f t="shared" si="43"/>
        <v>0</v>
      </c>
      <c r="D90" s="628">
        <f t="shared" si="43"/>
        <v>0</v>
      </c>
      <c r="E90" s="628">
        <f t="shared" si="43"/>
        <v>0</v>
      </c>
      <c r="F90" s="628">
        <f t="shared" si="43"/>
        <v>0</v>
      </c>
      <c r="G90" s="628">
        <f t="shared" si="43"/>
        <v>0</v>
      </c>
      <c r="H90" s="628">
        <f t="shared" si="43"/>
        <v>0</v>
      </c>
      <c r="I90" s="628">
        <f t="shared" si="43"/>
        <v>0</v>
      </c>
      <c r="J90" s="628">
        <f t="shared" si="43"/>
        <v>0</v>
      </c>
      <c r="K90" s="627"/>
      <c r="L90" s="628">
        <f t="shared" si="43"/>
        <v>0</v>
      </c>
      <c r="M90" s="628">
        <f t="shared" si="43"/>
        <v>0</v>
      </c>
      <c r="N90" s="628">
        <f t="shared" si="43"/>
        <v>0</v>
      </c>
      <c r="O90" s="628">
        <f t="shared" si="43"/>
        <v>0</v>
      </c>
      <c r="P90" s="318"/>
    </row>
    <row r="91" spans="1:16" s="129" customFormat="1" ht="21" hidden="1" thickBot="1">
      <c r="A91" s="324" t="s">
        <v>89</v>
      </c>
      <c r="B91" s="471" t="e">
        <f aca="true" t="shared" si="44" ref="B91:O91">+B88/B89*100</f>
        <v>#DIV/0!</v>
      </c>
      <c r="C91" s="460" t="e">
        <f t="shared" si="44"/>
        <v>#DIV/0!</v>
      </c>
      <c r="D91" s="460" t="e">
        <f t="shared" si="44"/>
        <v>#DIV/0!</v>
      </c>
      <c r="E91" s="460" t="e">
        <f t="shared" si="44"/>
        <v>#DIV/0!</v>
      </c>
      <c r="F91" s="460" t="e">
        <f t="shared" si="44"/>
        <v>#DIV/0!</v>
      </c>
      <c r="G91" s="460" t="e">
        <f t="shared" si="44"/>
        <v>#DIV/0!</v>
      </c>
      <c r="H91" s="460" t="e">
        <f t="shared" si="44"/>
        <v>#DIV/0!</v>
      </c>
      <c r="I91" s="460" t="e">
        <f t="shared" si="44"/>
        <v>#DIV/0!</v>
      </c>
      <c r="J91" s="460" t="e">
        <f t="shared" si="44"/>
        <v>#DIV/0!</v>
      </c>
      <c r="K91" s="461"/>
      <c r="L91" s="460" t="e">
        <f t="shared" si="44"/>
        <v>#DIV/0!</v>
      </c>
      <c r="M91" s="460" t="e">
        <f t="shared" si="44"/>
        <v>#DIV/0!</v>
      </c>
      <c r="N91" s="460" t="e">
        <f t="shared" si="44"/>
        <v>#DIV/0!</v>
      </c>
      <c r="O91" s="460" t="e">
        <f t="shared" si="44"/>
        <v>#DIV/0!</v>
      </c>
      <c r="P91" s="318"/>
    </row>
    <row r="92" spans="1:16" s="142" customFormat="1" ht="34.5" hidden="1" thickBot="1">
      <c r="A92" s="335" t="s">
        <v>95</v>
      </c>
      <c r="B92" s="470"/>
      <c r="C92" s="458"/>
      <c r="D92" s="458"/>
      <c r="E92" s="458"/>
      <c r="F92" s="458"/>
      <c r="G92" s="458"/>
      <c r="H92" s="458"/>
      <c r="I92" s="458"/>
      <c r="J92" s="458"/>
      <c r="K92" s="459"/>
      <c r="L92" s="458"/>
      <c r="M92" s="458"/>
      <c r="N92" s="458"/>
      <c r="O92" s="458"/>
      <c r="P92" s="317"/>
    </row>
    <row r="93" spans="1:16" s="145" customFormat="1" ht="21" hidden="1" thickBot="1">
      <c r="A93" s="334" t="s">
        <v>114</v>
      </c>
      <c r="B93" s="470">
        <v>0</v>
      </c>
      <c r="C93" s="624">
        <v>0</v>
      </c>
      <c r="D93" s="624">
        <v>0</v>
      </c>
      <c r="E93" s="624">
        <v>0</v>
      </c>
      <c r="F93" s="624">
        <v>0</v>
      </c>
      <c r="G93" s="624">
        <v>0</v>
      </c>
      <c r="H93" s="624">
        <v>0</v>
      </c>
      <c r="I93" s="624">
        <v>0</v>
      </c>
      <c r="J93" s="624">
        <v>0</v>
      </c>
      <c r="K93" s="623"/>
      <c r="L93" s="624">
        <v>0</v>
      </c>
      <c r="M93" s="624">
        <v>0</v>
      </c>
      <c r="N93" s="624">
        <v>0</v>
      </c>
      <c r="O93" s="624">
        <v>0</v>
      </c>
      <c r="P93" s="317"/>
    </row>
    <row r="94" spans="1:16" s="145" customFormat="1" ht="21" hidden="1" thickBot="1">
      <c r="A94" s="333" t="s">
        <v>110</v>
      </c>
      <c r="B94" s="470">
        <v>0</v>
      </c>
      <c r="C94" s="624">
        <v>0</v>
      </c>
      <c r="D94" s="624">
        <v>0</v>
      </c>
      <c r="E94" s="624">
        <v>0</v>
      </c>
      <c r="F94" s="624">
        <v>0</v>
      </c>
      <c r="G94" s="624">
        <v>0</v>
      </c>
      <c r="H94" s="624">
        <v>0</v>
      </c>
      <c r="I94" s="624">
        <v>0</v>
      </c>
      <c r="J94" s="624">
        <v>0</v>
      </c>
      <c r="K94" s="623"/>
      <c r="L94" s="624">
        <v>0</v>
      </c>
      <c r="M94" s="624">
        <v>0</v>
      </c>
      <c r="N94" s="624">
        <v>0</v>
      </c>
      <c r="O94" s="624">
        <v>0</v>
      </c>
      <c r="P94" s="317"/>
    </row>
    <row r="95" spans="1:16" s="148" customFormat="1" ht="21" hidden="1" thickBot="1">
      <c r="A95" s="332" t="s">
        <v>112</v>
      </c>
      <c r="B95" s="470">
        <f aca="true" t="shared" si="45" ref="B95:O95">+B93-B94</f>
        <v>0</v>
      </c>
      <c r="C95" s="624">
        <f t="shared" si="45"/>
        <v>0</v>
      </c>
      <c r="D95" s="624">
        <f t="shared" si="45"/>
        <v>0</v>
      </c>
      <c r="E95" s="624">
        <f t="shared" si="45"/>
        <v>0</v>
      </c>
      <c r="F95" s="624">
        <f t="shared" si="45"/>
        <v>0</v>
      </c>
      <c r="G95" s="624">
        <f t="shared" si="45"/>
        <v>0</v>
      </c>
      <c r="H95" s="624">
        <f t="shared" si="45"/>
        <v>0</v>
      </c>
      <c r="I95" s="624">
        <f t="shared" si="45"/>
        <v>0</v>
      </c>
      <c r="J95" s="624">
        <f t="shared" si="45"/>
        <v>0</v>
      </c>
      <c r="K95" s="623"/>
      <c r="L95" s="624">
        <f t="shared" si="45"/>
        <v>0</v>
      </c>
      <c r="M95" s="624">
        <f t="shared" si="45"/>
        <v>0</v>
      </c>
      <c r="N95" s="624">
        <f t="shared" si="45"/>
        <v>0</v>
      </c>
      <c r="O95" s="624">
        <f t="shared" si="45"/>
        <v>0</v>
      </c>
      <c r="P95" s="317"/>
    </row>
    <row r="96" spans="1:16" s="148" customFormat="1" ht="21" hidden="1" thickBot="1">
      <c r="A96" s="331" t="s">
        <v>113</v>
      </c>
      <c r="B96" s="470" t="e">
        <f aca="true" t="shared" si="46" ref="B96:O96">+B93/B94*100</f>
        <v>#DIV/0!</v>
      </c>
      <c r="C96" s="458" t="e">
        <f t="shared" si="46"/>
        <v>#DIV/0!</v>
      </c>
      <c r="D96" s="458" t="e">
        <f t="shared" si="46"/>
        <v>#DIV/0!</v>
      </c>
      <c r="E96" s="458" t="e">
        <f t="shared" si="46"/>
        <v>#DIV/0!</v>
      </c>
      <c r="F96" s="458" t="e">
        <f t="shared" si="46"/>
        <v>#DIV/0!</v>
      </c>
      <c r="G96" s="458" t="e">
        <f t="shared" si="46"/>
        <v>#DIV/0!</v>
      </c>
      <c r="H96" s="458" t="e">
        <f t="shared" si="46"/>
        <v>#DIV/0!</v>
      </c>
      <c r="I96" s="458" t="e">
        <f t="shared" si="46"/>
        <v>#DIV/0!</v>
      </c>
      <c r="J96" s="458" t="e">
        <f t="shared" si="46"/>
        <v>#DIV/0!</v>
      </c>
      <c r="K96" s="459"/>
      <c r="L96" s="458" t="e">
        <f t="shared" si="46"/>
        <v>#DIV/0!</v>
      </c>
      <c r="M96" s="458" t="e">
        <f t="shared" si="46"/>
        <v>#DIV/0!</v>
      </c>
      <c r="N96" s="458" t="e">
        <f t="shared" si="46"/>
        <v>#DIV/0!</v>
      </c>
      <c r="O96" s="458" t="e">
        <f t="shared" si="46"/>
        <v>#DIV/0!</v>
      </c>
      <c r="P96" s="317"/>
    </row>
    <row r="97" spans="1:16" s="142" customFormat="1" ht="34.5" hidden="1" thickBot="1">
      <c r="A97" s="335" t="s">
        <v>96</v>
      </c>
      <c r="B97" s="470"/>
      <c r="C97" s="458"/>
      <c r="D97" s="458"/>
      <c r="E97" s="458"/>
      <c r="F97" s="458"/>
      <c r="G97" s="458"/>
      <c r="H97" s="458"/>
      <c r="I97" s="458"/>
      <c r="J97" s="458"/>
      <c r="K97" s="459"/>
      <c r="L97" s="458"/>
      <c r="M97" s="458"/>
      <c r="N97" s="458"/>
      <c r="O97" s="458"/>
      <c r="P97" s="317"/>
    </row>
    <row r="98" spans="1:16" s="145" customFormat="1" ht="21" hidden="1" thickBot="1">
      <c r="A98" s="334" t="s">
        <v>114</v>
      </c>
      <c r="B98" s="470">
        <v>13.639</v>
      </c>
      <c r="C98" s="624">
        <v>29133</v>
      </c>
      <c r="D98" s="624">
        <v>27016</v>
      </c>
      <c r="E98" s="624">
        <v>2117</v>
      </c>
      <c r="F98" s="624">
        <v>0</v>
      </c>
      <c r="G98" s="624">
        <v>0</v>
      </c>
      <c r="H98" s="624">
        <v>0</v>
      </c>
      <c r="I98" s="624">
        <v>0</v>
      </c>
      <c r="J98" s="624">
        <v>0</v>
      </c>
      <c r="K98" s="623"/>
      <c r="L98" s="624">
        <v>29133</v>
      </c>
      <c r="M98" s="624">
        <v>0</v>
      </c>
      <c r="N98" s="624">
        <v>0</v>
      </c>
      <c r="O98" s="624">
        <v>0</v>
      </c>
      <c r="P98" s="317"/>
    </row>
    <row r="99" spans="1:16" s="145" customFormat="1" ht="21" hidden="1" thickBot="1">
      <c r="A99" s="333" t="s">
        <v>110</v>
      </c>
      <c r="B99" s="470">
        <v>6.183</v>
      </c>
      <c r="C99" s="624">
        <v>27726</v>
      </c>
      <c r="D99" s="624">
        <v>25999</v>
      </c>
      <c r="E99" s="624">
        <v>1538</v>
      </c>
      <c r="F99" s="624">
        <v>0</v>
      </c>
      <c r="G99" s="624">
        <v>0</v>
      </c>
      <c r="H99" s="624">
        <v>0</v>
      </c>
      <c r="I99" s="624">
        <v>0</v>
      </c>
      <c r="J99" s="624">
        <v>0</v>
      </c>
      <c r="K99" s="623"/>
      <c r="L99" s="624">
        <v>27538</v>
      </c>
      <c r="M99" s="624">
        <v>0</v>
      </c>
      <c r="N99" s="624">
        <v>189</v>
      </c>
      <c r="O99" s="624">
        <v>189</v>
      </c>
      <c r="P99" s="317"/>
    </row>
    <row r="100" spans="1:16" s="148" customFormat="1" ht="21" hidden="1" thickBot="1">
      <c r="A100" s="332" t="s">
        <v>112</v>
      </c>
      <c r="B100" s="470">
        <f aca="true" t="shared" si="47" ref="B100:O100">+B98-B99</f>
        <v>7.4559999999999995</v>
      </c>
      <c r="C100" s="624">
        <f t="shared" si="47"/>
        <v>1407</v>
      </c>
      <c r="D100" s="624">
        <f t="shared" si="47"/>
        <v>1017</v>
      </c>
      <c r="E100" s="624">
        <f t="shared" si="47"/>
        <v>579</v>
      </c>
      <c r="F100" s="624">
        <f t="shared" si="47"/>
        <v>0</v>
      </c>
      <c r="G100" s="624">
        <f t="shared" si="47"/>
        <v>0</v>
      </c>
      <c r="H100" s="624">
        <f t="shared" si="47"/>
        <v>0</v>
      </c>
      <c r="I100" s="624">
        <f t="shared" si="47"/>
        <v>0</v>
      </c>
      <c r="J100" s="624">
        <f t="shared" si="47"/>
        <v>0</v>
      </c>
      <c r="K100" s="623"/>
      <c r="L100" s="624">
        <f t="shared" si="47"/>
        <v>1595</v>
      </c>
      <c r="M100" s="624">
        <f t="shared" si="47"/>
        <v>0</v>
      </c>
      <c r="N100" s="624">
        <f t="shared" si="47"/>
        <v>-189</v>
      </c>
      <c r="O100" s="624">
        <f t="shared" si="47"/>
        <v>-189</v>
      </c>
      <c r="P100" s="317"/>
    </row>
    <row r="101" spans="1:16" s="148" customFormat="1" ht="21" hidden="1" thickBot="1">
      <c r="A101" s="473" t="s">
        <v>113</v>
      </c>
      <c r="B101" s="862">
        <f aca="true" t="shared" si="48" ref="B101:O101">+B98/B99*100</f>
        <v>220.5887109817241</v>
      </c>
      <c r="C101" s="626">
        <f t="shared" si="48"/>
        <v>105.07465916468297</v>
      </c>
      <c r="D101" s="626">
        <f t="shared" si="48"/>
        <v>103.91168891111198</v>
      </c>
      <c r="E101" s="626">
        <f t="shared" si="48"/>
        <v>137.64629388816644</v>
      </c>
      <c r="F101" s="626" t="e">
        <f t="shared" si="48"/>
        <v>#DIV/0!</v>
      </c>
      <c r="G101" s="626" t="e">
        <f t="shared" si="48"/>
        <v>#DIV/0!</v>
      </c>
      <c r="H101" s="626" t="e">
        <f t="shared" si="48"/>
        <v>#DIV/0!</v>
      </c>
      <c r="I101" s="626" t="e">
        <f t="shared" si="48"/>
        <v>#DIV/0!</v>
      </c>
      <c r="J101" s="626" t="e">
        <f t="shared" si="48"/>
        <v>#DIV/0!</v>
      </c>
      <c r="K101" s="625"/>
      <c r="L101" s="626">
        <f t="shared" si="48"/>
        <v>105.79199651390805</v>
      </c>
      <c r="M101" s="626" t="e">
        <f t="shared" si="48"/>
        <v>#DIV/0!</v>
      </c>
      <c r="N101" s="626">
        <f t="shared" si="48"/>
        <v>0</v>
      </c>
      <c r="O101" s="626">
        <f t="shared" si="48"/>
        <v>0</v>
      </c>
      <c r="P101" s="863"/>
    </row>
    <row r="102" spans="1:16" s="66" customFormat="1" ht="34.5" thickBot="1">
      <c r="A102" s="336" t="s">
        <v>97</v>
      </c>
      <c r="B102" s="850"/>
      <c r="C102" s="574"/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84"/>
    </row>
    <row r="103" spans="1:16" s="61" customFormat="1" ht="20.25">
      <c r="A103" s="290" t="s">
        <v>183</v>
      </c>
      <c r="B103" s="858">
        <v>9065.145999999995</v>
      </c>
      <c r="C103" s="456">
        <v>22629.484741153916</v>
      </c>
      <c r="D103" s="456">
        <v>16833.952986894306</v>
      </c>
      <c r="E103" s="456">
        <v>3870.7579741866953</v>
      </c>
      <c r="F103" s="456">
        <v>198.1321003177076</v>
      </c>
      <c r="G103" s="456">
        <v>38.73369312897259</v>
      </c>
      <c r="H103" s="456">
        <v>72.81897794769844</v>
      </c>
      <c r="I103" s="456">
        <v>24.359830130332913</v>
      </c>
      <c r="J103" s="456">
        <v>56.18810956455276</v>
      </c>
      <c r="K103" s="456">
        <v>1.8262254132476199</v>
      </c>
      <c r="L103" s="456">
        <v>0</v>
      </c>
      <c r="M103" s="456">
        <v>21096.769897583512</v>
      </c>
      <c r="N103" s="456">
        <v>407.162912765002</v>
      </c>
      <c r="O103" s="456">
        <v>1125.5519308054538</v>
      </c>
      <c r="P103" s="519">
        <v>1532.7148435704555</v>
      </c>
    </row>
    <row r="104" spans="1:16" s="61" customFormat="1" ht="20.25">
      <c r="A104" s="633" t="s">
        <v>184</v>
      </c>
      <c r="B104" s="469">
        <v>8536.264000000008</v>
      </c>
      <c r="C104" s="455">
        <v>22126.63000660075</v>
      </c>
      <c r="D104" s="455">
        <v>16318.530262965904</v>
      </c>
      <c r="E104" s="455">
        <v>3782.218270975054</v>
      </c>
      <c r="F104" s="455">
        <v>188.78048796678848</v>
      </c>
      <c r="G104" s="455">
        <v>37.62434401435253</v>
      </c>
      <c r="H104" s="455">
        <v>57.34540309437469</v>
      </c>
      <c r="I104" s="455">
        <v>20.154533255610016</v>
      </c>
      <c r="J104" s="455">
        <v>52.43564397727148</v>
      </c>
      <c r="K104" s="455">
        <v>1.6268533869149298</v>
      </c>
      <c r="L104" s="455">
        <v>0</v>
      </c>
      <c r="M104" s="455">
        <v>20458.715799636273</v>
      </c>
      <c r="N104" s="455">
        <v>406.4895954483129</v>
      </c>
      <c r="O104" s="455">
        <v>1261.4246115162305</v>
      </c>
      <c r="P104" s="467">
        <v>1667.9142069645432</v>
      </c>
    </row>
    <row r="105" spans="1:16" s="63" customFormat="1" ht="20.25">
      <c r="A105" s="291" t="s">
        <v>185</v>
      </c>
      <c r="B105" s="472">
        <f aca="true" t="shared" si="49" ref="B105:J105">B103-B104</f>
        <v>528.8819999999869</v>
      </c>
      <c r="C105" s="462">
        <f t="shared" si="49"/>
        <v>502.85473455316605</v>
      </c>
      <c r="D105" s="462">
        <f t="shared" si="49"/>
        <v>515.4227239284028</v>
      </c>
      <c r="E105" s="462">
        <f t="shared" si="49"/>
        <v>88.53970321164115</v>
      </c>
      <c r="F105" s="462">
        <f t="shared" si="49"/>
        <v>9.351612350919112</v>
      </c>
      <c r="G105" s="462">
        <f t="shared" si="49"/>
        <v>1.1093491146200591</v>
      </c>
      <c r="H105" s="462">
        <f t="shared" si="49"/>
        <v>15.473574853323754</v>
      </c>
      <c r="I105" s="462">
        <f t="shared" si="49"/>
        <v>4.205296874722897</v>
      </c>
      <c r="J105" s="462">
        <f t="shared" si="49"/>
        <v>3.7524655872812787</v>
      </c>
      <c r="K105" s="462">
        <f aca="true" t="shared" si="50" ref="K105:P105">K103-K104</f>
        <v>0.19937202633269013</v>
      </c>
      <c r="L105" s="462" t="s">
        <v>156</v>
      </c>
      <c r="M105" s="462">
        <f t="shared" si="50"/>
        <v>638.0540979472389</v>
      </c>
      <c r="N105" s="462">
        <f t="shared" si="50"/>
        <v>0.6733173166890651</v>
      </c>
      <c r="O105" s="462">
        <f t="shared" si="50"/>
        <v>-135.87268071077665</v>
      </c>
      <c r="P105" s="859">
        <f t="shared" si="50"/>
        <v>-135.19936339408764</v>
      </c>
    </row>
    <row r="106" spans="1:16" s="63" customFormat="1" ht="21" thickBot="1">
      <c r="A106" s="292" t="s">
        <v>186</v>
      </c>
      <c r="B106" s="472">
        <f>+B103/B104*100</f>
        <v>106.19570809899959</v>
      </c>
      <c r="C106" s="462">
        <f aca="true" t="shared" si="51" ref="C106:J106">+C103/C104*100</f>
        <v>102.2726223306629</v>
      </c>
      <c r="D106" s="462">
        <f t="shared" si="51"/>
        <v>103.1585119224746</v>
      </c>
      <c r="E106" s="462">
        <f t="shared" si="51"/>
        <v>102.34094642001756</v>
      </c>
      <c r="F106" s="462">
        <f t="shared" si="51"/>
        <v>104.95369646070853</v>
      </c>
      <c r="G106" s="462">
        <f t="shared" si="51"/>
        <v>102.94848759142982</v>
      </c>
      <c r="H106" s="462">
        <f t="shared" si="51"/>
        <v>126.98311288850567</v>
      </c>
      <c r="I106" s="462">
        <f t="shared" si="51"/>
        <v>120.8652655032453</v>
      </c>
      <c r="J106" s="462">
        <f t="shared" si="51"/>
        <v>107.1563259314748</v>
      </c>
      <c r="K106" s="462">
        <f>+K103/K104*100</f>
        <v>112.25507030542978</v>
      </c>
      <c r="L106" s="622" t="s">
        <v>156</v>
      </c>
      <c r="M106" s="462">
        <f>+M103/M104*100</f>
        <v>103.11873973027468</v>
      </c>
      <c r="N106" s="462">
        <f>+N103/N104*100</f>
        <v>100.16564195596358</v>
      </c>
      <c r="O106" s="462">
        <f>+O103/O104*100</f>
        <v>89.22863249453664</v>
      </c>
      <c r="P106" s="859">
        <f>+P103/P104*100</f>
        <v>91.89410565426273</v>
      </c>
    </row>
    <row r="107" spans="1:16" s="66" customFormat="1" ht="34.5" hidden="1" thickBot="1">
      <c r="A107" s="323" t="s">
        <v>98</v>
      </c>
      <c r="B107" s="472"/>
      <c r="C107" s="462"/>
      <c r="D107" s="462"/>
      <c r="E107" s="462"/>
      <c r="F107" s="462"/>
      <c r="G107" s="462"/>
      <c r="H107" s="462"/>
      <c r="I107" s="462"/>
      <c r="J107" s="462"/>
      <c r="K107" s="459"/>
      <c r="L107" s="462"/>
      <c r="M107" s="462"/>
      <c r="N107" s="462"/>
      <c r="O107" s="462"/>
      <c r="P107" s="319"/>
    </row>
    <row r="108" spans="1:16" s="61" customFormat="1" ht="21" hidden="1" thickBot="1">
      <c r="A108" s="322" t="s">
        <v>121</v>
      </c>
      <c r="B108" s="472">
        <v>0</v>
      </c>
      <c r="C108" s="629">
        <v>0</v>
      </c>
      <c r="D108" s="629">
        <v>0</v>
      </c>
      <c r="E108" s="629">
        <v>0</v>
      </c>
      <c r="F108" s="629">
        <v>0</v>
      </c>
      <c r="G108" s="629">
        <v>0</v>
      </c>
      <c r="H108" s="629">
        <v>0</v>
      </c>
      <c r="I108" s="629">
        <v>0</v>
      </c>
      <c r="J108" s="629">
        <v>0</v>
      </c>
      <c r="K108" s="623"/>
      <c r="L108" s="629">
        <v>0</v>
      </c>
      <c r="M108" s="629">
        <v>0</v>
      </c>
      <c r="N108" s="629">
        <v>0</v>
      </c>
      <c r="O108" s="629">
        <v>0</v>
      </c>
      <c r="P108" s="319"/>
    </row>
    <row r="109" spans="1:16" s="61" customFormat="1" ht="21" hidden="1" thickBot="1">
      <c r="A109" s="337" t="s">
        <v>114</v>
      </c>
      <c r="B109" s="472">
        <v>0</v>
      </c>
      <c r="C109" s="629">
        <v>0</v>
      </c>
      <c r="D109" s="629">
        <v>0</v>
      </c>
      <c r="E109" s="629">
        <v>0</v>
      </c>
      <c r="F109" s="629">
        <v>0</v>
      </c>
      <c r="G109" s="629">
        <v>0</v>
      </c>
      <c r="H109" s="629">
        <v>0</v>
      </c>
      <c r="I109" s="629">
        <v>0</v>
      </c>
      <c r="J109" s="629">
        <v>0</v>
      </c>
      <c r="K109" s="623"/>
      <c r="L109" s="629">
        <v>0</v>
      </c>
      <c r="M109" s="629">
        <v>0</v>
      </c>
      <c r="N109" s="629">
        <v>0</v>
      </c>
      <c r="O109" s="629">
        <v>0</v>
      </c>
      <c r="P109" s="319"/>
    </row>
    <row r="110" spans="1:16" s="63" customFormat="1" ht="21" hidden="1" thickBot="1">
      <c r="A110" s="329" t="s">
        <v>119</v>
      </c>
      <c r="B110" s="472">
        <f aca="true" t="shared" si="52" ref="B110:O110">+B108-B109</f>
        <v>0</v>
      </c>
      <c r="C110" s="629">
        <f t="shared" si="52"/>
        <v>0</v>
      </c>
      <c r="D110" s="629">
        <f t="shared" si="52"/>
        <v>0</v>
      </c>
      <c r="E110" s="629">
        <f t="shared" si="52"/>
        <v>0</v>
      </c>
      <c r="F110" s="629">
        <f t="shared" si="52"/>
        <v>0</v>
      </c>
      <c r="G110" s="629">
        <f t="shared" si="52"/>
        <v>0</v>
      </c>
      <c r="H110" s="629">
        <f t="shared" si="52"/>
        <v>0</v>
      </c>
      <c r="I110" s="629">
        <f t="shared" si="52"/>
        <v>0</v>
      </c>
      <c r="J110" s="629">
        <f t="shared" si="52"/>
        <v>0</v>
      </c>
      <c r="K110" s="623"/>
      <c r="L110" s="629">
        <f t="shared" si="52"/>
        <v>0</v>
      </c>
      <c r="M110" s="629">
        <f t="shared" si="52"/>
        <v>0</v>
      </c>
      <c r="N110" s="629">
        <f t="shared" si="52"/>
        <v>0</v>
      </c>
      <c r="O110" s="629">
        <f t="shared" si="52"/>
        <v>0</v>
      </c>
      <c r="P110" s="319"/>
    </row>
    <row r="111" spans="1:16" s="63" customFormat="1" ht="21" hidden="1" thickBot="1">
      <c r="A111" s="474" t="s">
        <v>120</v>
      </c>
      <c r="B111" s="860" t="e">
        <f aca="true" t="shared" si="53" ref="B111:O111">+B108/B109*100</f>
        <v>#DIV/0!</v>
      </c>
      <c r="C111" s="622" t="e">
        <f t="shared" si="53"/>
        <v>#DIV/0!</v>
      </c>
      <c r="D111" s="622" t="e">
        <f t="shared" si="53"/>
        <v>#DIV/0!</v>
      </c>
      <c r="E111" s="622" t="e">
        <f t="shared" si="53"/>
        <v>#DIV/0!</v>
      </c>
      <c r="F111" s="622" t="e">
        <f t="shared" si="53"/>
        <v>#DIV/0!</v>
      </c>
      <c r="G111" s="622" t="e">
        <f t="shared" si="53"/>
        <v>#DIV/0!</v>
      </c>
      <c r="H111" s="622" t="e">
        <f t="shared" si="53"/>
        <v>#DIV/0!</v>
      </c>
      <c r="I111" s="622" t="e">
        <f t="shared" si="53"/>
        <v>#DIV/0!</v>
      </c>
      <c r="J111" s="622" t="e">
        <f t="shared" si="53"/>
        <v>#DIV/0!</v>
      </c>
      <c r="K111" s="625"/>
      <c r="L111" s="622" t="e">
        <f t="shared" si="53"/>
        <v>#DIV/0!</v>
      </c>
      <c r="M111" s="622" t="e">
        <f t="shared" si="53"/>
        <v>#DIV/0!</v>
      </c>
      <c r="N111" s="622" t="e">
        <f t="shared" si="53"/>
        <v>#DIV/0!</v>
      </c>
      <c r="O111" s="622" t="e">
        <f t="shared" si="53"/>
        <v>#DIV/0!</v>
      </c>
      <c r="P111" s="866"/>
    </row>
    <row r="112" spans="1:16" s="66" customFormat="1" ht="34.5" thickBot="1">
      <c r="A112" s="336" t="s">
        <v>99</v>
      </c>
      <c r="B112" s="850"/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84"/>
    </row>
    <row r="113" spans="1:16" s="61" customFormat="1" ht="20.25">
      <c r="A113" s="290" t="s">
        <v>183</v>
      </c>
      <c r="B113" s="858">
        <v>2252.936000000003</v>
      </c>
      <c r="C113" s="456">
        <v>23740.446022434695</v>
      </c>
      <c r="D113" s="456">
        <v>16064.54314873271</v>
      </c>
      <c r="E113" s="456">
        <v>3633.651599512812</v>
      </c>
      <c r="F113" s="456">
        <v>1148.374868763839</v>
      </c>
      <c r="G113" s="456">
        <v>2.19188058012596</v>
      </c>
      <c r="H113" s="456">
        <v>9.8590239580707</v>
      </c>
      <c r="I113" s="456">
        <v>82.27401192636327</v>
      </c>
      <c r="J113" s="456">
        <v>269.9577351509315</v>
      </c>
      <c r="K113" s="456">
        <v>0.7312310099650697</v>
      </c>
      <c r="L113" s="456">
        <v>0</v>
      </c>
      <c r="M113" s="456">
        <v>21211.58349963482</v>
      </c>
      <c r="N113" s="456">
        <v>1175.2781703519306</v>
      </c>
      <c r="O113" s="456">
        <v>1353.584352447944</v>
      </c>
      <c r="P113" s="519">
        <v>2528.862522799874</v>
      </c>
    </row>
    <row r="114" spans="1:16" s="61" customFormat="1" ht="20.25">
      <c r="A114" s="633" t="s">
        <v>184</v>
      </c>
      <c r="B114" s="469">
        <v>2255.4089999999983</v>
      </c>
      <c r="C114" s="455">
        <v>23118.260701274165</v>
      </c>
      <c r="D114" s="455">
        <v>15716.101602857832</v>
      </c>
      <c r="E114" s="455">
        <v>3516.5603370977706</v>
      </c>
      <c r="F114" s="455">
        <v>1105.6599194794985</v>
      </c>
      <c r="G114" s="455">
        <v>2.6471547584791364</v>
      </c>
      <c r="H114" s="455">
        <v>16.125530520924006</v>
      </c>
      <c r="I114" s="455">
        <v>78.24430809075729</v>
      </c>
      <c r="J114" s="455">
        <v>258.4220496888446</v>
      </c>
      <c r="K114" s="455">
        <v>0.6783692004421376</v>
      </c>
      <c r="L114" s="455">
        <v>0</v>
      </c>
      <c r="M114" s="455">
        <v>20694.43927169455</v>
      </c>
      <c r="N114" s="455">
        <v>1149.4175040240314</v>
      </c>
      <c r="O114" s="455">
        <v>1274.4039255555585</v>
      </c>
      <c r="P114" s="467">
        <v>2423.8214295795897</v>
      </c>
    </row>
    <row r="115" spans="1:16" s="63" customFormat="1" ht="20.25">
      <c r="A115" s="291" t="s">
        <v>185</v>
      </c>
      <c r="B115" s="472">
        <f aca="true" t="shared" si="54" ref="B115:J115">B113-B114</f>
        <v>-2.472999999995409</v>
      </c>
      <c r="C115" s="462">
        <f t="shared" si="54"/>
        <v>622.1853211605303</v>
      </c>
      <c r="D115" s="462">
        <f t="shared" si="54"/>
        <v>348.4415458748772</v>
      </c>
      <c r="E115" s="462">
        <f t="shared" si="54"/>
        <v>117.09126241504146</v>
      </c>
      <c r="F115" s="462">
        <f t="shared" si="54"/>
        <v>42.71494928434049</v>
      </c>
      <c r="G115" s="462">
        <f t="shared" si="54"/>
        <v>-0.4552741783531764</v>
      </c>
      <c r="H115" s="462">
        <f t="shared" si="54"/>
        <v>-6.266506562853305</v>
      </c>
      <c r="I115" s="462">
        <f t="shared" si="54"/>
        <v>4.029703835605986</v>
      </c>
      <c r="J115" s="462">
        <f t="shared" si="54"/>
        <v>11.535685462086917</v>
      </c>
      <c r="K115" s="462">
        <f aca="true" t="shared" si="55" ref="K115:P115">K113-K114</f>
        <v>0.05286180952293218</v>
      </c>
      <c r="L115" s="462" t="s">
        <v>156</v>
      </c>
      <c r="M115" s="462">
        <f t="shared" si="55"/>
        <v>517.144227940269</v>
      </c>
      <c r="N115" s="462">
        <f t="shared" si="55"/>
        <v>25.860666327899253</v>
      </c>
      <c r="O115" s="462">
        <f t="shared" si="55"/>
        <v>79.18042689238541</v>
      </c>
      <c r="P115" s="462">
        <f t="shared" si="55"/>
        <v>105.04109322028444</v>
      </c>
    </row>
    <row r="116" spans="1:16" s="63" customFormat="1" ht="21" thickBot="1">
      <c r="A116" s="292" t="s">
        <v>186</v>
      </c>
      <c r="B116" s="860">
        <f>+B113/B114*100</f>
        <v>99.89035248152351</v>
      </c>
      <c r="C116" s="622">
        <f aca="true" t="shared" si="56" ref="C116:J116">+C113/C114*100</f>
        <v>102.69131544626208</v>
      </c>
      <c r="D116" s="622">
        <f t="shared" si="56"/>
        <v>102.21709909161898</v>
      </c>
      <c r="E116" s="622">
        <f t="shared" si="56"/>
        <v>103.32971003454124</v>
      </c>
      <c r="F116" s="622">
        <f t="shared" si="56"/>
        <v>103.86329906074998</v>
      </c>
      <c r="G116" s="622">
        <f t="shared" si="56"/>
        <v>82.80137657630776</v>
      </c>
      <c r="H116" s="622">
        <f t="shared" si="56"/>
        <v>61.13922233614532</v>
      </c>
      <c r="I116" s="622">
        <f t="shared" si="56"/>
        <v>105.15015588217848</v>
      </c>
      <c r="J116" s="622">
        <f t="shared" si="56"/>
        <v>104.46389364838511</v>
      </c>
      <c r="K116" s="622">
        <f aca="true" t="shared" si="57" ref="K116:P116">+K113/K114*100</f>
        <v>107.79248372250372</v>
      </c>
      <c r="L116" s="622" t="s">
        <v>156</v>
      </c>
      <c r="M116" s="622">
        <f t="shared" si="57"/>
        <v>102.49895259857371</v>
      </c>
      <c r="N116" s="622">
        <f t="shared" si="57"/>
        <v>102.24989320567704</v>
      </c>
      <c r="O116" s="622">
        <f t="shared" si="57"/>
        <v>106.21313425865884</v>
      </c>
      <c r="P116" s="622">
        <f t="shared" si="57"/>
        <v>104.33369768657023</v>
      </c>
    </row>
    <row r="117" spans="1:16" s="66" customFormat="1" ht="34.5" thickBot="1">
      <c r="A117" s="336" t="s">
        <v>100</v>
      </c>
      <c r="B117" s="850"/>
      <c r="C117" s="574"/>
      <c r="D117" s="574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84"/>
    </row>
    <row r="118" spans="1:16" s="61" customFormat="1" ht="20.25">
      <c r="A118" s="290" t="s">
        <v>183</v>
      </c>
      <c r="B118" s="858">
        <v>2561.7129999999997</v>
      </c>
      <c r="C118" s="456">
        <v>21002.033014627326</v>
      </c>
      <c r="D118" s="456">
        <v>14838.626926591709</v>
      </c>
      <c r="E118" s="456">
        <v>3323.6759283078673</v>
      </c>
      <c r="F118" s="456">
        <v>349.02631559429204</v>
      </c>
      <c r="G118" s="456">
        <v>70.55955656755201</v>
      </c>
      <c r="H118" s="456">
        <v>8.488785954294388</v>
      </c>
      <c r="I118" s="456">
        <v>46.73477603983483</v>
      </c>
      <c r="J118" s="456">
        <v>663.5800601654698</v>
      </c>
      <c r="K118" s="456">
        <v>5.0573906340535935</v>
      </c>
      <c r="L118" s="456">
        <v>0</v>
      </c>
      <c r="M118" s="456">
        <v>19305.749739855073</v>
      </c>
      <c r="N118" s="456">
        <v>741.7869410039302</v>
      </c>
      <c r="O118" s="456">
        <v>954.4963337683288</v>
      </c>
      <c r="P118" s="519">
        <v>1696.2832747722587</v>
      </c>
    </row>
    <row r="119" spans="1:16" s="61" customFormat="1" ht="20.25">
      <c r="A119" s="633" t="s">
        <v>184</v>
      </c>
      <c r="B119" s="469">
        <v>4070.689000000001</v>
      </c>
      <c r="C119" s="455">
        <v>18462.61834708242</v>
      </c>
      <c r="D119" s="455">
        <v>13233.993352640442</v>
      </c>
      <c r="E119" s="455">
        <v>2618.317930944857</v>
      </c>
      <c r="F119" s="455">
        <v>354.54082015763566</v>
      </c>
      <c r="G119" s="455">
        <v>54.495913754813174</v>
      </c>
      <c r="H119" s="455">
        <v>6.3691101596478275</v>
      </c>
      <c r="I119" s="455">
        <v>43.12107852012276</v>
      </c>
      <c r="J119" s="455">
        <v>425.5017393861333</v>
      </c>
      <c r="K119" s="455">
        <v>3.0945211813855904</v>
      </c>
      <c r="L119" s="455">
        <v>0</v>
      </c>
      <c r="M119" s="455">
        <v>16739.43446674504</v>
      </c>
      <c r="N119" s="455">
        <v>708.018081623692</v>
      </c>
      <c r="O119" s="455">
        <v>1015.1657987136822</v>
      </c>
      <c r="P119" s="467">
        <v>1723.1838803373741</v>
      </c>
    </row>
    <row r="120" spans="1:16" s="63" customFormat="1" ht="20.25">
      <c r="A120" s="291" t="s">
        <v>185</v>
      </c>
      <c r="B120" s="472">
        <f aca="true" t="shared" si="58" ref="B120:J120">B118-B119</f>
        <v>-1508.9760000000015</v>
      </c>
      <c r="C120" s="462">
        <f t="shared" si="58"/>
        <v>2539.4146675449047</v>
      </c>
      <c r="D120" s="462">
        <f t="shared" si="58"/>
        <v>1604.633573951267</v>
      </c>
      <c r="E120" s="462">
        <f t="shared" si="58"/>
        <v>705.3579973630103</v>
      </c>
      <c r="F120" s="462">
        <f t="shared" si="58"/>
        <v>-5.514504563343621</v>
      </c>
      <c r="G120" s="462">
        <f t="shared" si="58"/>
        <v>16.063642812738834</v>
      </c>
      <c r="H120" s="462">
        <f t="shared" si="58"/>
        <v>2.11967579464656</v>
      </c>
      <c r="I120" s="462">
        <f t="shared" si="58"/>
        <v>3.613697519712069</v>
      </c>
      <c r="J120" s="462">
        <f t="shared" si="58"/>
        <v>238.07832077933654</v>
      </c>
      <c r="K120" s="462">
        <f aca="true" t="shared" si="59" ref="K120:P120">K118-K119</f>
        <v>1.962869452668003</v>
      </c>
      <c r="L120" s="462" t="s">
        <v>156</v>
      </c>
      <c r="M120" s="462">
        <f t="shared" si="59"/>
        <v>2566.3152731100345</v>
      </c>
      <c r="N120" s="462">
        <f t="shared" si="59"/>
        <v>33.76885938023827</v>
      </c>
      <c r="O120" s="462">
        <f t="shared" si="59"/>
        <v>-60.66946494535341</v>
      </c>
      <c r="P120" s="859">
        <f t="shared" si="59"/>
        <v>-26.900605565115484</v>
      </c>
    </row>
    <row r="121" spans="1:16" s="63" customFormat="1" ht="21" thickBot="1">
      <c r="A121" s="292" t="s">
        <v>186</v>
      </c>
      <c r="B121" s="860">
        <f>+B118/B119*100</f>
        <v>62.93069797275103</v>
      </c>
      <c r="C121" s="622">
        <f aca="true" t="shared" si="60" ref="C121:J121">+C118/C119*100</f>
        <v>113.75435823785092</v>
      </c>
      <c r="D121" s="622">
        <f t="shared" si="60"/>
        <v>112.1250897683964</v>
      </c>
      <c r="E121" s="622">
        <f t="shared" si="60"/>
        <v>126.9393563335707</v>
      </c>
      <c r="F121" s="622">
        <f t="shared" si="60"/>
        <v>98.4446065869392</v>
      </c>
      <c r="G121" s="622">
        <f t="shared" si="60"/>
        <v>129.4767840484555</v>
      </c>
      <c r="H121" s="622">
        <f t="shared" si="60"/>
        <v>133.2805641842402</v>
      </c>
      <c r="I121" s="622">
        <f t="shared" si="60"/>
        <v>108.3803505008014</v>
      </c>
      <c r="J121" s="622">
        <f t="shared" si="60"/>
        <v>155.95237310258932</v>
      </c>
      <c r="K121" s="622">
        <f>+K118/K119*100</f>
        <v>163.4304739768857</v>
      </c>
      <c r="L121" s="622" t="s">
        <v>156</v>
      </c>
      <c r="M121" s="622">
        <f>+M118/M119*100</f>
        <v>115.33095564374256</v>
      </c>
      <c r="N121" s="622">
        <f>+N118/N119*100</f>
        <v>104.76949109870137</v>
      </c>
      <c r="O121" s="622">
        <f>+O118/O119*100</f>
        <v>94.02368903461604</v>
      </c>
      <c r="P121" s="861">
        <f>+P118/P119*100</f>
        <v>98.43890104404593</v>
      </c>
    </row>
    <row r="122" spans="1:16" s="66" customFormat="1" ht="34.5" thickBot="1">
      <c r="A122" s="336" t="s">
        <v>101</v>
      </c>
      <c r="B122" s="850"/>
      <c r="C122" s="574"/>
      <c r="D122" s="574"/>
      <c r="E122" s="574"/>
      <c r="F122" s="574"/>
      <c r="G122" s="574"/>
      <c r="H122" s="574"/>
      <c r="I122" s="574"/>
      <c r="J122" s="574"/>
      <c r="K122" s="574"/>
      <c r="L122" s="574"/>
      <c r="M122" s="574"/>
      <c r="N122" s="574"/>
      <c r="O122" s="574"/>
      <c r="P122" s="584"/>
    </row>
    <row r="123" spans="1:16" s="61" customFormat="1" ht="20.25">
      <c r="A123" s="290" t="s">
        <v>183</v>
      </c>
      <c r="B123" s="858">
        <v>2852.2439999999997</v>
      </c>
      <c r="C123" s="456">
        <v>23769.92688330077</v>
      </c>
      <c r="D123" s="456">
        <v>14950.455880819918</v>
      </c>
      <c r="E123" s="456">
        <v>3481.3065899457897</v>
      </c>
      <c r="F123" s="456">
        <v>481.5254527078798</v>
      </c>
      <c r="G123" s="456">
        <v>524.341273046766</v>
      </c>
      <c r="H123" s="456">
        <v>95.28780964508411</v>
      </c>
      <c r="I123" s="456">
        <v>86.99325864126634</v>
      </c>
      <c r="J123" s="456">
        <v>1727.442965375098</v>
      </c>
      <c r="K123" s="456">
        <v>8.333263213105193</v>
      </c>
      <c r="L123" s="456">
        <v>0</v>
      </c>
      <c r="M123" s="456">
        <v>21355.686493394904</v>
      </c>
      <c r="N123" s="456">
        <v>1022.3995854959576</v>
      </c>
      <c r="O123" s="456">
        <v>1391.8408044099078</v>
      </c>
      <c r="P123" s="519">
        <v>2414.240389905866</v>
      </c>
    </row>
    <row r="124" spans="1:16" s="61" customFormat="1" ht="20.25">
      <c r="A124" s="633" t="s">
        <v>184</v>
      </c>
      <c r="B124" s="469">
        <v>3167.879</v>
      </c>
      <c r="C124" s="455">
        <v>22629.422030744638</v>
      </c>
      <c r="D124" s="455">
        <v>14354.922804816732</v>
      </c>
      <c r="E124" s="455">
        <v>3208.8297880064224</v>
      </c>
      <c r="F124" s="455">
        <v>446.49672015040153</v>
      </c>
      <c r="G124" s="455">
        <v>462.9689139010676</v>
      </c>
      <c r="H124" s="455">
        <v>77.74334183849824</v>
      </c>
      <c r="I124" s="455">
        <v>73.9415867840912</v>
      </c>
      <c r="J124" s="455">
        <v>1593.4689529913655</v>
      </c>
      <c r="K124" s="455">
        <v>6.605918344734758</v>
      </c>
      <c r="L124" s="455">
        <v>0</v>
      </c>
      <c r="M124" s="455">
        <v>20224.978026833316</v>
      </c>
      <c r="N124" s="455">
        <v>947.7383500653488</v>
      </c>
      <c r="O124" s="455">
        <v>1456.7056538459972</v>
      </c>
      <c r="P124" s="467">
        <v>2404.444003911346</v>
      </c>
    </row>
    <row r="125" spans="1:16" s="63" customFormat="1" ht="20.25">
      <c r="A125" s="291" t="s">
        <v>185</v>
      </c>
      <c r="B125" s="472">
        <f aca="true" t="shared" si="61" ref="B125:J125">B123-B124</f>
        <v>-315.6350000000002</v>
      </c>
      <c r="C125" s="462">
        <f t="shared" si="61"/>
        <v>1140.5048525561324</v>
      </c>
      <c r="D125" s="462">
        <f t="shared" si="61"/>
        <v>595.5330760031866</v>
      </c>
      <c r="E125" s="462">
        <f t="shared" si="61"/>
        <v>272.4768019393673</v>
      </c>
      <c r="F125" s="462">
        <f t="shared" si="61"/>
        <v>35.02873255747829</v>
      </c>
      <c r="G125" s="462">
        <f t="shared" si="61"/>
        <v>61.3723591456984</v>
      </c>
      <c r="H125" s="462">
        <f t="shared" si="61"/>
        <v>17.54446780658587</v>
      </c>
      <c r="I125" s="462">
        <f t="shared" si="61"/>
        <v>13.051671857175137</v>
      </c>
      <c r="J125" s="462">
        <f t="shared" si="61"/>
        <v>133.97401238373254</v>
      </c>
      <c r="K125" s="462">
        <f aca="true" t="shared" si="62" ref="K125:P125">K123-K124</f>
        <v>1.7273448683704347</v>
      </c>
      <c r="L125" s="462" t="s">
        <v>156</v>
      </c>
      <c r="M125" s="462">
        <f t="shared" si="62"/>
        <v>1130.7084665615876</v>
      </c>
      <c r="N125" s="462">
        <f t="shared" si="62"/>
        <v>74.66123543060883</v>
      </c>
      <c r="O125" s="462">
        <f t="shared" si="62"/>
        <v>-64.86484943608934</v>
      </c>
      <c r="P125" s="859">
        <f t="shared" si="62"/>
        <v>9.796385994519824</v>
      </c>
    </row>
    <row r="126" spans="1:16" s="63" customFormat="1" ht="21" thickBot="1">
      <c r="A126" s="292" t="s">
        <v>186</v>
      </c>
      <c r="B126" s="472">
        <f>+B123/B124*100</f>
        <v>90.03639343548159</v>
      </c>
      <c r="C126" s="462">
        <f aca="true" t="shared" si="63" ref="C126:J126">+C123/C124*100</f>
        <v>105.03992037890595</v>
      </c>
      <c r="D126" s="462">
        <f t="shared" si="63"/>
        <v>104.14863307940156</v>
      </c>
      <c r="E126" s="462">
        <f t="shared" si="63"/>
        <v>108.49146947456664</v>
      </c>
      <c r="F126" s="462">
        <f t="shared" si="63"/>
        <v>107.84523849260952</v>
      </c>
      <c r="G126" s="462">
        <f t="shared" si="63"/>
        <v>113.25625917916665</v>
      </c>
      <c r="H126" s="462">
        <f t="shared" si="63"/>
        <v>122.56716445638808</v>
      </c>
      <c r="I126" s="462">
        <f t="shared" si="63"/>
        <v>117.65132779106555</v>
      </c>
      <c r="J126" s="462">
        <f t="shared" si="63"/>
        <v>108.4076951817748</v>
      </c>
      <c r="K126" s="462">
        <f>+K123/K124*100</f>
        <v>126.14844414096056</v>
      </c>
      <c r="L126" s="622" t="s">
        <v>156</v>
      </c>
      <c r="M126" s="462">
        <f>+M123/M124*100</f>
        <v>105.5906536217811</v>
      </c>
      <c r="N126" s="462">
        <f>+N123/N124*100</f>
        <v>107.87783204356569</v>
      </c>
      <c r="O126" s="462">
        <f>+O123/O124*100</f>
        <v>95.54715468668408</v>
      </c>
      <c r="P126" s="859">
        <f>+P123/P124*100</f>
        <v>100.40742832765429</v>
      </c>
    </row>
    <row r="127" spans="1:16" s="66" customFormat="1" ht="34.5" hidden="1" thickBot="1">
      <c r="A127" s="338" t="s">
        <v>63</v>
      </c>
      <c r="B127" s="472"/>
      <c r="C127" s="463"/>
      <c r="D127" s="463"/>
      <c r="E127" s="463"/>
      <c r="F127" s="463"/>
      <c r="G127" s="463"/>
      <c r="H127" s="463"/>
      <c r="I127" s="463"/>
      <c r="J127" s="463"/>
      <c r="K127" s="459"/>
      <c r="L127" s="463"/>
      <c r="M127" s="463"/>
      <c r="N127" s="463"/>
      <c r="O127" s="463"/>
      <c r="P127" s="320"/>
    </row>
    <row r="128" spans="1:16" s="61" customFormat="1" ht="21" hidden="1" thickBot="1">
      <c r="A128" s="339" t="s">
        <v>90</v>
      </c>
      <c r="B128" s="472"/>
      <c r="C128" s="630"/>
      <c r="D128" s="630"/>
      <c r="E128" s="630"/>
      <c r="F128" s="630"/>
      <c r="G128" s="630"/>
      <c r="H128" s="630"/>
      <c r="I128" s="630"/>
      <c r="J128" s="630"/>
      <c r="K128" s="623"/>
      <c r="L128" s="630"/>
      <c r="M128" s="630"/>
      <c r="N128" s="630"/>
      <c r="O128" s="630"/>
      <c r="P128" s="320">
        <v>9.3</v>
      </c>
    </row>
    <row r="129" spans="1:16" s="61" customFormat="1" ht="21" hidden="1" thickBot="1">
      <c r="A129" s="340" t="s">
        <v>90</v>
      </c>
      <c r="B129" s="472"/>
      <c r="C129" s="630"/>
      <c r="D129" s="630"/>
      <c r="E129" s="630"/>
      <c r="F129" s="630"/>
      <c r="G129" s="630"/>
      <c r="H129" s="630"/>
      <c r="I129" s="630"/>
      <c r="J129" s="630"/>
      <c r="K129" s="623"/>
      <c r="L129" s="630"/>
      <c r="M129" s="630"/>
      <c r="N129" s="630"/>
      <c r="O129" s="630"/>
      <c r="P129" s="320">
        <v>9.3</v>
      </c>
    </row>
    <row r="130" spans="1:16" s="63" customFormat="1" ht="21" hidden="1" thickBot="1">
      <c r="A130" s="341" t="s">
        <v>88</v>
      </c>
      <c r="B130" s="472">
        <f aca="true" t="shared" si="64" ref="B130:O130">+B128-B129</f>
        <v>0</v>
      </c>
      <c r="C130" s="630">
        <f t="shared" si="64"/>
        <v>0</v>
      </c>
      <c r="D130" s="630">
        <f t="shared" si="64"/>
        <v>0</v>
      </c>
      <c r="E130" s="630">
        <f t="shared" si="64"/>
        <v>0</v>
      </c>
      <c r="F130" s="630">
        <f t="shared" si="64"/>
        <v>0</v>
      </c>
      <c r="G130" s="630">
        <f t="shared" si="64"/>
        <v>0</v>
      </c>
      <c r="H130" s="630">
        <f t="shared" si="64"/>
        <v>0</v>
      </c>
      <c r="I130" s="630">
        <f t="shared" si="64"/>
        <v>0</v>
      </c>
      <c r="J130" s="630">
        <f t="shared" si="64"/>
        <v>0</v>
      </c>
      <c r="K130" s="623"/>
      <c r="L130" s="630">
        <f t="shared" si="64"/>
        <v>0</v>
      </c>
      <c r="M130" s="630">
        <f t="shared" si="64"/>
        <v>0</v>
      </c>
      <c r="N130" s="630">
        <f t="shared" si="64"/>
        <v>0</v>
      </c>
      <c r="O130" s="630">
        <f t="shared" si="64"/>
        <v>0</v>
      </c>
      <c r="P130" s="320"/>
    </row>
    <row r="131" spans="1:16" s="63" customFormat="1" ht="21" hidden="1" thickBot="1">
      <c r="A131" s="475" t="s">
        <v>89</v>
      </c>
      <c r="B131" s="860" t="e">
        <f aca="true" t="shared" si="65" ref="B131:O131">+B128/B129*100</f>
        <v>#DIV/0!</v>
      </c>
      <c r="C131" s="631" t="e">
        <f t="shared" si="65"/>
        <v>#DIV/0!</v>
      </c>
      <c r="D131" s="631" t="e">
        <f t="shared" si="65"/>
        <v>#DIV/0!</v>
      </c>
      <c r="E131" s="631" t="e">
        <f t="shared" si="65"/>
        <v>#DIV/0!</v>
      </c>
      <c r="F131" s="631" t="e">
        <f t="shared" si="65"/>
        <v>#DIV/0!</v>
      </c>
      <c r="G131" s="631" t="e">
        <f t="shared" si="65"/>
        <v>#DIV/0!</v>
      </c>
      <c r="H131" s="631" t="e">
        <f t="shared" si="65"/>
        <v>#DIV/0!</v>
      </c>
      <c r="I131" s="631" t="e">
        <f t="shared" si="65"/>
        <v>#DIV/0!</v>
      </c>
      <c r="J131" s="631" t="e">
        <f t="shared" si="65"/>
        <v>#DIV/0!</v>
      </c>
      <c r="K131" s="625"/>
      <c r="L131" s="631" t="e">
        <f t="shared" si="65"/>
        <v>#DIV/0!</v>
      </c>
      <c r="M131" s="631" t="e">
        <f t="shared" si="65"/>
        <v>#DIV/0!</v>
      </c>
      <c r="N131" s="631" t="e">
        <f t="shared" si="65"/>
        <v>#DIV/0!</v>
      </c>
      <c r="O131" s="631" t="e">
        <f t="shared" si="65"/>
        <v>#DIV/0!</v>
      </c>
      <c r="P131" s="867"/>
    </row>
    <row r="132" spans="1:16" s="66" customFormat="1" ht="34.5" thickBot="1">
      <c r="A132" s="336" t="s">
        <v>102</v>
      </c>
      <c r="B132" s="850"/>
      <c r="C132" s="574"/>
      <c r="D132" s="574"/>
      <c r="E132" s="574"/>
      <c r="F132" s="574"/>
      <c r="G132" s="574"/>
      <c r="H132" s="574"/>
      <c r="I132" s="574"/>
      <c r="J132" s="574"/>
      <c r="K132" s="574"/>
      <c r="L132" s="574"/>
      <c r="M132" s="574"/>
      <c r="N132" s="574"/>
      <c r="O132" s="574"/>
      <c r="P132" s="584"/>
    </row>
    <row r="133" spans="1:16" s="61" customFormat="1" ht="20.25">
      <c r="A133" s="290" t="s">
        <v>183</v>
      </c>
      <c r="B133" s="858">
        <v>995.1359999999999</v>
      </c>
      <c r="C133" s="456">
        <v>26139.849059157073</v>
      </c>
      <c r="D133" s="456">
        <v>18478.931104224284</v>
      </c>
      <c r="E133" s="456">
        <v>4367.266299949623</v>
      </c>
      <c r="F133" s="456">
        <v>563.9622791926597</v>
      </c>
      <c r="G133" s="456">
        <v>3.9472829174437805</v>
      </c>
      <c r="H133" s="456">
        <v>0</v>
      </c>
      <c r="I133" s="456">
        <v>1.4196552029069394</v>
      </c>
      <c r="J133" s="456">
        <v>2.8147743959954554</v>
      </c>
      <c r="K133" s="456">
        <v>2.1119391386369974</v>
      </c>
      <c r="L133" s="456">
        <v>0</v>
      </c>
      <c r="M133" s="456">
        <v>23420.45333502155</v>
      </c>
      <c r="N133" s="456">
        <v>1339.8174554365771</v>
      </c>
      <c r="O133" s="456">
        <v>1379.5782686989517</v>
      </c>
      <c r="P133" s="519">
        <v>2719.395724135529</v>
      </c>
    </row>
    <row r="134" spans="1:16" s="61" customFormat="1" ht="20.25">
      <c r="A134" s="633" t="s">
        <v>184</v>
      </c>
      <c r="B134" s="469">
        <v>987.185</v>
      </c>
      <c r="C134" s="455">
        <v>25179.81482700811</v>
      </c>
      <c r="D134" s="455">
        <v>17731.101819821008</v>
      </c>
      <c r="E134" s="455">
        <v>4251.224525629274</v>
      </c>
      <c r="F134" s="455">
        <v>546.3898188620506</v>
      </c>
      <c r="G134" s="455">
        <v>4.861381942932008</v>
      </c>
      <c r="H134" s="455">
        <v>0</v>
      </c>
      <c r="I134" s="455">
        <v>0.35217985146316716</v>
      </c>
      <c r="J134" s="455">
        <v>2.843607496737356</v>
      </c>
      <c r="K134" s="455">
        <v>1.96577473658264</v>
      </c>
      <c r="L134" s="455">
        <v>0</v>
      </c>
      <c r="M134" s="455">
        <v>22538.739108340043</v>
      </c>
      <c r="N134" s="455">
        <v>1294.7667694842742</v>
      </c>
      <c r="O134" s="455">
        <v>1346.3089491837907</v>
      </c>
      <c r="P134" s="467">
        <v>2641.075718668065</v>
      </c>
    </row>
    <row r="135" spans="1:16" s="63" customFormat="1" ht="20.25">
      <c r="A135" s="291" t="s">
        <v>185</v>
      </c>
      <c r="B135" s="472">
        <f aca="true" t="shared" si="66" ref="B135:J135">B133-B134</f>
        <v>7.950999999999908</v>
      </c>
      <c r="C135" s="462">
        <f t="shared" si="66"/>
        <v>960.0342321489625</v>
      </c>
      <c r="D135" s="462">
        <f t="shared" si="66"/>
        <v>747.8292844032767</v>
      </c>
      <c r="E135" s="462">
        <f t="shared" si="66"/>
        <v>116.04177432034976</v>
      </c>
      <c r="F135" s="462">
        <f t="shared" si="66"/>
        <v>17.572460330609147</v>
      </c>
      <c r="G135" s="462">
        <f t="shared" si="66"/>
        <v>-0.9140990254882273</v>
      </c>
      <c r="H135" s="462" t="s">
        <v>156</v>
      </c>
      <c r="I135" s="462" t="s">
        <v>156</v>
      </c>
      <c r="J135" s="462">
        <f t="shared" si="66"/>
        <v>-0.028833100741900708</v>
      </c>
      <c r="K135" s="462">
        <f aca="true" t="shared" si="67" ref="K135:P135">K133-K134</f>
        <v>0.14616440205435755</v>
      </c>
      <c r="L135" s="462" t="s">
        <v>156</v>
      </c>
      <c r="M135" s="462">
        <f t="shared" si="67"/>
        <v>881.7142266815063</v>
      </c>
      <c r="N135" s="462">
        <f t="shared" si="67"/>
        <v>45.050685952302956</v>
      </c>
      <c r="O135" s="462">
        <f t="shared" si="67"/>
        <v>33.26931951516099</v>
      </c>
      <c r="P135" s="859">
        <f t="shared" si="67"/>
        <v>78.32000546746394</v>
      </c>
    </row>
    <row r="136" spans="1:16" s="63" customFormat="1" ht="21" thickBot="1">
      <c r="A136" s="292" t="s">
        <v>186</v>
      </c>
      <c r="B136" s="860">
        <f>+B133/B134*100</f>
        <v>100.80542147621772</v>
      </c>
      <c r="C136" s="622">
        <f aca="true" t="shared" si="68" ref="C136:J136">+C133/C134*100</f>
        <v>103.81271363091686</v>
      </c>
      <c r="D136" s="622">
        <f t="shared" si="68"/>
        <v>104.21761316359542</v>
      </c>
      <c r="E136" s="622">
        <f t="shared" si="68"/>
        <v>102.72960822513069</v>
      </c>
      <c r="F136" s="622">
        <f t="shared" si="68"/>
        <v>103.21610317835108</v>
      </c>
      <c r="G136" s="622">
        <f t="shared" si="68"/>
        <v>81.19672479515333</v>
      </c>
      <c r="H136" s="622" t="s">
        <v>156</v>
      </c>
      <c r="I136" s="622" t="s">
        <v>156</v>
      </c>
      <c r="J136" s="622">
        <f t="shared" si="68"/>
        <v>98.98603795442997</v>
      </c>
      <c r="K136" s="622">
        <f>+K133/K134*100</f>
        <v>107.43546039809495</v>
      </c>
      <c r="L136" s="622" t="s">
        <v>156</v>
      </c>
      <c r="M136" s="622">
        <f>+M133/M134*100</f>
        <v>103.91199446625319</v>
      </c>
      <c r="N136" s="622">
        <f>+N133/N134*100</f>
        <v>103.47944409866554</v>
      </c>
      <c r="O136" s="622">
        <f>+O133/O134*100</f>
        <v>102.47115043952807</v>
      </c>
      <c r="P136" s="861">
        <f>+P133/P134*100</f>
        <v>102.96545854077073</v>
      </c>
    </row>
    <row r="137" spans="1:16" s="126" customFormat="1" ht="34.5" thickBot="1">
      <c r="A137" s="321" t="s">
        <v>116</v>
      </c>
      <c r="B137" s="850"/>
      <c r="C137" s="574"/>
      <c r="D137" s="574"/>
      <c r="E137" s="574"/>
      <c r="F137" s="574"/>
      <c r="G137" s="574"/>
      <c r="H137" s="574"/>
      <c r="I137" s="574"/>
      <c r="J137" s="574"/>
      <c r="K137" s="574"/>
      <c r="L137" s="574"/>
      <c r="M137" s="574"/>
      <c r="N137" s="574"/>
      <c r="O137" s="574"/>
      <c r="P137" s="584"/>
    </row>
    <row r="138" spans="1:16" s="128" customFormat="1" ht="20.25">
      <c r="A138" s="290" t="s">
        <v>183</v>
      </c>
      <c r="B138" s="879">
        <v>23047.293999999907</v>
      </c>
      <c r="C138" s="465">
        <v>14725.60747261706</v>
      </c>
      <c r="D138" s="465">
        <v>11436.500264051278</v>
      </c>
      <c r="E138" s="465">
        <v>1527.633254906202</v>
      </c>
      <c r="F138" s="465">
        <v>327.51590056516125</v>
      </c>
      <c r="G138" s="465">
        <v>3.0393083601629574</v>
      </c>
      <c r="H138" s="465">
        <v>0</v>
      </c>
      <c r="I138" s="465">
        <v>8.560187875707557</v>
      </c>
      <c r="J138" s="465">
        <v>19.291241595072645</v>
      </c>
      <c r="K138" s="465">
        <v>0</v>
      </c>
      <c r="L138" s="465">
        <v>0</v>
      </c>
      <c r="M138" s="465">
        <v>13322.540157353586</v>
      </c>
      <c r="N138" s="465">
        <v>507.59270625581445</v>
      </c>
      <c r="O138" s="465">
        <v>895.474609007607</v>
      </c>
      <c r="P138" s="466">
        <v>1403.0673152634215</v>
      </c>
    </row>
    <row r="139" spans="1:16" s="128" customFormat="1" ht="20.25">
      <c r="A139" s="633" t="s">
        <v>184</v>
      </c>
      <c r="B139" s="484">
        <v>20853.454999999893</v>
      </c>
      <c r="C139" s="455">
        <v>14275.633933721603</v>
      </c>
      <c r="D139" s="455">
        <v>11024.968908029947</v>
      </c>
      <c r="E139" s="455">
        <v>1475.1609305668333</v>
      </c>
      <c r="F139" s="455">
        <v>315.2819440871238</v>
      </c>
      <c r="G139" s="455">
        <v>0.9616951563501958</v>
      </c>
      <c r="H139" s="455">
        <v>0</v>
      </c>
      <c r="I139" s="455">
        <v>6.3644010069314945</v>
      </c>
      <c r="J139" s="455">
        <v>7.385778519674595</v>
      </c>
      <c r="K139" s="455">
        <v>0</v>
      </c>
      <c r="L139" s="455">
        <v>0</v>
      </c>
      <c r="M139" s="455">
        <v>12830.123657366863</v>
      </c>
      <c r="N139" s="455">
        <v>477.76934725365106</v>
      </c>
      <c r="O139" s="455">
        <v>967.7409291010432</v>
      </c>
      <c r="P139" s="467">
        <v>1445.5102763546943</v>
      </c>
    </row>
    <row r="140" spans="1:16" s="129" customFormat="1" ht="20.25">
      <c r="A140" s="291" t="s">
        <v>185</v>
      </c>
      <c r="B140" s="880">
        <f aca="true" t="shared" si="69" ref="B140:J140">B138-B139</f>
        <v>2193.8390000000145</v>
      </c>
      <c r="C140" s="462">
        <f t="shared" si="69"/>
        <v>449.97353889545593</v>
      </c>
      <c r="D140" s="462">
        <f t="shared" si="69"/>
        <v>411.5313560213308</v>
      </c>
      <c r="E140" s="462">
        <f t="shared" si="69"/>
        <v>52.4723243393687</v>
      </c>
      <c r="F140" s="462">
        <f t="shared" si="69"/>
        <v>12.233956478037442</v>
      </c>
      <c r="G140" s="462">
        <f t="shared" si="69"/>
        <v>2.0776132038127617</v>
      </c>
      <c r="H140" s="462" t="s">
        <v>156</v>
      </c>
      <c r="I140" s="462">
        <f t="shared" si="69"/>
        <v>2.1957868687760627</v>
      </c>
      <c r="J140" s="462">
        <f t="shared" si="69"/>
        <v>11.90546307539805</v>
      </c>
      <c r="K140" s="462" t="s">
        <v>156</v>
      </c>
      <c r="L140" s="462" t="s">
        <v>156</v>
      </c>
      <c r="M140" s="462">
        <f>M138-M139</f>
        <v>492.41649998672256</v>
      </c>
      <c r="N140" s="462">
        <f>N138-N139</f>
        <v>29.823359002163386</v>
      </c>
      <c r="O140" s="462">
        <f>O138-O139</f>
        <v>-72.2663200934362</v>
      </c>
      <c r="P140" s="859">
        <f>P138-P139</f>
        <v>-42.442961091272764</v>
      </c>
    </row>
    <row r="141" spans="1:16" s="129" customFormat="1" ht="21" thickBot="1">
      <c r="A141" s="292" t="s">
        <v>186</v>
      </c>
      <c r="B141" s="881">
        <f>+B138/B139*100</f>
        <v>110.52026630599114</v>
      </c>
      <c r="C141" s="632">
        <f aca="true" t="shared" si="70" ref="C141:J141">+C138/C139*100</f>
        <v>103.15203892860083</v>
      </c>
      <c r="D141" s="632">
        <f t="shared" si="70"/>
        <v>103.73272123898323</v>
      </c>
      <c r="E141" s="632">
        <f t="shared" si="70"/>
        <v>103.55705762348289</v>
      </c>
      <c r="F141" s="632">
        <f t="shared" si="70"/>
        <v>103.88032258347681</v>
      </c>
      <c r="G141" s="632">
        <f t="shared" si="70"/>
        <v>316.03656731491435</v>
      </c>
      <c r="H141" s="632" t="s">
        <v>156</v>
      </c>
      <c r="I141" s="632">
        <f t="shared" si="70"/>
        <v>134.5010766352501</v>
      </c>
      <c r="J141" s="632">
        <f t="shared" si="70"/>
        <v>261.1944230886927</v>
      </c>
      <c r="K141" s="632" t="s">
        <v>156</v>
      </c>
      <c r="L141" s="632" t="s">
        <v>156</v>
      </c>
      <c r="M141" s="632">
        <f>+M138/M139*100</f>
        <v>103.83797158263542</v>
      </c>
      <c r="N141" s="632">
        <f>+N138/N139*100</f>
        <v>106.24220854133823</v>
      </c>
      <c r="O141" s="632">
        <f>+O138/O139*100</f>
        <v>92.53247249131375</v>
      </c>
      <c r="P141" s="868">
        <f>+P138/P139*100</f>
        <v>97.06380772343549</v>
      </c>
    </row>
    <row r="142" spans="1:16" s="66" customFormat="1" ht="33.75" hidden="1">
      <c r="A142" s="464" t="s">
        <v>64</v>
      </c>
      <c r="B142" s="207"/>
      <c r="C142" s="224"/>
      <c r="D142" s="224"/>
      <c r="E142" s="224"/>
      <c r="F142" s="224"/>
      <c r="G142" s="224"/>
      <c r="H142" s="224"/>
      <c r="I142" s="224"/>
      <c r="J142" s="224"/>
      <c r="K142" s="208"/>
      <c r="L142" s="224"/>
      <c r="M142" s="224"/>
      <c r="N142" s="224"/>
      <c r="O142" s="306"/>
      <c r="P142" s="457"/>
    </row>
    <row r="143" spans="1:16" s="61" customFormat="1" ht="20.25" hidden="1">
      <c r="A143" s="109" t="s">
        <v>90</v>
      </c>
      <c r="B143" s="222"/>
      <c r="C143" s="225"/>
      <c r="D143" s="225"/>
      <c r="E143" s="225"/>
      <c r="F143" s="225"/>
      <c r="G143" s="225"/>
      <c r="H143" s="225"/>
      <c r="I143" s="225"/>
      <c r="J143" s="225"/>
      <c r="K143" s="164"/>
      <c r="L143" s="225"/>
      <c r="M143" s="225"/>
      <c r="N143" s="225"/>
      <c r="O143" s="307"/>
      <c r="P143" s="315"/>
    </row>
    <row r="144" spans="1:16" s="61" customFormat="1" ht="20.25" hidden="1">
      <c r="A144" s="111" t="s">
        <v>90</v>
      </c>
      <c r="B144" s="223"/>
      <c r="C144" s="226"/>
      <c r="D144" s="226"/>
      <c r="E144" s="226"/>
      <c r="F144" s="226"/>
      <c r="G144" s="226"/>
      <c r="H144" s="226"/>
      <c r="I144" s="226"/>
      <c r="J144" s="226"/>
      <c r="K144" s="220"/>
      <c r="L144" s="226"/>
      <c r="M144" s="226"/>
      <c r="N144" s="226"/>
      <c r="O144" s="308"/>
      <c r="P144" s="315"/>
    </row>
    <row r="145" spans="1:16" s="63" customFormat="1" ht="20.25" hidden="1">
      <c r="A145" s="112" t="s">
        <v>88</v>
      </c>
      <c r="B145" s="206">
        <f aca="true" t="shared" si="71" ref="B145:O145">+B143-B144</f>
        <v>0</v>
      </c>
      <c r="C145" s="228">
        <f t="shared" si="71"/>
        <v>0</v>
      </c>
      <c r="D145" s="228">
        <f t="shared" si="71"/>
        <v>0</v>
      </c>
      <c r="E145" s="228">
        <f t="shared" si="71"/>
        <v>0</v>
      </c>
      <c r="F145" s="228">
        <f t="shared" si="71"/>
        <v>0</v>
      </c>
      <c r="G145" s="228">
        <f t="shared" si="71"/>
        <v>0</v>
      </c>
      <c r="H145" s="228">
        <f t="shared" si="71"/>
        <v>0</v>
      </c>
      <c r="I145" s="228">
        <f t="shared" si="71"/>
        <v>0</v>
      </c>
      <c r="J145" s="228">
        <f t="shared" si="71"/>
        <v>0</v>
      </c>
      <c r="K145" s="214"/>
      <c r="L145" s="228">
        <f t="shared" si="71"/>
        <v>0</v>
      </c>
      <c r="M145" s="228">
        <f t="shared" si="71"/>
        <v>0</v>
      </c>
      <c r="N145" s="228">
        <f t="shared" si="71"/>
        <v>0</v>
      </c>
      <c r="O145" s="309">
        <f t="shared" si="71"/>
        <v>0</v>
      </c>
      <c r="P145" s="316"/>
    </row>
    <row r="146" spans="1:16" s="63" customFormat="1" ht="21" hidden="1" thickBot="1">
      <c r="A146" s="113" t="s">
        <v>89</v>
      </c>
      <c r="B146" s="205" t="e">
        <f aca="true" t="shared" si="72" ref="B146:O146">+B143/B144*100</f>
        <v>#DIV/0!</v>
      </c>
      <c r="C146" s="229" t="e">
        <f t="shared" si="72"/>
        <v>#DIV/0!</v>
      </c>
      <c r="D146" s="229" t="e">
        <f t="shared" si="72"/>
        <v>#DIV/0!</v>
      </c>
      <c r="E146" s="229" t="e">
        <f t="shared" si="72"/>
        <v>#DIV/0!</v>
      </c>
      <c r="F146" s="229" t="e">
        <f t="shared" si="72"/>
        <v>#DIV/0!</v>
      </c>
      <c r="G146" s="229" t="e">
        <f t="shared" si="72"/>
        <v>#DIV/0!</v>
      </c>
      <c r="H146" s="229" t="e">
        <f t="shared" si="72"/>
        <v>#DIV/0!</v>
      </c>
      <c r="I146" s="229" t="e">
        <f t="shared" si="72"/>
        <v>#DIV/0!</v>
      </c>
      <c r="J146" s="229" t="e">
        <f t="shared" si="72"/>
        <v>#DIV/0!</v>
      </c>
      <c r="K146" s="216"/>
      <c r="L146" s="229" t="e">
        <f t="shared" si="72"/>
        <v>#DIV/0!</v>
      </c>
      <c r="M146" s="229" t="e">
        <f t="shared" si="72"/>
        <v>#DIV/0!</v>
      </c>
      <c r="N146" s="229" t="e">
        <f t="shared" si="72"/>
        <v>#DIV/0!</v>
      </c>
      <c r="O146" s="310" t="e">
        <f t="shared" si="72"/>
        <v>#DIV/0!</v>
      </c>
      <c r="P146" s="316"/>
    </row>
    <row r="147" spans="1:16" s="66" customFormat="1" ht="33.75" hidden="1">
      <c r="A147" s="108" t="s">
        <v>65</v>
      </c>
      <c r="B147" s="207"/>
      <c r="C147" s="224"/>
      <c r="D147" s="224"/>
      <c r="E147" s="224"/>
      <c r="F147" s="224"/>
      <c r="G147" s="224"/>
      <c r="H147" s="224"/>
      <c r="I147" s="224"/>
      <c r="J147" s="224"/>
      <c r="K147" s="208"/>
      <c r="L147" s="224"/>
      <c r="M147" s="224"/>
      <c r="N147" s="224"/>
      <c r="O147" s="306"/>
      <c r="P147" s="314"/>
    </row>
    <row r="148" spans="1:16" s="61" customFormat="1" ht="20.25" hidden="1">
      <c r="A148" s="109" t="s">
        <v>90</v>
      </c>
      <c r="B148" s="222"/>
      <c r="C148" s="225"/>
      <c r="D148" s="225"/>
      <c r="E148" s="225"/>
      <c r="F148" s="225"/>
      <c r="G148" s="225"/>
      <c r="H148" s="225"/>
      <c r="I148" s="225"/>
      <c r="J148" s="225"/>
      <c r="K148" s="164"/>
      <c r="L148" s="225"/>
      <c r="M148" s="225"/>
      <c r="N148" s="225"/>
      <c r="O148" s="307"/>
      <c r="P148" s="315">
        <v>22.1</v>
      </c>
    </row>
    <row r="149" spans="1:16" s="61" customFormat="1" ht="20.25" hidden="1">
      <c r="A149" s="111" t="s">
        <v>90</v>
      </c>
      <c r="B149" s="223"/>
      <c r="C149" s="226"/>
      <c r="D149" s="226"/>
      <c r="E149" s="226"/>
      <c r="F149" s="226"/>
      <c r="G149" s="226"/>
      <c r="H149" s="226"/>
      <c r="I149" s="226"/>
      <c r="J149" s="226"/>
      <c r="K149" s="220"/>
      <c r="L149" s="226"/>
      <c r="M149" s="226"/>
      <c r="N149" s="226"/>
      <c r="O149" s="308"/>
      <c r="P149" s="315">
        <v>22.1</v>
      </c>
    </row>
    <row r="150" spans="1:16" s="63" customFormat="1" ht="20.25" hidden="1">
      <c r="A150" s="112" t="s">
        <v>88</v>
      </c>
      <c r="B150" s="206">
        <f aca="true" t="shared" si="73" ref="B150:O150">+B148-B149</f>
        <v>0</v>
      </c>
      <c r="C150" s="228">
        <f t="shared" si="73"/>
        <v>0</v>
      </c>
      <c r="D150" s="228">
        <f t="shared" si="73"/>
        <v>0</v>
      </c>
      <c r="E150" s="228">
        <f t="shared" si="73"/>
        <v>0</v>
      </c>
      <c r="F150" s="228">
        <f t="shared" si="73"/>
        <v>0</v>
      </c>
      <c r="G150" s="228">
        <f t="shared" si="73"/>
        <v>0</v>
      </c>
      <c r="H150" s="228">
        <f t="shared" si="73"/>
        <v>0</v>
      </c>
      <c r="I150" s="228">
        <f t="shared" si="73"/>
        <v>0</v>
      </c>
      <c r="J150" s="228">
        <f t="shared" si="73"/>
        <v>0</v>
      </c>
      <c r="K150" s="214"/>
      <c r="L150" s="228">
        <f t="shared" si="73"/>
        <v>0</v>
      </c>
      <c r="M150" s="228">
        <f t="shared" si="73"/>
        <v>0</v>
      </c>
      <c r="N150" s="228">
        <f t="shared" si="73"/>
        <v>0</v>
      </c>
      <c r="O150" s="309">
        <f t="shared" si="73"/>
        <v>0</v>
      </c>
      <c r="P150" s="316"/>
    </row>
    <row r="151" spans="1:16" s="63" customFormat="1" ht="21" hidden="1" thickBot="1">
      <c r="A151" s="113" t="s">
        <v>89</v>
      </c>
      <c r="B151" s="205" t="e">
        <f aca="true" t="shared" si="74" ref="B151:O151">+B148/B149*100</f>
        <v>#DIV/0!</v>
      </c>
      <c r="C151" s="229" t="e">
        <f t="shared" si="74"/>
        <v>#DIV/0!</v>
      </c>
      <c r="D151" s="229" t="e">
        <f t="shared" si="74"/>
        <v>#DIV/0!</v>
      </c>
      <c r="E151" s="229" t="e">
        <f t="shared" si="74"/>
        <v>#DIV/0!</v>
      </c>
      <c r="F151" s="229" t="e">
        <f t="shared" si="74"/>
        <v>#DIV/0!</v>
      </c>
      <c r="G151" s="229" t="e">
        <f t="shared" si="74"/>
        <v>#DIV/0!</v>
      </c>
      <c r="H151" s="229" t="e">
        <f t="shared" si="74"/>
        <v>#DIV/0!</v>
      </c>
      <c r="I151" s="229" t="e">
        <f t="shared" si="74"/>
        <v>#DIV/0!</v>
      </c>
      <c r="J151" s="229" t="e">
        <f t="shared" si="74"/>
        <v>#DIV/0!</v>
      </c>
      <c r="K151" s="216"/>
      <c r="L151" s="229" t="e">
        <f t="shared" si="74"/>
        <v>#DIV/0!</v>
      </c>
      <c r="M151" s="229" t="e">
        <f t="shared" si="74"/>
        <v>#DIV/0!</v>
      </c>
      <c r="N151" s="229" t="e">
        <f t="shared" si="74"/>
        <v>#DIV/0!</v>
      </c>
      <c r="O151" s="310" t="e">
        <f t="shared" si="74"/>
        <v>#DIV/0!</v>
      </c>
      <c r="P151" s="316"/>
    </row>
    <row r="152" spans="1:16" s="142" customFormat="1" ht="33.75" hidden="1">
      <c r="A152" s="141" t="s">
        <v>66</v>
      </c>
      <c r="B152" s="209"/>
      <c r="C152" s="209"/>
      <c r="D152" s="209"/>
      <c r="E152" s="209"/>
      <c r="F152" s="209"/>
      <c r="G152" s="209"/>
      <c r="H152" s="209"/>
      <c r="I152" s="209"/>
      <c r="J152" s="209"/>
      <c r="K152" s="208"/>
      <c r="L152" s="209"/>
      <c r="M152" s="209"/>
      <c r="N152" s="209"/>
      <c r="O152" s="301"/>
      <c r="P152" s="311"/>
    </row>
    <row r="153" spans="1:16" s="145" customFormat="1" ht="20.25" hidden="1">
      <c r="A153" s="143" t="s">
        <v>114</v>
      </c>
      <c r="B153" s="210">
        <v>0</v>
      </c>
      <c r="C153" s="211">
        <v>0</v>
      </c>
      <c r="D153" s="211">
        <v>0</v>
      </c>
      <c r="E153" s="211">
        <v>0</v>
      </c>
      <c r="F153" s="211">
        <v>0</v>
      </c>
      <c r="G153" s="211">
        <v>0</v>
      </c>
      <c r="H153" s="211">
        <v>0</v>
      </c>
      <c r="I153" s="211">
        <v>0</v>
      </c>
      <c r="J153" s="211">
        <v>0</v>
      </c>
      <c r="K153" s="164"/>
      <c r="L153" s="211">
        <v>0</v>
      </c>
      <c r="M153" s="211">
        <v>0</v>
      </c>
      <c r="N153" s="211">
        <v>0</v>
      </c>
      <c r="O153" s="302">
        <v>0</v>
      </c>
      <c r="P153" s="312"/>
    </row>
    <row r="154" spans="1:16" s="145" customFormat="1" ht="20.25" hidden="1">
      <c r="A154" s="146" t="s">
        <v>110</v>
      </c>
      <c r="B154" s="218">
        <v>0.04</v>
      </c>
      <c r="C154" s="219">
        <v>804167</v>
      </c>
      <c r="D154" s="219">
        <v>520650</v>
      </c>
      <c r="E154" s="219">
        <v>0</v>
      </c>
      <c r="F154" s="219">
        <v>0</v>
      </c>
      <c r="G154" s="219">
        <v>0</v>
      </c>
      <c r="H154" s="219">
        <v>0</v>
      </c>
      <c r="I154" s="219">
        <v>0</v>
      </c>
      <c r="J154" s="219">
        <v>0</v>
      </c>
      <c r="K154" s="220"/>
      <c r="L154" s="219">
        <v>520650</v>
      </c>
      <c r="M154" s="219">
        <v>0</v>
      </c>
      <c r="N154" s="219">
        <v>283517</v>
      </c>
      <c r="O154" s="305">
        <v>283517</v>
      </c>
      <c r="P154" s="312"/>
    </row>
    <row r="155" spans="1:16" s="148" customFormat="1" ht="20.25" hidden="1">
      <c r="A155" s="147" t="s">
        <v>112</v>
      </c>
      <c r="B155" s="212">
        <f aca="true" t="shared" si="75" ref="B155:O155">+B153-B154</f>
        <v>-0.04</v>
      </c>
      <c r="C155" s="213">
        <f t="shared" si="75"/>
        <v>-804167</v>
      </c>
      <c r="D155" s="213">
        <f t="shared" si="75"/>
        <v>-520650</v>
      </c>
      <c r="E155" s="213">
        <f t="shared" si="75"/>
        <v>0</v>
      </c>
      <c r="F155" s="213">
        <f t="shared" si="75"/>
        <v>0</v>
      </c>
      <c r="G155" s="213">
        <f t="shared" si="75"/>
        <v>0</v>
      </c>
      <c r="H155" s="213">
        <f t="shared" si="75"/>
        <v>0</v>
      </c>
      <c r="I155" s="213">
        <f t="shared" si="75"/>
        <v>0</v>
      </c>
      <c r="J155" s="213">
        <f t="shared" si="75"/>
        <v>0</v>
      </c>
      <c r="K155" s="214"/>
      <c r="L155" s="213">
        <f t="shared" si="75"/>
        <v>-520650</v>
      </c>
      <c r="M155" s="213">
        <f t="shared" si="75"/>
        <v>0</v>
      </c>
      <c r="N155" s="213">
        <f t="shared" si="75"/>
        <v>-283517</v>
      </c>
      <c r="O155" s="303">
        <f t="shared" si="75"/>
        <v>-283517</v>
      </c>
      <c r="P155" s="313"/>
    </row>
    <row r="156" spans="1:16" s="148" customFormat="1" ht="21" hidden="1" thickBot="1">
      <c r="A156" s="149" t="s">
        <v>113</v>
      </c>
      <c r="B156" s="215">
        <f aca="true" t="shared" si="76" ref="B156:O156">+B153/B154*100</f>
        <v>0</v>
      </c>
      <c r="C156" s="215">
        <f t="shared" si="76"/>
        <v>0</v>
      </c>
      <c r="D156" s="215">
        <f t="shared" si="76"/>
        <v>0</v>
      </c>
      <c r="E156" s="215" t="e">
        <f t="shared" si="76"/>
        <v>#DIV/0!</v>
      </c>
      <c r="F156" s="215" t="e">
        <f t="shared" si="76"/>
        <v>#DIV/0!</v>
      </c>
      <c r="G156" s="215" t="e">
        <f t="shared" si="76"/>
        <v>#DIV/0!</v>
      </c>
      <c r="H156" s="215" t="e">
        <f t="shared" si="76"/>
        <v>#DIV/0!</v>
      </c>
      <c r="I156" s="215" t="e">
        <f t="shared" si="76"/>
        <v>#DIV/0!</v>
      </c>
      <c r="J156" s="215" t="e">
        <f t="shared" si="76"/>
        <v>#DIV/0!</v>
      </c>
      <c r="K156" s="216"/>
      <c r="L156" s="215">
        <f t="shared" si="76"/>
        <v>0</v>
      </c>
      <c r="M156" s="215" t="e">
        <f t="shared" si="76"/>
        <v>#DIV/0!</v>
      </c>
      <c r="N156" s="215">
        <f t="shared" si="76"/>
        <v>0</v>
      </c>
      <c r="O156" s="304">
        <f t="shared" si="76"/>
        <v>0</v>
      </c>
      <c r="P156" s="313"/>
    </row>
    <row r="157" spans="1:16" s="142" customFormat="1" ht="33.75" hidden="1">
      <c r="A157" s="141" t="s">
        <v>67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8"/>
      <c r="L157" s="209"/>
      <c r="M157" s="209"/>
      <c r="N157" s="209"/>
      <c r="O157" s="301"/>
      <c r="P157" s="311"/>
    </row>
    <row r="158" spans="1:16" s="145" customFormat="1" ht="20.25" hidden="1">
      <c r="A158" s="143" t="s">
        <v>90</v>
      </c>
      <c r="B158" s="210"/>
      <c r="C158" s="211"/>
      <c r="D158" s="211"/>
      <c r="E158" s="211"/>
      <c r="F158" s="211"/>
      <c r="G158" s="211"/>
      <c r="H158" s="211"/>
      <c r="I158" s="211"/>
      <c r="J158" s="211"/>
      <c r="K158" s="164"/>
      <c r="L158" s="211"/>
      <c r="M158" s="211"/>
      <c r="N158" s="211"/>
      <c r="O158" s="302"/>
      <c r="P158" s="312">
        <v>20.3</v>
      </c>
    </row>
    <row r="159" spans="1:16" s="145" customFormat="1" ht="20.25" hidden="1">
      <c r="A159" s="155" t="s">
        <v>90</v>
      </c>
      <c r="B159" s="218"/>
      <c r="C159" s="219"/>
      <c r="D159" s="219"/>
      <c r="E159" s="219"/>
      <c r="F159" s="219"/>
      <c r="G159" s="219"/>
      <c r="H159" s="219"/>
      <c r="I159" s="219"/>
      <c r="J159" s="219"/>
      <c r="K159" s="220"/>
      <c r="L159" s="219"/>
      <c r="M159" s="219"/>
      <c r="N159" s="219"/>
      <c r="O159" s="305"/>
      <c r="P159" s="312">
        <v>20.3</v>
      </c>
    </row>
    <row r="160" spans="1:16" s="148" customFormat="1" ht="20.25" hidden="1">
      <c r="A160" s="147" t="s">
        <v>88</v>
      </c>
      <c r="B160" s="212">
        <f aca="true" t="shared" si="77" ref="B160:O160">+B158-B159</f>
        <v>0</v>
      </c>
      <c r="C160" s="213">
        <f t="shared" si="77"/>
        <v>0</v>
      </c>
      <c r="D160" s="213">
        <f t="shared" si="77"/>
        <v>0</v>
      </c>
      <c r="E160" s="213">
        <f t="shared" si="77"/>
        <v>0</v>
      </c>
      <c r="F160" s="213">
        <f t="shared" si="77"/>
        <v>0</v>
      </c>
      <c r="G160" s="213">
        <f t="shared" si="77"/>
        <v>0</v>
      </c>
      <c r="H160" s="213">
        <f t="shared" si="77"/>
        <v>0</v>
      </c>
      <c r="I160" s="213">
        <f t="shared" si="77"/>
        <v>0</v>
      </c>
      <c r="J160" s="213">
        <f t="shared" si="77"/>
        <v>0</v>
      </c>
      <c r="K160" s="214"/>
      <c r="L160" s="213">
        <f t="shared" si="77"/>
        <v>0</v>
      </c>
      <c r="M160" s="213">
        <f t="shared" si="77"/>
        <v>0</v>
      </c>
      <c r="N160" s="213">
        <f t="shared" si="77"/>
        <v>0</v>
      </c>
      <c r="O160" s="303">
        <f t="shared" si="77"/>
        <v>0</v>
      </c>
      <c r="P160" s="313"/>
    </row>
    <row r="161" spans="1:16" s="148" customFormat="1" ht="21" hidden="1" thickBot="1">
      <c r="A161" s="149" t="s">
        <v>89</v>
      </c>
      <c r="B161" s="215" t="e">
        <f aca="true" t="shared" si="78" ref="B161:O161">+B158/B159*100</f>
        <v>#DIV/0!</v>
      </c>
      <c r="C161" s="215" t="e">
        <f t="shared" si="78"/>
        <v>#DIV/0!</v>
      </c>
      <c r="D161" s="215" t="e">
        <f t="shared" si="78"/>
        <v>#DIV/0!</v>
      </c>
      <c r="E161" s="215" t="e">
        <f t="shared" si="78"/>
        <v>#DIV/0!</v>
      </c>
      <c r="F161" s="215" t="e">
        <f t="shared" si="78"/>
        <v>#DIV/0!</v>
      </c>
      <c r="G161" s="215" t="e">
        <f t="shared" si="78"/>
        <v>#DIV/0!</v>
      </c>
      <c r="H161" s="215" t="e">
        <f t="shared" si="78"/>
        <v>#DIV/0!</v>
      </c>
      <c r="I161" s="215" t="e">
        <f t="shared" si="78"/>
        <v>#DIV/0!</v>
      </c>
      <c r="J161" s="215" t="e">
        <f t="shared" si="78"/>
        <v>#DIV/0!</v>
      </c>
      <c r="K161" s="216"/>
      <c r="L161" s="215" t="e">
        <f t="shared" si="78"/>
        <v>#DIV/0!</v>
      </c>
      <c r="M161" s="215" t="e">
        <f t="shared" si="78"/>
        <v>#DIV/0!</v>
      </c>
      <c r="N161" s="215" t="e">
        <f t="shared" si="78"/>
        <v>#DIV/0!</v>
      </c>
      <c r="O161" s="304" t="e">
        <f t="shared" si="78"/>
        <v>#DIV/0!</v>
      </c>
      <c r="P161" s="313"/>
    </row>
    <row r="162" spans="1:16" s="142" customFormat="1" ht="33.75" hidden="1">
      <c r="A162" s="141" t="s">
        <v>68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8"/>
      <c r="L162" s="209"/>
      <c r="M162" s="209"/>
      <c r="N162" s="209"/>
      <c r="O162" s="301"/>
      <c r="P162" s="311"/>
    </row>
    <row r="163" spans="1:16" s="145" customFormat="1" ht="20.25" hidden="1">
      <c r="A163" s="143" t="s">
        <v>114</v>
      </c>
      <c r="B163" s="210">
        <v>0.3</v>
      </c>
      <c r="C163" s="211">
        <v>26043</v>
      </c>
      <c r="D163" s="211">
        <v>26043</v>
      </c>
      <c r="E163" s="211">
        <v>0</v>
      </c>
      <c r="F163" s="211">
        <v>0</v>
      </c>
      <c r="G163" s="211">
        <v>0</v>
      </c>
      <c r="H163" s="211">
        <v>0</v>
      </c>
      <c r="I163" s="211">
        <v>0</v>
      </c>
      <c r="J163" s="211">
        <v>0</v>
      </c>
      <c r="K163" s="164"/>
      <c r="L163" s="211">
        <v>26043</v>
      </c>
      <c r="M163" s="211">
        <v>0</v>
      </c>
      <c r="N163" s="211">
        <v>0</v>
      </c>
      <c r="O163" s="302">
        <v>0</v>
      </c>
      <c r="P163" s="312"/>
    </row>
    <row r="164" spans="1:16" s="145" customFormat="1" ht="20.25" hidden="1">
      <c r="A164" s="146" t="s">
        <v>110</v>
      </c>
      <c r="B164" s="218">
        <v>0.82</v>
      </c>
      <c r="C164" s="219">
        <v>19989</v>
      </c>
      <c r="D164" s="219">
        <v>11147</v>
      </c>
      <c r="E164" s="219">
        <v>4228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20"/>
      <c r="L164" s="219">
        <v>15375</v>
      </c>
      <c r="M164" s="219">
        <v>0</v>
      </c>
      <c r="N164" s="219">
        <v>4614</v>
      </c>
      <c r="O164" s="305">
        <v>4614</v>
      </c>
      <c r="P164" s="312"/>
    </row>
    <row r="165" spans="1:16" s="148" customFormat="1" ht="20.25" hidden="1">
      <c r="A165" s="147" t="s">
        <v>112</v>
      </c>
      <c r="B165" s="212">
        <f aca="true" t="shared" si="79" ref="B165:O165">+B163-B164</f>
        <v>-0.52</v>
      </c>
      <c r="C165" s="213">
        <f t="shared" si="79"/>
        <v>6054</v>
      </c>
      <c r="D165" s="213">
        <f t="shared" si="79"/>
        <v>14896</v>
      </c>
      <c r="E165" s="213">
        <f t="shared" si="79"/>
        <v>-4228</v>
      </c>
      <c r="F165" s="213">
        <f t="shared" si="79"/>
        <v>0</v>
      </c>
      <c r="G165" s="213">
        <f t="shared" si="79"/>
        <v>0</v>
      </c>
      <c r="H165" s="213">
        <f t="shared" si="79"/>
        <v>0</v>
      </c>
      <c r="I165" s="213">
        <f t="shared" si="79"/>
        <v>0</v>
      </c>
      <c r="J165" s="213">
        <f t="shared" si="79"/>
        <v>0</v>
      </c>
      <c r="K165" s="214"/>
      <c r="L165" s="213">
        <f t="shared" si="79"/>
        <v>10668</v>
      </c>
      <c r="M165" s="213">
        <f t="shared" si="79"/>
        <v>0</v>
      </c>
      <c r="N165" s="213">
        <f t="shared" si="79"/>
        <v>-4614</v>
      </c>
      <c r="O165" s="303">
        <f t="shared" si="79"/>
        <v>-4614</v>
      </c>
      <c r="P165" s="313"/>
    </row>
    <row r="166" spans="1:16" s="148" customFormat="1" ht="21" hidden="1" thickBot="1">
      <c r="A166" s="149" t="s">
        <v>113</v>
      </c>
      <c r="B166" s="215">
        <f aca="true" t="shared" si="80" ref="B166:O166">+B163/B164*100</f>
        <v>36.58536585365854</v>
      </c>
      <c r="C166" s="215">
        <f t="shared" si="80"/>
        <v>130.28665766171395</v>
      </c>
      <c r="D166" s="215">
        <f t="shared" si="80"/>
        <v>233.6323674531264</v>
      </c>
      <c r="E166" s="215">
        <f t="shared" si="80"/>
        <v>0</v>
      </c>
      <c r="F166" s="215" t="e">
        <f t="shared" si="80"/>
        <v>#DIV/0!</v>
      </c>
      <c r="G166" s="215" t="e">
        <f t="shared" si="80"/>
        <v>#DIV/0!</v>
      </c>
      <c r="H166" s="215" t="e">
        <f t="shared" si="80"/>
        <v>#DIV/0!</v>
      </c>
      <c r="I166" s="215" t="e">
        <f t="shared" si="80"/>
        <v>#DIV/0!</v>
      </c>
      <c r="J166" s="215" t="e">
        <f t="shared" si="80"/>
        <v>#DIV/0!</v>
      </c>
      <c r="K166" s="216"/>
      <c r="L166" s="215">
        <f t="shared" si="80"/>
        <v>169.38536585365853</v>
      </c>
      <c r="M166" s="215" t="e">
        <f t="shared" si="80"/>
        <v>#DIV/0!</v>
      </c>
      <c r="N166" s="215">
        <f t="shared" si="80"/>
        <v>0</v>
      </c>
      <c r="O166" s="304">
        <f t="shared" si="80"/>
        <v>0</v>
      </c>
      <c r="P166" s="313"/>
    </row>
    <row r="167" spans="1:16" s="142" customFormat="1" ht="33.75" hidden="1">
      <c r="A167" s="141" t="s">
        <v>69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8"/>
      <c r="L167" s="209"/>
      <c r="M167" s="209"/>
      <c r="N167" s="209"/>
      <c r="O167" s="301"/>
      <c r="P167" s="311"/>
    </row>
    <row r="168" spans="1:16" s="145" customFormat="1" ht="20.25" hidden="1">
      <c r="A168" s="143" t="s">
        <v>114</v>
      </c>
      <c r="B168" s="210">
        <v>6.709</v>
      </c>
      <c r="C168" s="211">
        <v>14946</v>
      </c>
      <c r="D168" s="211">
        <v>11425</v>
      </c>
      <c r="E168" s="211">
        <v>1802</v>
      </c>
      <c r="F168" s="211">
        <v>121</v>
      </c>
      <c r="G168" s="211">
        <v>0</v>
      </c>
      <c r="H168" s="211">
        <v>0</v>
      </c>
      <c r="I168" s="211">
        <v>16</v>
      </c>
      <c r="J168" s="211">
        <v>0</v>
      </c>
      <c r="K168" s="164"/>
      <c r="L168" s="211">
        <v>13364</v>
      </c>
      <c r="M168" s="211">
        <v>356</v>
      </c>
      <c r="N168" s="211">
        <v>1225</v>
      </c>
      <c r="O168" s="302">
        <v>1582</v>
      </c>
      <c r="P168" s="312"/>
    </row>
    <row r="169" spans="1:16" s="145" customFormat="1" ht="20.25" hidden="1">
      <c r="A169" s="146" t="s">
        <v>110</v>
      </c>
      <c r="B169" s="218">
        <v>4.385</v>
      </c>
      <c r="C169" s="219">
        <v>14357</v>
      </c>
      <c r="D169" s="219">
        <v>9895</v>
      </c>
      <c r="E169" s="219">
        <v>2317</v>
      </c>
      <c r="F169" s="219">
        <v>0</v>
      </c>
      <c r="G169" s="219">
        <v>0</v>
      </c>
      <c r="H169" s="219">
        <v>0</v>
      </c>
      <c r="I169" s="219">
        <v>95</v>
      </c>
      <c r="J169" s="219">
        <v>0</v>
      </c>
      <c r="K169" s="220"/>
      <c r="L169" s="219">
        <v>12307</v>
      </c>
      <c r="M169" s="219">
        <v>590</v>
      </c>
      <c r="N169" s="219">
        <v>1460</v>
      </c>
      <c r="O169" s="305">
        <v>2050</v>
      </c>
      <c r="P169" s="312"/>
    </row>
    <row r="170" spans="1:16" s="148" customFormat="1" ht="20.25" hidden="1">
      <c r="A170" s="147" t="s">
        <v>112</v>
      </c>
      <c r="B170" s="212">
        <f aca="true" t="shared" si="81" ref="B170:O170">+B168-B169</f>
        <v>2.324</v>
      </c>
      <c r="C170" s="213">
        <f t="shared" si="81"/>
        <v>589</v>
      </c>
      <c r="D170" s="213">
        <f t="shared" si="81"/>
        <v>1530</v>
      </c>
      <c r="E170" s="213">
        <f t="shared" si="81"/>
        <v>-515</v>
      </c>
      <c r="F170" s="213">
        <f t="shared" si="81"/>
        <v>121</v>
      </c>
      <c r="G170" s="213">
        <f t="shared" si="81"/>
        <v>0</v>
      </c>
      <c r="H170" s="213">
        <f t="shared" si="81"/>
        <v>0</v>
      </c>
      <c r="I170" s="213">
        <f t="shared" si="81"/>
        <v>-79</v>
      </c>
      <c r="J170" s="213">
        <f t="shared" si="81"/>
        <v>0</v>
      </c>
      <c r="K170" s="214"/>
      <c r="L170" s="213">
        <f t="shared" si="81"/>
        <v>1057</v>
      </c>
      <c r="M170" s="213">
        <f t="shared" si="81"/>
        <v>-234</v>
      </c>
      <c r="N170" s="213">
        <f t="shared" si="81"/>
        <v>-235</v>
      </c>
      <c r="O170" s="303">
        <f t="shared" si="81"/>
        <v>-468</v>
      </c>
      <c r="P170" s="313"/>
    </row>
    <row r="171" spans="1:16" s="148" customFormat="1" ht="21" hidden="1" thickBot="1">
      <c r="A171" s="149" t="s">
        <v>113</v>
      </c>
      <c r="B171" s="215">
        <f aca="true" t="shared" si="82" ref="B171:O171">+B168/B169*100</f>
        <v>152.9988597491448</v>
      </c>
      <c r="C171" s="215">
        <f t="shared" si="82"/>
        <v>104.102528383367</v>
      </c>
      <c r="D171" s="215">
        <f t="shared" si="82"/>
        <v>115.46235472460839</v>
      </c>
      <c r="E171" s="215">
        <f t="shared" si="82"/>
        <v>77.77298230470436</v>
      </c>
      <c r="F171" s="215" t="e">
        <f t="shared" si="82"/>
        <v>#DIV/0!</v>
      </c>
      <c r="G171" s="215" t="e">
        <f t="shared" si="82"/>
        <v>#DIV/0!</v>
      </c>
      <c r="H171" s="215" t="e">
        <f t="shared" si="82"/>
        <v>#DIV/0!</v>
      </c>
      <c r="I171" s="215">
        <f t="shared" si="82"/>
        <v>16.842105263157894</v>
      </c>
      <c r="J171" s="215" t="e">
        <f t="shared" si="82"/>
        <v>#DIV/0!</v>
      </c>
      <c r="K171" s="216"/>
      <c r="L171" s="215">
        <f t="shared" si="82"/>
        <v>108.58860810920615</v>
      </c>
      <c r="M171" s="215">
        <f t="shared" si="82"/>
        <v>60.33898305084746</v>
      </c>
      <c r="N171" s="215">
        <f t="shared" si="82"/>
        <v>83.9041095890411</v>
      </c>
      <c r="O171" s="304">
        <f t="shared" si="82"/>
        <v>77.17073170731707</v>
      </c>
      <c r="P171" s="313"/>
    </row>
    <row r="172" spans="1:16" s="142" customFormat="1" ht="33.75" hidden="1">
      <c r="A172" s="141" t="s">
        <v>70</v>
      </c>
      <c r="B172" s="209"/>
      <c r="C172" s="209"/>
      <c r="D172" s="209"/>
      <c r="E172" s="209"/>
      <c r="F172" s="209"/>
      <c r="G172" s="209"/>
      <c r="H172" s="209"/>
      <c r="I172" s="209"/>
      <c r="J172" s="209"/>
      <c r="K172" s="208"/>
      <c r="L172" s="209"/>
      <c r="M172" s="209"/>
      <c r="N172" s="209"/>
      <c r="O172" s="301"/>
      <c r="P172" s="311"/>
    </row>
    <row r="173" spans="1:16" s="145" customFormat="1" ht="20.25" hidden="1">
      <c r="A173" s="143" t="s">
        <v>114</v>
      </c>
      <c r="B173" s="210">
        <v>3.998</v>
      </c>
      <c r="C173" s="211">
        <v>14327</v>
      </c>
      <c r="D173" s="211">
        <v>11762</v>
      </c>
      <c r="E173" s="211">
        <v>1409</v>
      </c>
      <c r="F173" s="211">
        <v>0</v>
      </c>
      <c r="G173" s="211">
        <v>0</v>
      </c>
      <c r="H173" s="211">
        <v>0</v>
      </c>
      <c r="I173" s="211">
        <v>0</v>
      </c>
      <c r="J173" s="211">
        <v>0</v>
      </c>
      <c r="K173" s="164"/>
      <c r="L173" s="211">
        <v>13171</v>
      </c>
      <c r="M173" s="211">
        <v>489</v>
      </c>
      <c r="N173" s="211">
        <v>667</v>
      </c>
      <c r="O173" s="302">
        <v>1156</v>
      </c>
      <c r="P173" s="312"/>
    </row>
    <row r="174" spans="1:16" s="145" customFormat="1" ht="20.25" hidden="1">
      <c r="A174" s="146" t="s">
        <v>110</v>
      </c>
      <c r="B174" s="218">
        <v>6.262</v>
      </c>
      <c r="C174" s="219">
        <v>15473</v>
      </c>
      <c r="D174" s="219">
        <v>11458</v>
      </c>
      <c r="E174" s="219">
        <v>1520</v>
      </c>
      <c r="F174" s="219">
        <v>213</v>
      </c>
      <c r="G174" s="219">
        <v>0</v>
      </c>
      <c r="H174" s="219">
        <v>0</v>
      </c>
      <c r="I174" s="219">
        <v>0</v>
      </c>
      <c r="J174" s="219">
        <v>713</v>
      </c>
      <c r="K174" s="220"/>
      <c r="L174" s="219">
        <v>13904</v>
      </c>
      <c r="M174" s="219">
        <v>1120</v>
      </c>
      <c r="N174" s="219">
        <v>449</v>
      </c>
      <c r="O174" s="305">
        <v>1569</v>
      </c>
      <c r="P174" s="312"/>
    </row>
    <row r="175" spans="1:16" s="148" customFormat="1" ht="20.25" hidden="1">
      <c r="A175" s="147" t="s">
        <v>112</v>
      </c>
      <c r="B175" s="212">
        <f aca="true" t="shared" si="83" ref="B175:O175">+B173-B174</f>
        <v>-2.2639999999999993</v>
      </c>
      <c r="C175" s="213">
        <f t="shared" si="83"/>
        <v>-1146</v>
      </c>
      <c r="D175" s="213">
        <f t="shared" si="83"/>
        <v>304</v>
      </c>
      <c r="E175" s="213">
        <f t="shared" si="83"/>
        <v>-111</v>
      </c>
      <c r="F175" s="213">
        <f t="shared" si="83"/>
        <v>-213</v>
      </c>
      <c r="G175" s="213">
        <f t="shared" si="83"/>
        <v>0</v>
      </c>
      <c r="H175" s="213">
        <f t="shared" si="83"/>
        <v>0</v>
      </c>
      <c r="I175" s="213">
        <f t="shared" si="83"/>
        <v>0</v>
      </c>
      <c r="J175" s="213">
        <f t="shared" si="83"/>
        <v>-713</v>
      </c>
      <c r="K175" s="214"/>
      <c r="L175" s="213">
        <f t="shared" si="83"/>
        <v>-733</v>
      </c>
      <c r="M175" s="213">
        <f t="shared" si="83"/>
        <v>-631</v>
      </c>
      <c r="N175" s="213">
        <f t="shared" si="83"/>
        <v>218</v>
      </c>
      <c r="O175" s="303">
        <f t="shared" si="83"/>
        <v>-413</v>
      </c>
      <c r="P175" s="313"/>
    </row>
    <row r="176" spans="1:16" s="148" customFormat="1" ht="21" hidden="1" thickBot="1">
      <c r="A176" s="149" t="s">
        <v>113</v>
      </c>
      <c r="B176" s="215">
        <f aca="true" t="shared" si="84" ref="B176:O176">+B173/B174*100</f>
        <v>63.845416799744505</v>
      </c>
      <c r="C176" s="215">
        <f t="shared" si="84"/>
        <v>92.5935500549344</v>
      </c>
      <c r="D176" s="215">
        <f t="shared" si="84"/>
        <v>102.65316809216267</v>
      </c>
      <c r="E176" s="215">
        <f t="shared" si="84"/>
        <v>92.69736842105263</v>
      </c>
      <c r="F176" s="215">
        <f t="shared" si="84"/>
        <v>0</v>
      </c>
      <c r="G176" s="215" t="e">
        <f t="shared" si="84"/>
        <v>#DIV/0!</v>
      </c>
      <c r="H176" s="215" t="e">
        <f t="shared" si="84"/>
        <v>#DIV/0!</v>
      </c>
      <c r="I176" s="215" t="e">
        <f t="shared" si="84"/>
        <v>#DIV/0!</v>
      </c>
      <c r="J176" s="215">
        <f t="shared" si="84"/>
        <v>0</v>
      </c>
      <c r="K176" s="216"/>
      <c r="L176" s="215">
        <f t="shared" si="84"/>
        <v>94.72813578826236</v>
      </c>
      <c r="M176" s="215">
        <f t="shared" si="84"/>
        <v>43.660714285714285</v>
      </c>
      <c r="N176" s="215">
        <f t="shared" si="84"/>
        <v>148.5523385300668</v>
      </c>
      <c r="O176" s="304">
        <f t="shared" si="84"/>
        <v>73.67750159337157</v>
      </c>
      <c r="P176" s="313"/>
    </row>
  </sheetData>
  <sheetProtection/>
  <mergeCells count="2">
    <mergeCell ref="A8:A11"/>
    <mergeCell ref="D8:P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tabSelected="1" zoomScale="70" zoomScaleNormal="70" zoomScalePageLayoutView="0" workbookViewId="0" topLeftCell="A1">
      <selection activeCell="D23" sqref="D23"/>
    </sheetView>
  </sheetViews>
  <sheetFormatPr defaultColWidth="11.375" defaultRowHeight="12.75"/>
  <cols>
    <col min="1" max="1" width="102.625" style="10" customWidth="1"/>
    <col min="2" max="2" width="22.00390625" style="70" bestFit="1" customWidth="1"/>
    <col min="3" max="10" width="17.00390625" style="9" customWidth="1"/>
    <col min="11" max="11" width="17.00390625" style="1" customWidth="1"/>
    <col min="12" max="14" width="17.00390625" style="9" customWidth="1"/>
    <col min="15" max="15" width="19.75390625" style="9" bestFit="1" customWidth="1"/>
    <col min="16" max="16" width="16.25390625" style="9" customWidth="1"/>
    <col min="17" max="16384" width="11.375" style="9" customWidth="1"/>
  </cols>
  <sheetData>
    <row r="1" spans="1:16" s="43" customFormat="1" ht="18.75">
      <c r="A1" s="38" t="s">
        <v>173</v>
      </c>
      <c r="B1" s="160"/>
      <c r="C1" s="39"/>
      <c r="D1" s="40"/>
      <c r="E1" s="261"/>
      <c r="F1" s="261"/>
      <c r="G1" s="261"/>
      <c r="H1" s="40"/>
      <c r="I1" s="40"/>
      <c r="J1" s="40"/>
      <c r="K1" s="170"/>
      <c r="L1" s="40"/>
      <c r="M1" s="40"/>
      <c r="N1" s="40"/>
      <c r="O1" s="41" t="s">
        <v>142</v>
      </c>
      <c r="P1" s="42"/>
    </row>
    <row r="2" spans="1:16" s="46" customFormat="1" ht="36" customHeight="1">
      <c r="A2" s="44" t="s">
        <v>191</v>
      </c>
      <c r="B2" s="161"/>
      <c r="C2" s="45"/>
      <c r="D2" s="45"/>
      <c r="E2" s="262"/>
      <c r="F2" s="262"/>
      <c r="G2" s="262"/>
      <c r="H2" s="45"/>
      <c r="I2" s="45"/>
      <c r="J2" s="45"/>
      <c r="K2" s="171"/>
      <c r="L2" s="45"/>
      <c r="M2" s="45"/>
      <c r="N2" s="45"/>
      <c r="O2" s="45"/>
      <c r="P2" s="45"/>
    </row>
    <row r="3" spans="1:16" s="47" customFormat="1" ht="18">
      <c r="A3" s="47" t="s">
        <v>50</v>
      </c>
      <c r="B3" s="162"/>
      <c r="C3" s="48"/>
      <c r="D3" s="48"/>
      <c r="E3" s="263"/>
      <c r="F3" s="263"/>
      <c r="G3" s="264"/>
      <c r="H3" s="48"/>
      <c r="I3" s="48"/>
      <c r="J3" s="48"/>
      <c r="K3" s="172"/>
      <c r="L3" s="48"/>
      <c r="M3" s="48"/>
      <c r="N3" s="48"/>
      <c r="O3" s="48"/>
      <c r="P3" s="48"/>
    </row>
    <row r="4" spans="1:16" s="56" customFormat="1" ht="15.75">
      <c r="A4" s="51"/>
      <c r="B4" s="30"/>
      <c r="C4" s="52"/>
      <c r="D4" s="53"/>
      <c r="E4" s="265"/>
      <c r="F4" s="265"/>
      <c r="G4" s="266"/>
      <c r="H4" s="54"/>
      <c r="I4" s="52"/>
      <c r="J4" s="52"/>
      <c r="K4" s="29"/>
      <c r="L4" s="52"/>
      <c r="M4" s="52"/>
      <c r="N4" s="52"/>
      <c r="O4" s="52"/>
      <c r="P4" s="52"/>
    </row>
    <row r="5" spans="1:16" s="56" customFormat="1" ht="37.5">
      <c r="A5" s="57" t="s">
        <v>72</v>
      </c>
      <c r="B5" s="30"/>
      <c r="C5" s="52"/>
      <c r="D5" s="53"/>
      <c r="E5" s="54"/>
      <c r="F5" s="54"/>
      <c r="G5" s="55"/>
      <c r="H5" s="54"/>
      <c r="I5" s="52"/>
      <c r="J5" s="52"/>
      <c r="K5" s="29"/>
      <c r="L5" s="52"/>
      <c r="M5" s="52"/>
      <c r="N5" s="52"/>
      <c r="O5" s="52"/>
      <c r="P5" s="52"/>
    </row>
    <row r="6" spans="1:18" s="46" customFormat="1" ht="25.5">
      <c r="A6" s="715" t="s">
        <v>1</v>
      </c>
      <c r="B6" s="708"/>
      <c r="C6" s="716"/>
      <c r="D6" s="716"/>
      <c r="E6" s="716"/>
      <c r="F6" s="716"/>
      <c r="G6" s="716"/>
      <c r="H6" s="716"/>
      <c r="I6" s="716"/>
      <c r="J6" s="716"/>
      <c r="K6" s="707"/>
      <c r="L6" s="716"/>
      <c r="M6" s="716"/>
      <c r="N6" s="716"/>
      <c r="O6" s="730"/>
      <c r="P6" s="716"/>
      <c r="Q6" s="718"/>
      <c r="R6" s="718"/>
    </row>
    <row r="7" spans="1:18" ht="15.75" thickBot="1">
      <c r="A7" s="719"/>
      <c r="B7" s="720"/>
      <c r="C7" s="721"/>
      <c r="D7" s="721"/>
      <c r="E7" s="721"/>
      <c r="F7" s="721"/>
      <c r="G7" s="721"/>
      <c r="H7" s="721"/>
      <c r="I7" s="721"/>
      <c r="J7" s="721"/>
      <c r="K7" s="661"/>
      <c r="L7" s="721"/>
      <c r="M7" s="721"/>
      <c r="N7" s="721"/>
      <c r="O7" s="721"/>
      <c r="P7" s="721"/>
      <c r="Q7" s="721"/>
      <c r="R7" s="721"/>
    </row>
    <row r="8" spans="1:18" s="58" customFormat="1" ht="15" customHeight="1">
      <c r="A8" s="898" t="s">
        <v>155</v>
      </c>
      <c r="B8" s="722" t="s">
        <v>2</v>
      </c>
      <c r="C8" s="723" t="s">
        <v>23</v>
      </c>
      <c r="D8" s="893" t="s">
        <v>24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718"/>
      <c r="R8" s="718"/>
    </row>
    <row r="9" spans="1:18" s="58" customFormat="1" ht="15.75" customHeight="1">
      <c r="A9" s="899"/>
      <c r="B9" s="724" t="s">
        <v>26</v>
      </c>
      <c r="C9" s="725" t="s">
        <v>27</v>
      </c>
      <c r="D9" s="272" t="s">
        <v>28</v>
      </c>
      <c r="E9" s="273" t="s">
        <v>29</v>
      </c>
      <c r="F9" s="273" t="s">
        <v>30</v>
      </c>
      <c r="G9" s="273" t="s">
        <v>31</v>
      </c>
      <c r="H9" s="273" t="s">
        <v>109</v>
      </c>
      <c r="I9" s="273" t="s">
        <v>32</v>
      </c>
      <c r="J9" s="273" t="s">
        <v>108</v>
      </c>
      <c r="K9" s="273" t="s">
        <v>151</v>
      </c>
      <c r="L9" s="273" t="s">
        <v>122</v>
      </c>
      <c r="M9" s="273" t="s">
        <v>33</v>
      </c>
      <c r="N9" s="273" t="s">
        <v>34</v>
      </c>
      <c r="O9" s="273" t="s">
        <v>35</v>
      </c>
      <c r="P9" s="274" t="s">
        <v>51</v>
      </c>
      <c r="Q9" s="718"/>
      <c r="R9" s="718"/>
    </row>
    <row r="10" spans="1:18" s="58" customFormat="1" ht="15.75" customHeight="1">
      <c r="A10" s="899"/>
      <c r="B10" s="724" t="s">
        <v>4</v>
      </c>
      <c r="C10" s="725" t="s">
        <v>37</v>
      </c>
      <c r="D10" s="272" t="s">
        <v>38</v>
      </c>
      <c r="E10" s="273" t="s">
        <v>39</v>
      </c>
      <c r="F10" s="273" t="s">
        <v>40</v>
      </c>
      <c r="G10" s="273" t="s">
        <v>41</v>
      </c>
      <c r="H10" s="273" t="s">
        <v>91</v>
      </c>
      <c r="I10" s="273" t="s">
        <v>42</v>
      </c>
      <c r="J10" s="273" t="s">
        <v>43</v>
      </c>
      <c r="K10" s="273" t="s">
        <v>41</v>
      </c>
      <c r="L10" s="273" t="s">
        <v>3</v>
      </c>
      <c r="M10" s="273" t="s">
        <v>44</v>
      </c>
      <c r="N10" s="273" t="s">
        <v>41</v>
      </c>
      <c r="O10" s="273"/>
      <c r="P10" s="274" t="s">
        <v>44</v>
      </c>
      <c r="Q10" s="718"/>
      <c r="R10" s="718"/>
    </row>
    <row r="11" spans="1:18" s="58" customFormat="1" ht="16.5" customHeight="1" thickBot="1">
      <c r="A11" s="899"/>
      <c r="B11" s="724" t="s">
        <v>46</v>
      </c>
      <c r="C11" s="725" t="s">
        <v>22</v>
      </c>
      <c r="D11" s="272"/>
      <c r="E11" s="273"/>
      <c r="F11" s="273"/>
      <c r="G11" s="273"/>
      <c r="H11" s="273"/>
      <c r="I11" s="273"/>
      <c r="J11" s="273" t="s">
        <v>47</v>
      </c>
      <c r="K11" s="273"/>
      <c r="L11" s="273"/>
      <c r="M11" s="273" t="s">
        <v>39</v>
      </c>
      <c r="N11" s="273"/>
      <c r="O11" s="273"/>
      <c r="P11" s="274" t="s">
        <v>39</v>
      </c>
      <c r="Q11" s="718"/>
      <c r="R11" s="718"/>
    </row>
    <row r="12" spans="1:18" s="59" customFormat="1" ht="34.5" thickBot="1">
      <c r="A12" s="836" t="s">
        <v>56</v>
      </c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1"/>
      <c r="P12" s="454"/>
      <c r="Q12" s="721"/>
      <c r="R12" s="721"/>
    </row>
    <row r="13" spans="1:16" s="61" customFormat="1" ht="20.25">
      <c r="A13" s="290" t="s">
        <v>183</v>
      </c>
      <c r="B13" s="647">
        <v>148988.78699999995</v>
      </c>
      <c r="C13" s="648">
        <v>26986.906805498915</v>
      </c>
      <c r="D13" s="648">
        <v>18643.139188611094</v>
      </c>
      <c r="E13" s="648">
        <v>4673.998727949017</v>
      </c>
      <c r="F13" s="648">
        <v>560.9919283164998</v>
      </c>
      <c r="G13" s="648">
        <v>282.32004410282707</v>
      </c>
      <c r="H13" s="648">
        <v>344.97956715360095</v>
      </c>
      <c r="I13" s="648">
        <v>23.25689673098241</v>
      </c>
      <c r="J13" s="648">
        <v>50.83079563117274</v>
      </c>
      <c r="K13" s="648">
        <v>25.043435539436544</v>
      </c>
      <c r="L13" s="648">
        <v>0</v>
      </c>
      <c r="M13" s="648">
        <v>24604.56058403463</v>
      </c>
      <c r="N13" s="648">
        <v>947.5110974850228</v>
      </c>
      <c r="O13" s="648">
        <v>1434.8351239792735</v>
      </c>
      <c r="P13" s="649">
        <v>2382.346221464296</v>
      </c>
    </row>
    <row r="14" spans="1:16" s="61" customFormat="1" ht="20.25">
      <c r="A14" s="633" t="s">
        <v>184</v>
      </c>
      <c r="B14" s="508">
        <v>147129.01800000115</v>
      </c>
      <c r="C14" s="509">
        <v>26397.233790413662</v>
      </c>
      <c r="D14" s="509">
        <v>18004.24460002378</v>
      </c>
      <c r="E14" s="509">
        <v>4607.198752933931</v>
      </c>
      <c r="F14" s="509">
        <v>546.4564588249083</v>
      </c>
      <c r="G14" s="509">
        <v>278.0203794785493</v>
      </c>
      <c r="H14" s="509">
        <v>311.4490287021409</v>
      </c>
      <c r="I14" s="509">
        <v>20.989254591957145</v>
      </c>
      <c r="J14" s="509">
        <v>52.348812772383376</v>
      </c>
      <c r="K14" s="509">
        <v>23.286308823185188</v>
      </c>
      <c r="L14" s="509">
        <v>0.6061595997783793</v>
      </c>
      <c r="M14" s="509">
        <v>23844.59975575062</v>
      </c>
      <c r="N14" s="509">
        <v>946.5804495480237</v>
      </c>
      <c r="O14" s="509">
        <v>1606.0535851148743</v>
      </c>
      <c r="P14" s="510">
        <v>2552.634034662898</v>
      </c>
    </row>
    <row r="15" spans="1:16" s="63" customFormat="1" ht="20.25">
      <c r="A15" s="291" t="s">
        <v>185</v>
      </c>
      <c r="B15" s="487">
        <f>+B13-B14</f>
        <v>1859.768999998807</v>
      </c>
      <c r="C15" s="477">
        <f aca="true" t="shared" si="0" ref="C15:J15">+C13-C14</f>
        <v>589.6730150852527</v>
      </c>
      <c r="D15" s="477">
        <f t="shared" si="0"/>
        <v>638.8945885873145</v>
      </c>
      <c r="E15" s="477">
        <f t="shared" si="0"/>
        <v>66.79997501508569</v>
      </c>
      <c r="F15" s="477">
        <f t="shared" si="0"/>
        <v>14.53546949159147</v>
      </c>
      <c r="G15" s="477">
        <f t="shared" si="0"/>
        <v>4.299664624277796</v>
      </c>
      <c r="H15" s="477">
        <f t="shared" si="0"/>
        <v>33.530538451460075</v>
      </c>
      <c r="I15" s="477">
        <f t="shared" si="0"/>
        <v>2.2676421390252663</v>
      </c>
      <c r="J15" s="477">
        <f t="shared" si="0"/>
        <v>-1.5180171412106347</v>
      </c>
      <c r="K15" s="477">
        <f aca="true" t="shared" si="1" ref="K15:P15">+K13-K14</f>
        <v>1.7571267162513564</v>
      </c>
      <c r="L15" s="477" t="s">
        <v>156</v>
      </c>
      <c r="M15" s="477">
        <f t="shared" si="1"/>
        <v>759.960828284009</v>
      </c>
      <c r="N15" s="477">
        <f t="shared" si="1"/>
        <v>0.9306479369990939</v>
      </c>
      <c r="O15" s="477">
        <f t="shared" si="1"/>
        <v>-171.21846113560082</v>
      </c>
      <c r="P15" s="477">
        <f t="shared" si="1"/>
        <v>-170.28781319860218</v>
      </c>
    </row>
    <row r="16" spans="1:16" s="63" customFormat="1" ht="21" thickBot="1">
      <c r="A16" s="292" t="s">
        <v>186</v>
      </c>
      <c r="B16" s="487">
        <f>+B13/B14*100</f>
        <v>101.26403956560004</v>
      </c>
      <c r="C16" s="477">
        <f aca="true" t="shared" si="2" ref="C16:J16">+C13/C14*100</f>
        <v>102.23384396928515</v>
      </c>
      <c r="D16" s="477">
        <f t="shared" si="2"/>
        <v>103.54857758701228</v>
      </c>
      <c r="E16" s="477">
        <f t="shared" si="2"/>
        <v>101.44990434746377</v>
      </c>
      <c r="F16" s="477">
        <f t="shared" si="2"/>
        <v>102.65995016745677</v>
      </c>
      <c r="G16" s="477">
        <f t="shared" si="2"/>
        <v>101.54652857907114</v>
      </c>
      <c r="H16" s="477">
        <f t="shared" si="2"/>
        <v>110.76597945775826</v>
      </c>
      <c r="I16" s="477">
        <f t="shared" si="2"/>
        <v>110.8038240666927</v>
      </c>
      <c r="J16" s="477">
        <f t="shared" si="2"/>
        <v>97.10018802563663</v>
      </c>
      <c r="K16" s="477">
        <f aca="true" t="shared" si="3" ref="K16:P16">+K13/K14*100</f>
        <v>107.54575029298701</v>
      </c>
      <c r="L16" s="477" t="s">
        <v>156</v>
      </c>
      <c r="M16" s="477">
        <f t="shared" si="3"/>
        <v>103.18714021652104</v>
      </c>
      <c r="N16" s="477">
        <f t="shared" si="3"/>
        <v>100.09831683481774</v>
      </c>
      <c r="O16" s="477">
        <f t="shared" si="3"/>
        <v>89.33918128744413</v>
      </c>
      <c r="P16" s="477">
        <f t="shared" si="3"/>
        <v>93.32893744711468</v>
      </c>
    </row>
    <row r="17" spans="1:16" s="65" customFormat="1" ht="34.5" thickBot="1">
      <c r="A17" s="488" t="s">
        <v>92</v>
      </c>
      <c r="B17" s="844"/>
      <c r="C17" s="634"/>
      <c r="D17" s="634"/>
      <c r="E17" s="634"/>
      <c r="F17" s="634"/>
      <c r="G17" s="634"/>
      <c r="H17" s="845"/>
      <c r="I17" s="634"/>
      <c r="J17" s="634"/>
      <c r="K17" s="634"/>
      <c r="L17" s="634"/>
      <c r="M17" s="634"/>
      <c r="N17" s="634"/>
      <c r="O17" s="634"/>
      <c r="P17" s="483"/>
    </row>
    <row r="18" spans="1:16" s="61" customFormat="1" ht="20.25">
      <c r="A18" s="290" t="s">
        <v>183</v>
      </c>
      <c r="B18" s="597">
        <v>28196.128999999957</v>
      </c>
      <c r="C18" s="598">
        <v>23841.57120173005</v>
      </c>
      <c r="D18" s="598">
        <v>17261.090047739097</v>
      </c>
      <c r="E18" s="598">
        <v>3976.6394676612153</v>
      </c>
      <c r="F18" s="598">
        <v>637.8427809481714</v>
      </c>
      <c r="G18" s="598">
        <v>16.910033997929308</v>
      </c>
      <c r="H18" s="598">
        <v>78.74082053367452</v>
      </c>
      <c r="I18" s="598">
        <v>6.855432767620934</v>
      </c>
      <c r="J18" s="598">
        <v>3.7341414253472003</v>
      </c>
      <c r="K18" s="598">
        <v>2.0412583349059528</v>
      </c>
      <c r="L18" s="598">
        <v>0</v>
      </c>
      <c r="M18" s="598">
        <v>21983.853983407964</v>
      </c>
      <c r="N18" s="598">
        <v>663.9681047470526</v>
      </c>
      <c r="O18" s="598">
        <v>1193.7491135751316</v>
      </c>
      <c r="P18" s="599">
        <v>1857.7172183221842</v>
      </c>
    </row>
    <row r="19" spans="1:17" s="61" customFormat="1" ht="20.25">
      <c r="A19" s="633" t="s">
        <v>184</v>
      </c>
      <c r="B19" s="508">
        <v>27720.509999999966</v>
      </c>
      <c r="C19" s="509">
        <v>23525.198165546033</v>
      </c>
      <c r="D19" s="509">
        <v>16856.246749548754</v>
      </c>
      <c r="E19" s="509">
        <v>3953.3560138924895</v>
      </c>
      <c r="F19" s="509">
        <v>622.4355840976007</v>
      </c>
      <c r="G19" s="509">
        <v>16.07411503852806</v>
      </c>
      <c r="H19" s="509">
        <v>68.87970014500706</v>
      </c>
      <c r="I19" s="509">
        <v>6.727446572952671</v>
      </c>
      <c r="J19" s="509">
        <v>3.6503687462219654</v>
      </c>
      <c r="K19" s="509">
        <v>1.3412992762398686</v>
      </c>
      <c r="L19" s="509">
        <v>0</v>
      </c>
      <c r="M19" s="509">
        <v>21528.711277317798</v>
      </c>
      <c r="N19" s="509">
        <v>663.6301544716673</v>
      </c>
      <c r="O19" s="509">
        <v>1332.8567337565835</v>
      </c>
      <c r="P19" s="510">
        <v>1996.486888228251</v>
      </c>
      <c r="Q19" s="138"/>
    </row>
    <row r="20" spans="1:16" s="63" customFormat="1" ht="20.25">
      <c r="A20" s="291" t="s">
        <v>185</v>
      </c>
      <c r="B20" s="487">
        <f>+B18-B19</f>
        <v>475.6189999999915</v>
      </c>
      <c r="C20" s="477">
        <f aca="true" t="shared" si="4" ref="C20:J20">+C18-C19</f>
        <v>316.3730361840171</v>
      </c>
      <c r="D20" s="477">
        <f t="shared" si="4"/>
        <v>404.84329819034247</v>
      </c>
      <c r="E20" s="477">
        <f t="shared" si="4"/>
        <v>23.28345376872585</v>
      </c>
      <c r="F20" s="477">
        <f t="shared" si="4"/>
        <v>15.407196850570699</v>
      </c>
      <c r="G20" s="477">
        <f t="shared" si="4"/>
        <v>0.8359189594012477</v>
      </c>
      <c r="H20" s="477">
        <f t="shared" si="4"/>
        <v>9.861120388667459</v>
      </c>
      <c r="I20" s="477">
        <f t="shared" si="4"/>
        <v>0.12798619466826366</v>
      </c>
      <c r="J20" s="477">
        <f t="shared" si="4"/>
        <v>0.0837726791252349</v>
      </c>
      <c r="K20" s="477">
        <f aca="true" t="shared" si="5" ref="K20:P20">+K18-K19</f>
        <v>0.6999590586660842</v>
      </c>
      <c r="L20" s="477" t="s">
        <v>156</v>
      </c>
      <c r="M20" s="477">
        <f t="shared" si="5"/>
        <v>455.14270609016603</v>
      </c>
      <c r="N20" s="477">
        <f t="shared" si="5"/>
        <v>0.3379502753853103</v>
      </c>
      <c r="O20" s="477">
        <f t="shared" si="5"/>
        <v>-139.10762018145192</v>
      </c>
      <c r="P20" s="477">
        <f t="shared" si="5"/>
        <v>-138.76966990606684</v>
      </c>
    </row>
    <row r="21" spans="1:16" s="63" customFormat="1" ht="21" thickBot="1">
      <c r="A21" s="292" t="s">
        <v>186</v>
      </c>
      <c r="B21" s="487">
        <f>+B18/B19*100</f>
        <v>101.71576569117953</v>
      </c>
      <c r="C21" s="477">
        <f aca="true" t="shared" si="6" ref="C21:J21">+C18/C19*100</f>
        <v>101.34482623252612</v>
      </c>
      <c r="D21" s="477">
        <f t="shared" si="6"/>
        <v>102.40174045981607</v>
      </c>
      <c r="E21" s="477">
        <f t="shared" si="6"/>
        <v>100.58895413635669</v>
      </c>
      <c r="F21" s="477">
        <f t="shared" si="6"/>
        <v>102.47530784617783</v>
      </c>
      <c r="G21" s="477">
        <f t="shared" si="6"/>
        <v>105.20040423623715</v>
      </c>
      <c r="H21" s="477">
        <f t="shared" si="6"/>
        <v>114.31643919457781</v>
      </c>
      <c r="I21" s="477">
        <f t="shared" si="6"/>
        <v>101.90244832538433</v>
      </c>
      <c r="J21" s="477">
        <f t="shared" si="6"/>
        <v>102.29491004742843</v>
      </c>
      <c r="K21" s="477">
        <f aca="true" t="shared" si="7" ref="K21:P21">+K18/K19*100</f>
        <v>152.1851514472083</v>
      </c>
      <c r="L21" s="477" t="s">
        <v>156</v>
      </c>
      <c r="M21" s="477">
        <f t="shared" si="7"/>
        <v>102.11411960626594</v>
      </c>
      <c r="N21" s="477">
        <f t="shared" si="7"/>
        <v>100.05092449056272</v>
      </c>
      <c r="O21" s="477">
        <f t="shared" si="7"/>
        <v>89.56319785477733</v>
      </c>
      <c r="P21" s="477">
        <f t="shared" si="7"/>
        <v>93.04930722439076</v>
      </c>
    </row>
    <row r="22" spans="1:16" s="66" customFormat="1" ht="34.5" thickBot="1">
      <c r="A22" s="488" t="s">
        <v>93</v>
      </c>
      <c r="B22" s="84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483"/>
    </row>
    <row r="23" spans="1:16" s="61" customFormat="1" ht="20.25">
      <c r="A23" s="290" t="s">
        <v>183</v>
      </c>
      <c r="B23" s="597">
        <v>56777.00800000003</v>
      </c>
      <c r="C23" s="598">
        <v>28135.382734210467</v>
      </c>
      <c r="D23" s="598">
        <v>19245.552793424165</v>
      </c>
      <c r="E23" s="598">
        <v>4860.749824412491</v>
      </c>
      <c r="F23" s="598">
        <v>597.926109456137</v>
      </c>
      <c r="G23" s="598">
        <v>374.7415048124168</v>
      </c>
      <c r="H23" s="598">
        <v>457.5335362863786</v>
      </c>
      <c r="I23" s="598">
        <v>28.553666477106315</v>
      </c>
      <c r="J23" s="598">
        <v>8.233966819808458</v>
      </c>
      <c r="K23" s="598">
        <v>42.12095560465831</v>
      </c>
      <c r="L23" s="598">
        <v>0</v>
      </c>
      <c r="M23" s="598">
        <v>25615.412357293157</v>
      </c>
      <c r="N23" s="598">
        <v>929.773942708171</v>
      </c>
      <c r="O23" s="598">
        <v>1590.1964342091944</v>
      </c>
      <c r="P23" s="599">
        <v>2519.9703769173652</v>
      </c>
    </row>
    <row r="24" spans="1:17" s="61" customFormat="1" ht="20.25">
      <c r="A24" s="633" t="s">
        <v>184</v>
      </c>
      <c r="B24" s="508">
        <v>55174.24299999993</v>
      </c>
      <c r="C24" s="509">
        <v>27409.129663999247</v>
      </c>
      <c r="D24" s="509">
        <v>18529.51240460766</v>
      </c>
      <c r="E24" s="509">
        <v>4786.378739562698</v>
      </c>
      <c r="F24" s="509">
        <v>584.9114353352654</v>
      </c>
      <c r="G24" s="509">
        <v>369.5879177414965</v>
      </c>
      <c r="H24" s="509">
        <v>396.6434905746395</v>
      </c>
      <c r="I24" s="509">
        <v>26.24677303381098</v>
      </c>
      <c r="J24" s="509">
        <v>8.831654171192408</v>
      </c>
      <c r="K24" s="509">
        <v>39.55891459474429</v>
      </c>
      <c r="L24" s="509">
        <v>1.358308924449888</v>
      </c>
      <c r="M24" s="509">
        <v>24743.02963854595</v>
      </c>
      <c r="N24" s="509">
        <v>922.4208658377026</v>
      </c>
      <c r="O24" s="509">
        <v>1743.6791596155965</v>
      </c>
      <c r="P24" s="510">
        <v>2666.100025453299</v>
      </c>
      <c r="Q24" s="138"/>
    </row>
    <row r="25" spans="1:16" s="63" customFormat="1" ht="20.25">
      <c r="A25" s="291" t="s">
        <v>185</v>
      </c>
      <c r="B25" s="487">
        <f>+B23-B24</f>
        <v>1602.7650000001013</v>
      </c>
      <c r="C25" s="477">
        <f aca="true" t="shared" si="8" ref="C25:J25">+C23-C24</f>
        <v>726.2530702112199</v>
      </c>
      <c r="D25" s="477">
        <f t="shared" si="8"/>
        <v>716.0403888165056</v>
      </c>
      <c r="E25" s="477">
        <f t="shared" si="8"/>
        <v>74.37108484979308</v>
      </c>
      <c r="F25" s="477">
        <f t="shared" si="8"/>
        <v>13.014674120871632</v>
      </c>
      <c r="G25" s="477">
        <f t="shared" si="8"/>
        <v>5.1535870709203095</v>
      </c>
      <c r="H25" s="477">
        <f t="shared" si="8"/>
        <v>60.890045711739106</v>
      </c>
      <c r="I25" s="477">
        <f t="shared" si="8"/>
        <v>2.3068934432953334</v>
      </c>
      <c r="J25" s="477">
        <f t="shared" si="8"/>
        <v>-0.59768735138395</v>
      </c>
      <c r="K25" s="477">
        <f aca="true" t="shared" si="9" ref="K25:P25">+K23-K24</f>
        <v>2.562041009914026</v>
      </c>
      <c r="L25" s="477" t="s">
        <v>156</v>
      </c>
      <c r="M25" s="477">
        <f t="shared" si="9"/>
        <v>872.3827187472052</v>
      </c>
      <c r="N25" s="477">
        <f t="shared" si="9"/>
        <v>7.353076870468385</v>
      </c>
      <c r="O25" s="477">
        <f t="shared" si="9"/>
        <v>-153.4827254064021</v>
      </c>
      <c r="P25" s="477">
        <f t="shared" si="9"/>
        <v>-146.12964853593394</v>
      </c>
    </row>
    <row r="26" spans="1:16" s="63" customFormat="1" ht="21" thickBot="1">
      <c r="A26" s="292" t="s">
        <v>186</v>
      </c>
      <c r="B26" s="487">
        <f>+B23/B24*100</f>
        <v>102.9049152518506</v>
      </c>
      <c r="C26" s="477">
        <f aca="true" t="shared" si="10" ref="C26:J26">+C23/C24*100</f>
        <v>102.64967577998334</v>
      </c>
      <c r="D26" s="477">
        <f t="shared" si="10"/>
        <v>103.86432396698389</v>
      </c>
      <c r="E26" s="477">
        <f t="shared" si="10"/>
        <v>101.55380693623479</v>
      </c>
      <c r="F26" s="477">
        <f t="shared" si="10"/>
        <v>102.2250674776792</v>
      </c>
      <c r="G26" s="477">
        <f t="shared" si="10"/>
        <v>101.39441437978091</v>
      </c>
      <c r="H26" s="477">
        <f t="shared" si="10"/>
        <v>115.3513286259972</v>
      </c>
      <c r="I26" s="477">
        <f t="shared" si="10"/>
        <v>108.78924597825265</v>
      </c>
      <c r="J26" s="477">
        <f t="shared" si="10"/>
        <v>93.23244162646766</v>
      </c>
      <c r="K26" s="477">
        <f aca="true" t="shared" si="11" ref="K26:P26">+K23/K24*100</f>
        <v>106.47651998585019</v>
      </c>
      <c r="L26" s="477" t="s">
        <v>156</v>
      </c>
      <c r="M26" s="477">
        <f t="shared" si="11"/>
        <v>103.5257716273684</v>
      </c>
      <c r="N26" s="477">
        <f t="shared" si="11"/>
        <v>100.79714988491621</v>
      </c>
      <c r="O26" s="477">
        <f t="shared" si="11"/>
        <v>91.19776568068644</v>
      </c>
      <c r="P26" s="477">
        <f t="shared" si="11"/>
        <v>94.51897351409056</v>
      </c>
    </row>
    <row r="27" spans="1:16" s="66" customFormat="1" ht="34.5" thickBot="1">
      <c r="A27" s="488" t="s">
        <v>148</v>
      </c>
      <c r="B27" s="846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483"/>
    </row>
    <row r="28" spans="1:16" s="61" customFormat="1" ht="20.25">
      <c r="A28" s="290" t="s">
        <v>183</v>
      </c>
      <c r="B28" s="597">
        <v>7656.5060000000085</v>
      </c>
      <c r="C28" s="598">
        <v>27207.15609922679</v>
      </c>
      <c r="D28" s="598">
        <v>19660.003259537247</v>
      </c>
      <c r="E28" s="598">
        <v>4674.038632417099</v>
      </c>
      <c r="F28" s="598">
        <v>475.46895629242124</v>
      </c>
      <c r="G28" s="598">
        <v>23.86394220375018</v>
      </c>
      <c r="H28" s="598">
        <v>261.95438667890164</v>
      </c>
      <c r="I28" s="598">
        <v>9.858946539496378</v>
      </c>
      <c r="J28" s="598">
        <v>12.572140172902186</v>
      </c>
      <c r="K28" s="598">
        <v>5.2725420707565505</v>
      </c>
      <c r="L28" s="598">
        <v>0</v>
      </c>
      <c r="M28" s="598">
        <v>25123.03280591257</v>
      </c>
      <c r="N28" s="598">
        <v>886.8825632301024</v>
      </c>
      <c r="O28" s="598">
        <v>1197.2407300841041</v>
      </c>
      <c r="P28" s="599">
        <v>2084.1232933142064</v>
      </c>
    </row>
    <row r="29" spans="1:16" s="61" customFormat="1" ht="20.25">
      <c r="A29" s="633" t="s">
        <v>184</v>
      </c>
      <c r="B29" s="508">
        <v>7546.852999999993</v>
      </c>
      <c r="C29" s="509">
        <v>26560.076001215366</v>
      </c>
      <c r="D29" s="509">
        <v>18961.809037047205</v>
      </c>
      <c r="E29" s="509">
        <v>4606.772993104991</v>
      </c>
      <c r="F29" s="509">
        <v>465.5893655275914</v>
      </c>
      <c r="G29" s="509">
        <v>22.68631043959651</v>
      </c>
      <c r="H29" s="509">
        <v>258.72331597466325</v>
      </c>
      <c r="I29" s="509">
        <v>7.87269651778475</v>
      </c>
      <c r="J29" s="509">
        <v>12.040294588132753</v>
      </c>
      <c r="K29" s="509">
        <v>5.578958982417356</v>
      </c>
      <c r="L29" s="509">
        <v>0</v>
      </c>
      <c r="M29" s="509">
        <v>24341.072972182377</v>
      </c>
      <c r="N29" s="509">
        <v>896.4809901557659</v>
      </c>
      <c r="O29" s="509">
        <v>1322.5220388772213</v>
      </c>
      <c r="P29" s="510">
        <v>2219.003029032987</v>
      </c>
    </row>
    <row r="30" spans="1:16" s="63" customFormat="1" ht="20.25">
      <c r="A30" s="291" t="s">
        <v>185</v>
      </c>
      <c r="B30" s="487">
        <f>+B28-B29</f>
        <v>109.65300000001571</v>
      </c>
      <c r="C30" s="477">
        <f aca="true" t="shared" si="12" ref="C30:J30">+C28-C29</f>
        <v>647.0800980114254</v>
      </c>
      <c r="D30" s="477">
        <f t="shared" si="12"/>
        <v>698.1942224900413</v>
      </c>
      <c r="E30" s="477">
        <f t="shared" si="12"/>
        <v>67.26563931210785</v>
      </c>
      <c r="F30" s="477">
        <f t="shared" si="12"/>
        <v>9.879590764829857</v>
      </c>
      <c r="G30" s="477">
        <f t="shared" si="12"/>
        <v>1.17763176415367</v>
      </c>
      <c r="H30" s="477">
        <f t="shared" si="12"/>
        <v>3.231070704238391</v>
      </c>
      <c r="I30" s="477">
        <f t="shared" si="12"/>
        <v>1.9862500217116281</v>
      </c>
      <c r="J30" s="477">
        <f t="shared" si="12"/>
        <v>0.5318455847694334</v>
      </c>
      <c r="K30" s="477">
        <f aca="true" t="shared" si="13" ref="K30:P30">+K28-K29</f>
        <v>-0.306416911660806</v>
      </c>
      <c r="L30" s="477" t="s">
        <v>156</v>
      </c>
      <c r="M30" s="477">
        <f t="shared" si="13"/>
        <v>781.9598337301941</v>
      </c>
      <c r="N30" s="477">
        <f t="shared" si="13"/>
        <v>-9.598426925663489</v>
      </c>
      <c r="O30" s="477">
        <f t="shared" si="13"/>
        <v>-125.2813087931172</v>
      </c>
      <c r="P30" s="839">
        <f t="shared" si="13"/>
        <v>-134.87973571878047</v>
      </c>
    </row>
    <row r="31" spans="1:16" s="63" customFormat="1" ht="21" thickBot="1">
      <c r="A31" s="292" t="s">
        <v>186</v>
      </c>
      <c r="B31" s="487">
        <f>+B28/B29*100</f>
        <v>101.45296324176469</v>
      </c>
      <c r="C31" s="477">
        <f aca="true" t="shared" si="14" ref="C31:J31">+C28/C29*100</f>
        <v>102.43628857832266</v>
      </c>
      <c r="D31" s="477">
        <f t="shared" si="14"/>
        <v>103.6821076571646</v>
      </c>
      <c r="E31" s="477">
        <f t="shared" si="14"/>
        <v>101.46014660181399</v>
      </c>
      <c r="F31" s="477">
        <f t="shared" si="14"/>
        <v>102.12195369918611</v>
      </c>
      <c r="G31" s="477">
        <f t="shared" si="14"/>
        <v>105.19093559655359</v>
      </c>
      <c r="H31" s="477">
        <f t="shared" si="14"/>
        <v>101.24885176740499</v>
      </c>
      <c r="I31" s="477">
        <f t="shared" si="14"/>
        <v>125.22960229985503</v>
      </c>
      <c r="J31" s="477">
        <f t="shared" si="14"/>
        <v>104.41721405465971</v>
      </c>
      <c r="K31" s="477">
        <f>+K28/K29*100</f>
        <v>94.50763282851676</v>
      </c>
      <c r="L31" s="477" t="s">
        <v>156</v>
      </c>
      <c r="M31" s="477">
        <f>+M28/M29*100</f>
        <v>103.21251176816995</v>
      </c>
      <c r="N31" s="477">
        <f>+N28/N29*100</f>
        <v>98.92932175572449</v>
      </c>
      <c r="O31" s="477">
        <f>+O28/O29*100</f>
        <v>90.52709103437874</v>
      </c>
      <c r="P31" s="839">
        <f>+P28/P29*100</f>
        <v>93.921606507335</v>
      </c>
    </row>
    <row r="32" spans="1:16" s="66" customFormat="1" ht="34.5" thickBot="1">
      <c r="A32" s="488" t="s">
        <v>176</v>
      </c>
      <c r="B32" s="846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483"/>
    </row>
    <row r="33" spans="1:16" s="136" customFormat="1" ht="20.25">
      <c r="A33" s="290" t="s">
        <v>183</v>
      </c>
      <c r="B33" s="869">
        <v>31284.20600000002</v>
      </c>
      <c r="C33" s="870">
        <v>28689.696727479673</v>
      </c>
      <c r="D33" s="870">
        <v>19360.85272016598</v>
      </c>
      <c r="E33" s="870">
        <v>5127.331224260568</v>
      </c>
      <c r="F33" s="870">
        <v>504.9517585114135</v>
      </c>
      <c r="G33" s="870">
        <v>322.9852442688388</v>
      </c>
      <c r="H33" s="870">
        <v>553.7003293823933</v>
      </c>
      <c r="I33" s="870">
        <v>26.558073744943368</v>
      </c>
      <c r="J33" s="870">
        <v>14.665398039296019</v>
      </c>
      <c r="K33" s="870">
        <v>27.607349216406494</v>
      </c>
      <c r="L33" s="870">
        <v>0</v>
      </c>
      <c r="M33" s="870">
        <v>25938.652097589842</v>
      </c>
      <c r="N33" s="870">
        <v>1289.4325361280792</v>
      </c>
      <c r="O33" s="870">
        <v>1461.6120937617322</v>
      </c>
      <c r="P33" s="871">
        <v>2751.044629889812</v>
      </c>
    </row>
    <row r="34" spans="1:16" s="136" customFormat="1" ht="20.25">
      <c r="A34" s="633" t="s">
        <v>184</v>
      </c>
      <c r="B34" s="508">
        <v>32080.4</v>
      </c>
      <c r="C34" s="509">
        <v>27987.118996334208</v>
      </c>
      <c r="D34" s="509">
        <v>18579.28823362551</v>
      </c>
      <c r="E34" s="509">
        <v>5034.577543193557</v>
      </c>
      <c r="F34" s="509">
        <v>483.9720904352814</v>
      </c>
      <c r="G34" s="509">
        <v>318.4862927727416</v>
      </c>
      <c r="H34" s="509">
        <v>514.3132359114392</v>
      </c>
      <c r="I34" s="509">
        <v>22.422198081486922</v>
      </c>
      <c r="J34" s="509">
        <v>14.175605146236752</v>
      </c>
      <c r="K34" s="509">
        <v>25.030478111245483</v>
      </c>
      <c r="L34" s="509">
        <v>0.44388473959177566</v>
      </c>
      <c r="M34" s="509">
        <v>24992.709562017088</v>
      </c>
      <c r="N34" s="509">
        <v>1274.8895145738004</v>
      </c>
      <c r="O34" s="509">
        <v>1719.519919743311</v>
      </c>
      <c r="P34" s="510">
        <v>2994.4094343171128</v>
      </c>
    </row>
    <row r="35" spans="1:16" s="63" customFormat="1" ht="20.25">
      <c r="A35" s="291" t="s">
        <v>185</v>
      </c>
      <c r="B35" s="487">
        <f>+B33-B34</f>
        <v>-796.1939999999813</v>
      </c>
      <c r="C35" s="477">
        <f aca="true" t="shared" si="15" ref="C35:J35">+C33-C34</f>
        <v>702.5777311454658</v>
      </c>
      <c r="D35" s="477">
        <f t="shared" si="15"/>
        <v>781.564486540472</v>
      </c>
      <c r="E35" s="477">
        <f t="shared" si="15"/>
        <v>92.7536810670108</v>
      </c>
      <c r="F35" s="477">
        <f t="shared" si="15"/>
        <v>20.9796680761321</v>
      </c>
      <c r="G35" s="477">
        <f t="shared" si="15"/>
        <v>4.49895149609722</v>
      </c>
      <c r="H35" s="477">
        <f>+H33-H34</f>
        <v>39.38709347095414</v>
      </c>
      <c r="I35" s="477">
        <f t="shared" si="15"/>
        <v>4.135875663456446</v>
      </c>
      <c r="J35" s="477">
        <f t="shared" si="15"/>
        <v>0.489792893059267</v>
      </c>
      <c r="K35" s="477">
        <f>+K33-K34</f>
        <v>2.576871105161011</v>
      </c>
      <c r="L35" s="477" t="s">
        <v>156</v>
      </c>
      <c r="M35" s="477">
        <f>+M33-M34</f>
        <v>945.9425355727544</v>
      </c>
      <c r="N35" s="477">
        <f>+N33-N34</f>
        <v>14.543021554278766</v>
      </c>
      <c r="O35" s="477">
        <f>+O33-O34</f>
        <v>-257.90782598157875</v>
      </c>
      <c r="P35" s="839">
        <f>+P33-P34</f>
        <v>-243.3648044273009</v>
      </c>
    </row>
    <row r="36" spans="1:16" s="63" customFormat="1" ht="21" thickBot="1">
      <c r="A36" s="292" t="s">
        <v>186</v>
      </c>
      <c r="B36" s="487">
        <f>+B33/B34*100</f>
        <v>97.51812944975754</v>
      </c>
      <c r="C36" s="477">
        <f aca="true" t="shared" si="16" ref="C36:J36">+C33/C34*100</f>
        <v>102.5103610387246</v>
      </c>
      <c r="D36" s="477">
        <f t="shared" si="16"/>
        <v>104.20664385369707</v>
      </c>
      <c r="E36" s="477">
        <f t="shared" si="16"/>
        <v>101.842332951896</v>
      </c>
      <c r="F36" s="477">
        <f t="shared" si="16"/>
        <v>104.33489213340033</v>
      </c>
      <c r="G36" s="477">
        <f t="shared" si="16"/>
        <v>101.41260443485002</v>
      </c>
      <c r="H36" s="477">
        <f>+H33/H34*100</f>
        <v>107.65819168568633</v>
      </c>
      <c r="I36" s="477">
        <f t="shared" si="16"/>
        <v>118.44545146031543</v>
      </c>
      <c r="J36" s="477">
        <f t="shared" si="16"/>
        <v>103.45518154608936</v>
      </c>
      <c r="K36" s="477">
        <f>+K33/K34*100</f>
        <v>110.29493361536429</v>
      </c>
      <c r="L36" s="477" t="s">
        <v>156</v>
      </c>
      <c r="M36" s="477">
        <f>+M33/M34*100</f>
        <v>103.7848738778222</v>
      </c>
      <c r="N36" s="477">
        <f>+N33/N34*100</f>
        <v>101.14072799156565</v>
      </c>
      <c r="O36" s="477">
        <f>+O33/O34*100</f>
        <v>85.00117253540866</v>
      </c>
      <c r="P36" s="839">
        <f>+P33/P34*100</f>
        <v>91.87269444057168</v>
      </c>
    </row>
    <row r="37" spans="1:16" s="142" customFormat="1" ht="34.5" hidden="1" thickBot="1">
      <c r="A37" s="489" t="s">
        <v>57</v>
      </c>
      <c r="B37" s="485"/>
      <c r="C37" s="476"/>
      <c r="D37" s="476"/>
      <c r="E37" s="476"/>
      <c r="F37" s="476"/>
      <c r="G37" s="476"/>
      <c r="H37" s="476"/>
      <c r="I37" s="476"/>
      <c r="J37" s="476"/>
      <c r="K37" s="477"/>
      <c r="L37" s="476"/>
      <c r="M37" s="476"/>
      <c r="N37" s="476"/>
      <c r="O37" s="476"/>
      <c r="P37" s="511"/>
    </row>
    <row r="38" spans="1:16" s="145" customFormat="1" ht="21" hidden="1" thickBot="1">
      <c r="A38" s="490" t="s">
        <v>114</v>
      </c>
      <c r="B38" s="485">
        <v>5.833</v>
      </c>
      <c r="C38" s="638">
        <v>23149</v>
      </c>
      <c r="D38" s="638">
        <v>16024</v>
      </c>
      <c r="E38" s="638">
        <v>4153</v>
      </c>
      <c r="F38" s="638">
        <v>561</v>
      </c>
      <c r="G38" s="638">
        <v>335</v>
      </c>
      <c r="H38" s="638">
        <v>0</v>
      </c>
      <c r="I38" s="638">
        <v>0</v>
      </c>
      <c r="J38" s="638">
        <v>0</v>
      </c>
      <c r="K38" s="637"/>
      <c r="L38" s="638">
        <v>21073</v>
      </c>
      <c r="M38" s="638">
        <v>1762</v>
      </c>
      <c r="N38" s="638">
        <v>314</v>
      </c>
      <c r="O38" s="638">
        <v>2076</v>
      </c>
      <c r="P38" s="511"/>
    </row>
    <row r="39" spans="1:16" s="145" customFormat="1" ht="21" hidden="1" thickBot="1">
      <c r="A39" s="491" t="s">
        <v>110</v>
      </c>
      <c r="B39" s="485">
        <v>7.368</v>
      </c>
      <c r="C39" s="638">
        <v>25164</v>
      </c>
      <c r="D39" s="638">
        <v>17093</v>
      </c>
      <c r="E39" s="638">
        <v>4496</v>
      </c>
      <c r="F39" s="638">
        <v>440</v>
      </c>
      <c r="G39" s="638">
        <v>346</v>
      </c>
      <c r="H39" s="638">
        <v>0</v>
      </c>
      <c r="I39" s="638">
        <v>0</v>
      </c>
      <c r="J39" s="638">
        <v>0</v>
      </c>
      <c r="K39" s="637"/>
      <c r="L39" s="638">
        <v>22375</v>
      </c>
      <c r="M39" s="638">
        <v>2036</v>
      </c>
      <c r="N39" s="638">
        <v>754</v>
      </c>
      <c r="O39" s="638">
        <v>2790</v>
      </c>
      <c r="P39" s="511"/>
    </row>
    <row r="40" spans="1:16" s="148" customFormat="1" ht="21" hidden="1" thickBot="1">
      <c r="A40" s="492" t="s">
        <v>112</v>
      </c>
      <c r="B40" s="485">
        <f aca="true" t="shared" si="17" ref="B40:O40">+B38-B39</f>
        <v>-1.5350000000000001</v>
      </c>
      <c r="C40" s="638">
        <f t="shared" si="17"/>
        <v>-2015</v>
      </c>
      <c r="D40" s="638">
        <f t="shared" si="17"/>
        <v>-1069</v>
      </c>
      <c r="E40" s="638">
        <f t="shared" si="17"/>
        <v>-343</v>
      </c>
      <c r="F40" s="638">
        <f t="shared" si="17"/>
        <v>121</v>
      </c>
      <c r="G40" s="638">
        <f t="shared" si="17"/>
        <v>-11</v>
      </c>
      <c r="H40" s="638">
        <f t="shared" si="17"/>
        <v>0</v>
      </c>
      <c r="I40" s="638">
        <f t="shared" si="17"/>
        <v>0</v>
      </c>
      <c r="J40" s="638">
        <f t="shared" si="17"/>
        <v>0</v>
      </c>
      <c r="K40" s="637"/>
      <c r="L40" s="638">
        <f t="shared" si="17"/>
        <v>-1302</v>
      </c>
      <c r="M40" s="638">
        <f t="shared" si="17"/>
        <v>-274</v>
      </c>
      <c r="N40" s="638">
        <f t="shared" si="17"/>
        <v>-440</v>
      </c>
      <c r="O40" s="638">
        <f t="shared" si="17"/>
        <v>-714</v>
      </c>
      <c r="P40" s="511"/>
    </row>
    <row r="41" spans="1:16" s="148" customFormat="1" ht="21" hidden="1" thickBot="1">
      <c r="A41" s="493" t="s">
        <v>113</v>
      </c>
      <c r="B41" s="847">
        <f aca="true" t="shared" si="18" ref="B41:O41">+B38/B39*100</f>
        <v>79.16666666666666</v>
      </c>
      <c r="C41" s="639">
        <f t="shared" si="18"/>
        <v>91.99252900969638</v>
      </c>
      <c r="D41" s="639">
        <f t="shared" si="18"/>
        <v>93.7459778856842</v>
      </c>
      <c r="E41" s="639">
        <f t="shared" si="18"/>
        <v>92.37099644128114</v>
      </c>
      <c r="F41" s="639">
        <f t="shared" si="18"/>
        <v>127.49999999999999</v>
      </c>
      <c r="G41" s="639">
        <f t="shared" si="18"/>
        <v>96.82080924855492</v>
      </c>
      <c r="H41" s="639" t="e">
        <f t="shared" si="18"/>
        <v>#DIV/0!</v>
      </c>
      <c r="I41" s="639" t="e">
        <f t="shared" si="18"/>
        <v>#DIV/0!</v>
      </c>
      <c r="J41" s="639" t="e">
        <f t="shared" si="18"/>
        <v>#DIV/0!</v>
      </c>
      <c r="K41" s="636"/>
      <c r="L41" s="639">
        <f t="shared" si="18"/>
        <v>94.18100558659218</v>
      </c>
      <c r="M41" s="639">
        <f t="shared" si="18"/>
        <v>86.54223968565815</v>
      </c>
      <c r="N41" s="639">
        <f t="shared" si="18"/>
        <v>41.644562334217504</v>
      </c>
      <c r="O41" s="639">
        <f t="shared" si="18"/>
        <v>74.40860215053763</v>
      </c>
      <c r="P41" s="841"/>
    </row>
    <row r="42" spans="1:16" s="66" customFormat="1" ht="34.5" thickBot="1">
      <c r="A42" s="488" t="s">
        <v>149</v>
      </c>
      <c r="B42" s="846"/>
      <c r="C42" s="635"/>
      <c r="D42" s="635"/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483"/>
    </row>
    <row r="43" spans="1:16" s="61" customFormat="1" ht="20.25">
      <c r="A43" s="290" t="s">
        <v>183</v>
      </c>
      <c r="B43" s="597">
        <v>998.0220000000004</v>
      </c>
      <c r="C43" s="598">
        <v>30717.973234390938</v>
      </c>
      <c r="D43" s="598">
        <v>19942.51813420278</v>
      </c>
      <c r="E43" s="598">
        <v>5269.770188766712</v>
      </c>
      <c r="F43" s="598">
        <v>623.8398719333503</v>
      </c>
      <c r="G43" s="598">
        <v>300.1556244919114</v>
      </c>
      <c r="H43" s="598">
        <v>853.4996389525143</v>
      </c>
      <c r="I43" s="598">
        <v>44.55312608339293</v>
      </c>
      <c r="J43" s="598">
        <v>19.035736019179264</v>
      </c>
      <c r="K43" s="598">
        <v>12.686176590629596</v>
      </c>
      <c r="L43" s="598">
        <v>0</v>
      </c>
      <c r="M43" s="598">
        <v>27066.058497040478</v>
      </c>
      <c r="N43" s="598">
        <v>1857.3942591779878</v>
      </c>
      <c r="O43" s="598">
        <v>1794.520478172491</v>
      </c>
      <c r="P43" s="599">
        <v>3651.914737350479</v>
      </c>
    </row>
    <row r="44" spans="1:16" s="61" customFormat="1" ht="20.25">
      <c r="A44" s="633" t="s">
        <v>184</v>
      </c>
      <c r="B44" s="508">
        <v>1011.175</v>
      </c>
      <c r="C44" s="509">
        <v>30394.29096513133</v>
      </c>
      <c r="D44" s="509">
        <v>19371.750768495403</v>
      </c>
      <c r="E44" s="509">
        <v>5165.757740582325</v>
      </c>
      <c r="F44" s="509">
        <v>632.50756133541</v>
      </c>
      <c r="G44" s="509">
        <v>303.03961562868284</v>
      </c>
      <c r="H44" s="509">
        <v>890.8374745551795</v>
      </c>
      <c r="I44" s="509">
        <v>52.70238419000998</v>
      </c>
      <c r="J44" s="509">
        <v>12.445999291253571</v>
      </c>
      <c r="K44" s="509">
        <v>9.087365358782275</v>
      </c>
      <c r="L44" s="509">
        <v>0</v>
      </c>
      <c r="M44" s="509">
        <v>26438.128909437044</v>
      </c>
      <c r="N44" s="509">
        <v>1799.8013861761476</v>
      </c>
      <c r="O44" s="509">
        <v>2156.3606695181347</v>
      </c>
      <c r="P44" s="510">
        <v>3956.162055694282</v>
      </c>
    </row>
    <row r="45" spans="1:16" s="63" customFormat="1" ht="20.25">
      <c r="A45" s="291" t="s">
        <v>185</v>
      </c>
      <c r="B45" s="487">
        <f>+B43-B44</f>
        <v>-13.152999999999565</v>
      </c>
      <c r="C45" s="477">
        <f aca="true" t="shared" si="19" ref="C45:J45">+C43-C44</f>
        <v>323.682269259607</v>
      </c>
      <c r="D45" s="477">
        <f t="shared" si="19"/>
        <v>570.7673657073756</v>
      </c>
      <c r="E45" s="477">
        <f t="shared" si="19"/>
        <v>104.01244818438681</v>
      </c>
      <c r="F45" s="477">
        <f t="shared" si="19"/>
        <v>-8.667689402059636</v>
      </c>
      <c r="G45" s="477">
        <f t="shared" si="19"/>
        <v>-2.883991136771442</v>
      </c>
      <c r="H45" s="477">
        <f t="shared" si="19"/>
        <v>-37.33783560266522</v>
      </c>
      <c r="I45" s="477">
        <f t="shared" si="19"/>
        <v>-8.149258106617047</v>
      </c>
      <c r="J45" s="477">
        <f t="shared" si="19"/>
        <v>6.589736727925693</v>
      </c>
      <c r="K45" s="477">
        <f aca="true" t="shared" si="20" ref="K45:P45">+K43-K44</f>
        <v>3.5988112318473213</v>
      </c>
      <c r="L45" s="477" t="s">
        <v>156</v>
      </c>
      <c r="M45" s="477">
        <f t="shared" si="20"/>
        <v>627.9295876034339</v>
      </c>
      <c r="N45" s="477">
        <f t="shared" si="20"/>
        <v>57.59287300184019</v>
      </c>
      <c r="O45" s="477">
        <f t="shared" si="20"/>
        <v>-361.8401913456437</v>
      </c>
      <c r="P45" s="839">
        <f t="shared" si="20"/>
        <v>-304.2473183438033</v>
      </c>
    </row>
    <row r="46" spans="1:16" s="63" customFormat="1" ht="21" thickBot="1">
      <c r="A46" s="292" t="s">
        <v>186</v>
      </c>
      <c r="B46" s="848">
        <f>+B43/B44*100</f>
        <v>98.6992360372834</v>
      </c>
      <c r="C46" s="636">
        <f aca="true" t="shared" si="21" ref="C46:J46">+C43/C44*100</f>
        <v>101.0649443003324</v>
      </c>
      <c r="D46" s="636">
        <f t="shared" si="21"/>
        <v>102.94639019739829</v>
      </c>
      <c r="E46" s="636">
        <f t="shared" si="21"/>
        <v>102.01349837541281</v>
      </c>
      <c r="F46" s="636">
        <f t="shared" si="21"/>
        <v>98.62963070611211</v>
      </c>
      <c r="G46" s="636">
        <f t="shared" si="21"/>
        <v>99.04831217173097</v>
      </c>
      <c r="H46" s="636">
        <f t="shared" si="21"/>
        <v>95.80868153067887</v>
      </c>
      <c r="I46" s="636">
        <f t="shared" si="21"/>
        <v>84.53721168052624</v>
      </c>
      <c r="J46" s="636">
        <f t="shared" si="21"/>
        <v>152.94662625086787</v>
      </c>
      <c r="K46" s="636">
        <f>+K43/K44*100</f>
        <v>139.60236096779505</v>
      </c>
      <c r="L46" s="477" t="s">
        <v>156</v>
      </c>
      <c r="M46" s="636">
        <f>+M43/M44*100</f>
        <v>102.37509087634147</v>
      </c>
      <c r="N46" s="636">
        <f>+N43/N44*100</f>
        <v>103.1999571421712</v>
      </c>
      <c r="O46" s="636">
        <f>+O43/O44*100</f>
        <v>83.21986685898416</v>
      </c>
      <c r="P46" s="840">
        <f>+P43/P44*100</f>
        <v>92.30953348066502</v>
      </c>
    </row>
    <row r="47" spans="1:16" s="135" customFormat="1" ht="34.5" thickBot="1">
      <c r="A47" s="494" t="s">
        <v>94</v>
      </c>
      <c r="B47" s="846"/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483"/>
    </row>
    <row r="48" spans="1:16" s="136" customFormat="1" ht="20.25">
      <c r="A48" s="290" t="s">
        <v>183</v>
      </c>
      <c r="B48" s="597">
        <v>796.889</v>
      </c>
      <c r="C48" s="598">
        <v>28669.311116939338</v>
      </c>
      <c r="D48" s="598">
        <v>19904.6014145843</v>
      </c>
      <c r="E48" s="598">
        <v>5327.8274431361615</v>
      </c>
      <c r="F48" s="598">
        <v>454.2626597514417</v>
      </c>
      <c r="G48" s="598">
        <v>100.7247140651542</v>
      </c>
      <c r="H48" s="598">
        <v>272.52122524801655</v>
      </c>
      <c r="I48" s="598">
        <v>3.6990722672793823</v>
      </c>
      <c r="J48" s="598">
        <v>1.3264080693798006</v>
      </c>
      <c r="K48" s="598">
        <v>9.742155641082594</v>
      </c>
      <c r="L48" s="598">
        <v>0</v>
      </c>
      <c r="M48" s="598">
        <v>26074.70509276281</v>
      </c>
      <c r="N48" s="598">
        <v>1676.4610043975176</v>
      </c>
      <c r="O48" s="598">
        <v>918.1450197789989</v>
      </c>
      <c r="P48" s="599">
        <v>2594.6060241765163</v>
      </c>
    </row>
    <row r="49" spans="1:16" s="136" customFormat="1" ht="20.25">
      <c r="A49" s="633" t="s">
        <v>184</v>
      </c>
      <c r="B49" s="508">
        <v>802.323</v>
      </c>
      <c r="C49" s="509">
        <v>27503.804058132868</v>
      </c>
      <c r="D49" s="509">
        <v>19128.118808343603</v>
      </c>
      <c r="E49" s="509">
        <v>4972.359635707813</v>
      </c>
      <c r="F49" s="509">
        <v>459.9080835690031</v>
      </c>
      <c r="G49" s="509">
        <v>97.72622746699273</v>
      </c>
      <c r="H49" s="509">
        <v>265.8533408614735</v>
      </c>
      <c r="I49" s="509">
        <v>0.2001479869495619</v>
      </c>
      <c r="J49" s="509">
        <v>6.19752477078018</v>
      </c>
      <c r="K49" s="509">
        <v>8.275864790946624</v>
      </c>
      <c r="L49" s="509">
        <v>0</v>
      </c>
      <c r="M49" s="509">
        <v>24938.63963349757</v>
      </c>
      <c r="N49" s="509">
        <v>1647.8903550481953</v>
      </c>
      <c r="O49" s="509">
        <v>917.2740695871032</v>
      </c>
      <c r="P49" s="510">
        <v>2565.164424635299</v>
      </c>
    </row>
    <row r="50" spans="1:16" s="137" customFormat="1" ht="20.25">
      <c r="A50" s="291" t="s">
        <v>185</v>
      </c>
      <c r="B50" s="487">
        <f>+B48-B49</f>
        <v>-5.433999999999969</v>
      </c>
      <c r="C50" s="477">
        <f aca="true" t="shared" si="22" ref="C50:J50">+C48-C49</f>
        <v>1165.50705880647</v>
      </c>
      <c r="D50" s="477">
        <f t="shared" si="22"/>
        <v>776.4826062406974</v>
      </c>
      <c r="E50" s="477">
        <f t="shared" si="22"/>
        <v>355.46780742834835</v>
      </c>
      <c r="F50" s="477">
        <f t="shared" si="22"/>
        <v>-5.645423817561436</v>
      </c>
      <c r="G50" s="477">
        <f t="shared" si="22"/>
        <v>2.9984865981614774</v>
      </c>
      <c r="H50" s="477">
        <f t="shared" si="22"/>
        <v>6.667884386543051</v>
      </c>
      <c r="I50" s="477">
        <f t="shared" si="22"/>
        <v>3.4989242803298204</v>
      </c>
      <c r="J50" s="477">
        <f t="shared" si="22"/>
        <v>-4.871116701400379</v>
      </c>
      <c r="K50" s="477">
        <f aca="true" t="shared" si="23" ref="K50:P50">+K48-K49</f>
        <v>1.4662908501359695</v>
      </c>
      <c r="L50" s="477" t="s">
        <v>156</v>
      </c>
      <c r="M50" s="477">
        <f t="shared" si="23"/>
        <v>1136.0654592652427</v>
      </c>
      <c r="N50" s="477">
        <f t="shared" si="23"/>
        <v>28.570649349322366</v>
      </c>
      <c r="O50" s="477">
        <f t="shared" si="23"/>
        <v>0.8709501918956448</v>
      </c>
      <c r="P50" s="839">
        <f t="shared" si="23"/>
        <v>29.44159954121733</v>
      </c>
    </row>
    <row r="51" spans="1:16" s="137" customFormat="1" ht="21" thickBot="1">
      <c r="A51" s="292" t="s">
        <v>186</v>
      </c>
      <c r="B51" s="848">
        <f>+B48/B49*100</f>
        <v>99.3227166614942</v>
      </c>
      <c r="C51" s="636">
        <f aca="true" t="shared" si="24" ref="C51:J51">+C48/C49*100</f>
        <v>104.23762129901384</v>
      </c>
      <c r="D51" s="636">
        <f t="shared" si="24"/>
        <v>104.05937778837927</v>
      </c>
      <c r="E51" s="636">
        <f t="shared" si="24"/>
        <v>107.1488756540384</v>
      </c>
      <c r="F51" s="636">
        <f t="shared" si="24"/>
        <v>98.77248867344285</v>
      </c>
      <c r="G51" s="636">
        <f t="shared" si="24"/>
        <v>103.06825166168849</v>
      </c>
      <c r="H51" s="636">
        <f t="shared" si="24"/>
        <v>102.50810629835847</v>
      </c>
      <c r="I51" s="636">
        <f t="shared" si="24"/>
        <v>1848.1686094657366</v>
      </c>
      <c r="J51" s="636">
        <f t="shared" si="24"/>
        <v>21.40222295897052</v>
      </c>
      <c r="K51" s="636">
        <f>+K48/K49*100</f>
        <v>117.71767527835904</v>
      </c>
      <c r="L51" s="477" t="s">
        <v>156</v>
      </c>
      <c r="M51" s="636">
        <f>+M48/M49*100</f>
        <v>104.55544278260984</v>
      </c>
      <c r="N51" s="636">
        <f>+N48/N49*100</f>
        <v>101.73377125861549</v>
      </c>
      <c r="O51" s="636">
        <f>+O48/O49*100</f>
        <v>100.09494983241898</v>
      </c>
      <c r="P51" s="840">
        <f>+P48/P49*100</f>
        <v>101.14774707065428</v>
      </c>
    </row>
    <row r="52" spans="1:16" s="135" customFormat="1" ht="34.5" thickBot="1">
      <c r="A52" s="494" t="s">
        <v>106</v>
      </c>
      <c r="B52" s="846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483"/>
    </row>
    <row r="53" spans="1:16" s="136" customFormat="1" ht="20.25">
      <c r="A53" s="290" t="s">
        <v>183</v>
      </c>
      <c r="B53" s="597">
        <v>730.024</v>
      </c>
      <c r="C53" s="598">
        <v>24362.481804251172</v>
      </c>
      <c r="D53" s="598">
        <v>16556.812287449917</v>
      </c>
      <c r="E53" s="598">
        <v>4270.802626580311</v>
      </c>
      <c r="F53" s="598">
        <v>360.9933828659513</v>
      </c>
      <c r="G53" s="598">
        <v>697.783451868249</v>
      </c>
      <c r="H53" s="598">
        <v>77.56468737100882</v>
      </c>
      <c r="I53" s="598">
        <v>2.6170372480904738</v>
      </c>
      <c r="J53" s="598">
        <v>33.90664781797128</v>
      </c>
      <c r="K53" s="598">
        <v>9.65013935614902</v>
      </c>
      <c r="L53" s="598">
        <v>0</v>
      </c>
      <c r="M53" s="598">
        <v>22010.13026055765</v>
      </c>
      <c r="N53" s="598">
        <v>833.5305871222499</v>
      </c>
      <c r="O53" s="598">
        <v>1518.8209565712914</v>
      </c>
      <c r="P53" s="599">
        <v>2352.3515436935413</v>
      </c>
    </row>
    <row r="54" spans="1:16" s="61" customFormat="1" ht="20.25">
      <c r="A54" s="633" t="s">
        <v>184</v>
      </c>
      <c r="B54" s="508">
        <v>736.2649999999998</v>
      </c>
      <c r="C54" s="509">
        <v>23897.70066936951</v>
      </c>
      <c r="D54" s="509">
        <v>16131.744457951057</v>
      </c>
      <c r="E54" s="509">
        <v>4200.146573131502</v>
      </c>
      <c r="F54" s="509">
        <v>343.4598955539106</v>
      </c>
      <c r="G54" s="509">
        <v>671.3404820275314</v>
      </c>
      <c r="H54" s="509">
        <v>71.27426945461215</v>
      </c>
      <c r="I54" s="509">
        <v>2.5148327481726467</v>
      </c>
      <c r="J54" s="509">
        <v>46.951392048605705</v>
      </c>
      <c r="K54" s="509">
        <v>7.744267802127406</v>
      </c>
      <c r="L54" s="509">
        <v>0</v>
      </c>
      <c r="M54" s="509">
        <v>21475.176170717517</v>
      </c>
      <c r="N54" s="509">
        <v>811.9621784728781</v>
      </c>
      <c r="O54" s="509">
        <v>1610.562320179103</v>
      </c>
      <c r="P54" s="510">
        <v>2422.5244986519806</v>
      </c>
    </row>
    <row r="55" spans="1:16" s="63" customFormat="1" ht="20.25">
      <c r="A55" s="291" t="s">
        <v>185</v>
      </c>
      <c r="B55" s="487">
        <f>+B53-B54</f>
        <v>-6.240999999999758</v>
      </c>
      <c r="C55" s="477">
        <f aca="true" t="shared" si="25" ref="C55:J55">+C53-C54</f>
        <v>464.7811348816613</v>
      </c>
      <c r="D55" s="477">
        <f t="shared" si="25"/>
        <v>425.0678294988593</v>
      </c>
      <c r="E55" s="477">
        <f t="shared" si="25"/>
        <v>70.65605344880896</v>
      </c>
      <c r="F55" s="477">
        <f t="shared" si="25"/>
        <v>17.533487312040677</v>
      </c>
      <c r="G55" s="477">
        <f t="shared" si="25"/>
        <v>26.442969840717637</v>
      </c>
      <c r="H55" s="477">
        <f t="shared" si="25"/>
        <v>6.290417916396663</v>
      </c>
      <c r="I55" s="477">
        <f t="shared" si="25"/>
        <v>0.1022044999178271</v>
      </c>
      <c r="J55" s="477">
        <f t="shared" si="25"/>
        <v>-13.044744230634421</v>
      </c>
      <c r="K55" s="477">
        <f>+K53-K54</f>
        <v>1.9058715540216147</v>
      </c>
      <c r="L55" s="477" t="s">
        <v>156</v>
      </c>
      <c r="M55" s="477">
        <f>+M53-M54</f>
        <v>534.9540898401319</v>
      </c>
      <c r="N55" s="477">
        <f>+N53-N54</f>
        <v>21.568408649371804</v>
      </c>
      <c r="O55" s="477">
        <f>+O53-O54</f>
        <v>-91.74136360781154</v>
      </c>
      <c r="P55" s="839">
        <f>+P53-P54</f>
        <v>-70.17295495843928</v>
      </c>
    </row>
    <row r="56" spans="1:16" s="63" customFormat="1" ht="21" thickBot="1">
      <c r="A56" s="292" t="s">
        <v>186</v>
      </c>
      <c r="B56" s="848">
        <f>+B53/B54*100</f>
        <v>99.15234324597805</v>
      </c>
      <c r="C56" s="636">
        <f aca="true" t="shared" si="26" ref="C56:J56">+C53/C54*100</f>
        <v>101.94487805045355</v>
      </c>
      <c r="D56" s="636">
        <f t="shared" si="26"/>
        <v>102.63497745458862</v>
      </c>
      <c r="E56" s="636">
        <f t="shared" si="26"/>
        <v>101.68222827986048</v>
      </c>
      <c r="F56" s="636">
        <f t="shared" si="26"/>
        <v>105.1049591346797</v>
      </c>
      <c r="G56" s="636">
        <f t="shared" si="26"/>
        <v>103.93883141991624</v>
      </c>
      <c r="H56" s="636">
        <f t="shared" si="26"/>
        <v>108.82565049705973</v>
      </c>
      <c r="I56" s="636">
        <f t="shared" si="26"/>
        <v>104.06406748091268</v>
      </c>
      <c r="J56" s="636">
        <f t="shared" si="26"/>
        <v>72.21649101025578</v>
      </c>
      <c r="K56" s="636">
        <f>+K53/K54*100</f>
        <v>124.61009359074666</v>
      </c>
      <c r="L56" s="477" t="s">
        <v>156</v>
      </c>
      <c r="M56" s="636">
        <f>+M53/M54*100</f>
        <v>102.49103469786465</v>
      </c>
      <c r="N56" s="636">
        <f>+N53/N54*100</f>
        <v>102.65633168898793</v>
      </c>
      <c r="O56" s="636">
        <f>+O53/O54*100</f>
        <v>94.3037681647979</v>
      </c>
      <c r="P56" s="840">
        <f>+P53/P54*100</f>
        <v>97.10331288713542</v>
      </c>
    </row>
    <row r="57" spans="1:16" s="66" customFormat="1" ht="34.5" thickBot="1">
      <c r="A57" s="488" t="s">
        <v>105</v>
      </c>
      <c r="B57" s="846"/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483"/>
    </row>
    <row r="58" spans="1:16" s="61" customFormat="1" ht="20.25">
      <c r="A58" s="290" t="s">
        <v>183</v>
      </c>
      <c r="B58" s="597">
        <v>5331.240999999994</v>
      </c>
      <c r="C58" s="598">
        <v>28269.97095985727</v>
      </c>
      <c r="D58" s="598">
        <v>18342.36104689325</v>
      </c>
      <c r="E58" s="598">
        <v>5040.68239771316</v>
      </c>
      <c r="F58" s="598">
        <v>622.6997147568468</v>
      </c>
      <c r="G58" s="598">
        <v>977.3490043562733</v>
      </c>
      <c r="H58" s="598">
        <v>239.26825855368398</v>
      </c>
      <c r="I58" s="598">
        <v>9.492692852064543</v>
      </c>
      <c r="J58" s="598">
        <v>30.49601084125319</v>
      </c>
      <c r="K58" s="598">
        <v>42.061595039504</v>
      </c>
      <c r="L58" s="598">
        <v>0</v>
      </c>
      <c r="M58" s="598">
        <v>25304.410721006032</v>
      </c>
      <c r="N58" s="598">
        <v>1177.4675446110973</v>
      </c>
      <c r="O58" s="598">
        <v>1788.0926942401113</v>
      </c>
      <c r="P58" s="599">
        <v>2965.560238851209</v>
      </c>
    </row>
    <row r="59" spans="1:16" s="61" customFormat="1" ht="20.25">
      <c r="A59" s="633" t="s">
        <v>184</v>
      </c>
      <c r="B59" s="508">
        <v>5368.747000000002</v>
      </c>
      <c r="C59" s="509">
        <v>27620.418848817677</v>
      </c>
      <c r="D59" s="509">
        <v>17643.167483958547</v>
      </c>
      <c r="E59" s="509">
        <v>4933.899862171435</v>
      </c>
      <c r="F59" s="509">
        <v>611.6975866684223</v>
      </c>
      <c r="G59" s="509">
        <v>941.4043910059468</v>
      </c>
      <c r="H59" s="509">
        <v>209.69098252037807</v>
      </c>
      <c r="I59" s="509">
        <v>12.424966197885647</v>
      </c>
      <c r="J59" s="509">
        <v>66.36242745902037</v>
      </c>
      <c r="K59" s="509">
        <v>41.95771067873628</v>
      </c>
      <c r="L59" s="509">
        <v>0</v>
      </c>
      <c r="M59" s="509">
        <v>24460.605410660373</v>
      </c>
      <c r="N59" s="509">
        <v>1192.9899720238868</v>
      </c>
      <c r="O59" s="509">
        <v>1966.823466133407</v>
      </c>
      <c r="P59" s="510">
        <v>3159.8134381572936</v>
      </c>
    </row>
    <row r="60" spans="1:16" s="63" customFormat="1" ht="20.25">
      <c r="A60" s="291" t="s">
        <v>185</v>
      </c>
      <c r="B60" s="487">
        <f>+B58-B59</f>
        <v>-37.5060000000085</v>
      </c>
      <c r="C60" s="477">
        <f aca="true" t="shared" si="27" ref="C60:J60">+C58-C59</f>
        <v>649.552111039593</v>
      </c>
      <c r="D60" s="477">
        <f t="shared" si="27"/>
        <v>699.1935629347026</v>
      </c>
      <c r="E60" s="477">
        <f t="shared" si="27"/>
        <v>106.78253554172443</v>
      </c>
      <c r="F60" s="477">
        <f t="shared" si="27"/>
        <v>11.002128088424456</v>
      </c>
      <c r="G60" s="477">
        <f t="shared" si="27"/>
        <v>35.94461335032656</v>
      </c>
      <c r="H60" s="477">
        <f t="shared" si="27"/>
        <v>29.577276033305907</v>
      </c>
      <c r="I60" s="477">
        <f t="shared" si="27"/>
        <v>-2.9322733458211037</v>
      </c>
      <c r="J60" s="477">
        <f t="shared" si="27"/>
        <v>-35.86641661776717</v>
      </c>
      <c r="K60" s="477">
        <f aca="true" t="shared" si="28" ref="K60:P60">+K58-K59</f>
        <v>0.10388436076772223</v>
      </c>
      <c r="L60" s="477" t="s">
        <v>156</v>
      </c>
      <c r="M60" s="477">
        <f t="shared" si="28"/>
        <v>843.8053103456587</v>
      </c>
      <c r="N60" s="477">
        <f t="shared" si="28"/>
        <v>-15.522427412789511</v>
      </c>
      <c r="O60" s="477">
        <f t="shared" si="28"/>
        <v>-178.7307718932957</v>
      </c>
      <c r="P60" s="839">
        <f t="shared" si="28"/>
        <v>-194.25319930608475</v>
      </c>
    </row>
    <row r="61" spans="1:16" s="63" customFormat="1" ht="21" thickBot="1">
      <c r="A61" s="292" t="s">
        <v>186</v>
      </c>
      <c r="B61" s="848">
        <f>+B58/B59*100</f>
        <v>99.30140123943244</v>
      </c>
      <c r="C61" s="636">
        <f aca="true" t="shared" si="29" ref="C61:J61">+C58/C59*100</f>
        <v>102.35170985130588</v>
      </c>
      <c r="D61" s="636">
        <f t="shared" si="29"/>
        <v>103.96297072830274</v>
      </c>
      <c r="E61" s="636">
        <f t="shared" si="29"/>
        <v>102.16426231834241</v>
      </c>
      <c r="F61" s="636">
        <f t="shared" si="29"/>
        <v>101.79862211789113</v>
      </c>
      <c r="G61" s="636">
        <f t="shared" si="29"/>
        <v>103.81819053466678</v>
      </c>
      <c r="H61" s="636">
        <f t="shared" si="29"/>
        <v>114.10517308746529</v>
      </c>
      <c r="I61" s="636">
        <f t="shared" si="29"/>
        <v>76.40015031734985</v>
      </c>
      <c r="J61" s="636">
        <f t="shared" si="29"/>
        <v>45.95373015865772</v>
      </c>
      <c r="K61" s="636">
        <f>+K58/K59*100</f>
        <v>100.24759301469794</v>
      </c>
      <c r="L61" s="477" t="s">
        <v>156</v>
      </c>
      <c r="M61" s="636">
        <f>+M58/M59*100</f>
        <v>103.44965014634475</v>
      </c>
      <c r="N61" s="636">
        <f>+N58/N59*100</f>
        <v>98.6988635464843</v>
      </c>
      <c r="O61" s="636">
        <f>+O58/O59*100</f>
        <v>90.91271916514889</v>
      </c>
      <c r="P61" s="840">
        <f>+P58/P59*100</f>
        <v>93.85238391101447</v>
      </c>
    </row>
    <row r="62" spans="1:16" s="66" customFormat="1" ht="34.5" thickBot="1">
      <c r="A62" s="495" t="s">
        <v>107</v>
      </c>
      <c r="B62" s="846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483"/>
    </row>
    <row r="63" spans="1:16" s="61" customFormat="1" ht="20.25">
      <c r="A63" s="290" t="s">
        <v>183</v>
      </c>
      <c r="B63" s="597">
        <v>356.141</v>
      </c>
      <c r="C63" s="598">
        <v>29287.796359681517</v>
      </c>
      <c r="D63" s="598">
        <v>19757.137388468793</v>
      </c>
      <c r="E63" s="598">
        <v>5085.728686110273</v>
      </c>
      <c r="F63" s="598">
        <v>492.2362210472817</v>
      </c>
      <c r="G63" s="598">
        <v>929.4111508269666</v>
      </c>
      <c r="H63" s="598">
        <v>24.274327677333787</v>
      </c>
      <c r="I63" s="598">
        <v>2.28935543319453</v>
      </c>
      <c r="J63" s="598">
        <v>18.133969410991718</v>
      </c>
      <c r="K63" s="598">
        <v>20.656612596321867</v>
      </c>
      <c r="L63" s="598">
        <v>0</v>
      </c>
      <c r="M63" s="598">
        <v>26329.867711571154</v>
      </c>
      <c r="N63" s="598">
        <v>1346.9627666195881</v>
      </c>
      <c r="O63" s="598">
        <v>1610.9658814907577</v>
      </c>
      <c r="P63" s="599">
        <v>2957.9286481103463</v>
      </c>
    </row>
    <row r="64" spans="1:16" s="61" customFormat="1" ht="20.25">
      <c r="A64" s="633" t="s">
        <v>184</v>
      </c>
      <c r="B64" s="508">
        <v>348.7339999999999</v>
      </c>
      <c r="C64" s="509">
        <v>28484.351014431242</v>
      </c>
      <c r="D64" s="509">
        <v>18927.778526517828</v>
      </c>
      <c r="E64" s="509">
        <v>5038.38431775126</v>
      </c>
      <c r="F64" s="509">
        <v>479.30514374853055</v>
      </c>
      <c r="G64" s="509">
        <v>909.19272759945</v>
      </c>
      <c r="H64" s="509">
        <v>25.120148881382374</v>
      </c>
      <c r="I64" s="509">
        <v>3.3028994400698912</v>
      </c>
      <c r="J64" s="509">
        <v>14.448930512463182</v>
      </c>
      <c r="K64" s="509">
        <v>16.45547418185016</v>
      </c>
      <c r="L64" s="509">
        <v>0</v>
      </c>
      <c r="M64" s="509">
        <v>25413.988168632837</v>
      </c>
      <c r="N64" s="509">
        <v>1357.545913695444</v>
      </c>
      <c r="O64" s="509">
        <v>1712.8169321029782</v>
      </c>
      <c r="P64" s="510">
        <v>3070.3628457984223</v>
      </c>
    </row>
    <row r="65" spans="1:16" s="63" customFormat="1" ht="20.25">
      <c r="A65" s="291" t="s">
        <v>185</v>
      </c>
      <c r="B65" s="487">
        <f>+B63-B64</f>
        <v>7.407000000000096</v>
      </c>
      <c r="C65" s="477">
        <f aca="true" t="shared" si="30" ref="C65:J65">+C63-C64</f>
        <v>803.4453452502748</v>
      </c>
      <c r="D65" s="477">
        <f t="shared" si="30"/>
        <v>829.3588619509646</v>
      </c>
      <c r="E65" s="477">
        <f t="shared" si="30"/>
        <v>47.34436835901306</v>
      </c>
      <c r="F65" s="477">
        <f t="shared" si="30"/>
        <v>12.93107729875112</v>
      </c>
      <c r="G65" s="477">
        <f t="shared" si="30"/>
        <v>20.21842322751661</v>
      </c>
      <c r="H65" s="477">
        <f t="shared" si="30"/>
        <v>-0.8458212040485868</v>
      </c>
      <c r="I65" s="477">
        <f t="shared" si="30"/>
        <v>-1.0135440068753612</v>
      </c>
      <c r="J65" s="477">
        <f t="shared" si="30"/>
        <v>3.6850388985285356</v>
      </c>
      <c r="K65" s="477">
        <f aca="true" t="shared" si="31" ref="K65:P65">+K63-K64</f>
        <v>4.201138414471707</v>
      </c>
      <c r="L65" s="477" t="s">
        <v>156</v>
      </c>
      <c r="M65" s="477">
        <f t="shared" si="31"/>
        <v>915.8795429383172</v>
      </c>
      <c r="N65" s="477">
        <f t="shared" si="31"/>
        <v>-10.583147075855777</v>
      </c>
      <c r="O65" s="477">
        <f t="shared" si="31"/>
        <v>-101.85105061222043</v>
      </c>
      <c r="P65" s="839">
        <f t="shared" si="31"/>
        <v>-112.43419768807598</v>
      </c>
    </row>
    <row r="66" spans="1:16" s="63" customFormat="1" ht="21" thickBot="1">
      <c r="A66" s="292" t="s">
        <v>186</v>
      </c>
      <c r="B66" s="848">
        <f>+B63/B64*100</f>
        <v>102.12396841145403</v>
      </c>
      <c r="C66" s="636">
        <f aca="true" t="shared" si="32" ref="C66:J66">+C63/C64*100</f>
        <v>102.82065526029791</v>
      </c>
      <c r="D66" s="636">
        <f t="shared" si="32"/>
        <v>104.38170206180844</v>
      </c>
      <c r="E66" s="636">
        <f t="shared" si="32"/>
        <v>100.93967362101</v>
      </c>
      <c r="F66" s="636">
        <f t="shared" si="32"/>
        <v>102.69787993461124</v>
      </c>
      <c r="G66" s="636">
        <f t="shared" si="32"/>
        <v>102.2237774911486</v>
      </c>
      <c r="H66" s="636">
        <f t="shared" si="32"/>
        <v>96.63289732858445</v>
      </c>
      <c r="I66" s="636">
        <f t="shared" si="32"/>
        <v>69.3135069575744</v>
      </c>
      <c r="J66" s="636">
        <f t="shared" si="32"/>
        <v>125.50388691640492</v>
      </c>
      <c r="K66" s="636">
        <f>+K63/K64*100</f>
        <v>125.53033943625533</v>
      </c>
      <c r="L66" s="477" t="s">
        <v>156</v>
      </c>
      <c r="M66" s="636">
        <f>+M63/M64*100</f>
        <v>103.6038402822141</v>
      </c>
      <c r="N66" s="636">
        <f>+N63/N64*100</f>
        <v>99.22042068934178</v>
      </c>
      <c r="O66" s="636">
        <f>+O63/O64*100</f>
        <v>94.05359389534007</v>
      </c>
      <c r="P66" s="840">
        <f>+P63/P64*100</f>
        <v>96.33808108895226</v>
      </c>
    </row>
    <row r="67" spans="1:16" s="66" customFormat="1" ht="34.5" thickBot="1">
      <c r="A67" s="488" t="s">
        <v>104</v>
      </c>
      <c r="B67" s="846"/>
      <c r="C67" s="635"/>
      <c r="D67" s="635"/>
      <c r="E67" s="635"/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483"/>
    </row>
    <row r="68" spans="1:16" s="61" customFormat="1" ht="20.25">
      <c r="A68" s="290" t="s">
        <v>183</v>
      </c>
      <c r="B68" s="597">
        <v>1722.2470000000005</v>
      </c>
      <c r="C68" s="598">
        <v>27864.73305900179</v>
      </c>
      <c r="D68" s="598">
        <v>18303.30729757888</v>
      </c>
      <c r="E68" s="598">
        <v>4929.929766171749</v>
      </c>
      <c r="F68" s="598">
        <v>506.3088124603108</v>
      </c>
      <c r="G68" s="598">
        <v>883.669657526863</v>
      </c>
      <c r="H68" s="598">
        <v>275.0240915888758</v>
      </c>
      <c r="I68" s="598">
        <v>6.040074391187789</v>
      </c>
      <c r="J68" s="598">
        <v>9.703989420023182</v>
      </c>
      <c r="K68" s="598">
        <v>35.3698298405126</v>
      </c>
      <c r="L68" s="598">
        <v>0</v>
      </c>
      <c r="M68" s="598">
        <v>24949.3535189784</v>
      </c>
      <c r="N68" s="598">
        <v>1115.8281400209523</v>
      </c>
      <c r="O68" s="598">
        <v>1799.5514000024384</v>
      </c>
      <c r="P68" s="599">
        <v>2915.3795400233907</v>
      </c>
    </row>
    <row r="69" spans="1:16" s="61" customFormat="1" ht="20.25">
      <c r="A69" s="633" t="s">
        <v>184</v>
      </c>
      <c r="B69" s="508">
        <v>1698.3460000000005</v>
      </c>
      <c r="C69" s="509">
        <v>27498.040937084257</v>
      </c>
      <c r="D69" s="509">
        <v>17633.192431538286</v>
      </c>
      <c r="E69" s="509">
        <v>4940.216736361923</v>
      </c>
      <c r="F69" s="509">
        <v>500.19465016747665</v>
      </c>
      <c r="G69" s="509">
        <v>841.8281178668341</v>
      </c>
      <c r="H69" s="509">
        <v>271.2321772673728</v>
      </c>
      <c r="I69" s="509">
        <v>5.920368012956919</v>
      </c>
      <c r="J69" s="509">
        <v>15.097237743859807</v>
      </c>
      <c r="K69" s="509">
        <v>33.20784849887282</v>
      </c>
      <c r="L69" s="509">
        <v>0</v>
      </c>
      <c r="M69" s="509">
        <v>24240.889567457587</v>
      </c>
      <c r="N69" s="509">
        <v>1145.600091697059</v>
      </c>
      <c r="O69" s="509">
        <v>2111.551277929624</v>
      </c>
      <c r="P69" s="510">
        <v>3257.1513696266834</v>
      </c>
    </row>
    <row r="70" spans="1:16" s="63" customFormat="1" ht="20.25">
      <c r="A70" s="291" t="s">
        <v>185</v>
      </c>
      <c r="B70" s="487">
        <f>+B68-B69</f>
        <v>23.901000000000067</v>
      </c>
      <c r="C70" s="477">
        <f aca="true" t="shared" si="33" ref="C70:J70">+C68-C69</f>
        <v>366.69212191753104</v>
      </c>
      <c r="D70" s="477">
        <f t="shared" si="33"/>
        <v>670.1148660405925</v>
      </c>
      <c r="E70" s="477">
        <f t="shared" si="33"/>
        <v>-10.286970190173633</v>
      </c>
      <c r="F70" s="477">
        <f t="shared" si="33"/>
        <v>6.1141622928341235</v>
      </c>
      <c r="G70" s="477">
        <f t="shared" si="33"/>
        <v>41.84153966002896</v>
      </c>
      <c r="H70" s="477">
        <f t="shared" si="33"/>
        <v>3.791914321503043</v>
      </c>
      <c r="I70" s="477">
        <f t="shared" si="33"/>
        <v>0.11970637823087049</v>
      </c>
      <c r="J70" s="477">
        <f t="shared" si="33"/>
        <v>-5.393248323836625</v>
      </c>
      <c r="K70" s="477">
        <f aca="true" t="shared" si="34" ref="K70:P70">+K68-K69</f>
        <v>2.1619813416397804</v>
      </c>
      <c r="L70" s="477" t="s">
        <v>156</v>
      </c>
      <c r="M70" s="477">
        <f t="shared" si="34"/>
        <v>708.4639515208146</v>
      </c>
      <c r="N70" s="477">
        <f t="shared" si="34"/>
        <v>-29.77195167610671</v>
      </c>
      <c r="O70" s="477">
        <f t="shared" si="34"/>
        <v>-311.9998779271857</v>
      </c>
      <c r="P70" s="839">
        <f t="shared" si="34"/>
        <v>-341.77182960329264</v>
      </c>
    </row>
    <row r="71" spans="1:16" s="63" customFormat="1" ht="21" thickBot="1">
      <c r="A71" s="292" t="s">
        <v>186</v>
      </c>
      <c r="B71" s="848">
        <f>+B68/B69*100</f>
        <v>101.40731040671336</v>
      </c>
      <c r="C71" s="636">
        <f aca="true" t="shared" si="35" ref="C71:J71">+C68/C69*100</f>
        <v>101.33352089611229</v>
      </c>
      <c r="D71" s="636">
        <f t="shared" si="35"/>
        <v>103.80030370928206</v>
      </c>
      <c r="E71" s="636">
        <f t="shared" si="35"/>
        <v>99.79177087283524</v>
      </c>
      <c r="F71" s="636">
        <f t="shared" si="35"/>
        <v>101.22235659473506</v>
      </c>
      <c r="G71" s="636">
        <f t="shared" si="35"/>
        <v>104.97031861635296</v>
      </c>
      <c r="H71" s="636">
        <f t="shared" si="35"/>
        <v>101.39803262271685</v>
      </c>
      <c r="I71" s="636">
        <f t="shared" si="35"/>
        <v>102.02194150716457</v>
      </c>
      <c r="J71" s="636">
        <f t="shared" si="35"/>
        <v>64.27658876849766</v>
      </c>
      <c r="K71" s="636">
        <f>+K68/K69*100</f>
        <v>106.51045291812014</v>
      </c>
      <c r="L71" s="477" t="s">
        <v>156</v>
      </c>
      <c r="M71" s="636">
        <f>+M68/M69*100</f>
        <v>102.92259881614203</v>
      </c>
      <c r="N71" s="636">
        <f>+N68/N69*100</f>
        <v>97.4011915770709</v>
      </c>
      <c r="O71" s="636">
        <f>+O68/O69*100</f>
        <v>85.22413918201876</v>
      </c>
      <c r="P71" s="840">
        <f>+P68/P69*100</f>
        <v>89.50703265465785</v>
      </c>
    </row>
    <row r="72" spans="1:16" s="126" customFormat="1" ht="34.5" thickBot="1">
      <c r="A72" s="495" t="s">
        <v>103</v>
      </c>
      <c r="B72" s="846"/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483"/>
    </row>
    <row r="73" spans="1:16" s="128" customFormat="1" ht="20.25">
      <c r="A73" s="290" t="s">
        <v>183</v>
      </c>
      <c r="B73" s="597">
        <v>289.20500000000004</v>
      </c>
      <c r="C73" s="598">
        <v>23430.228557597547</v>
      </c>
      <c r="D73" s="598">
        <v>15683.575088028676</v>
      </c>
      <c r="E73" s="598">
        <v>4196.350051578176</v>
      </c>
      <c r="F73" s="598">
        <v>279.7969145300622</v>
      </c>
      <c r="G73" s="598">
        <v>648.8946710234379</v>
      </c>
      <c r="H73" s="598">
        <v>46.4131556047325</v>
      </c>
      <c r="I73" s="598">
        <v>30.284169821867994</v>
      </c>
      <c r="J73" s="598">
        <v>581.7309520928062</v>
      </c>
      <c r="K73" s="598">
        <v>3.7349515626170593</v>
      </c>
      <c r="L73" s="598">
        <v>0</v>
      </c>
      <c r="M73" s="598">
        <v>21470.779954242375</v>
      </c>
      <c r="N73" s="598">
        <v>733.7943673173011</v>
      </c>
      <c r="O73" s="598">
        <v>1225.6542360378733</v>
      </c>
      <c r="P73" s="599">
        <v>1959.448603355174</v>
      </c>
    </row>
    <row r="74" spans="1:16" s="128" customFormat="1" ht="20.25">
      <c r="A74" s="633" t="s">
        <v>184</v>
      </c>
      <c r="B74" s="508">
        <v>291.761</v>
      </c>
      <c r="C74" s="509">
        <v>23251.779138861377</v>
      </c>
      <c r="D74" s="509">
        <v>15362.51532361533</v>
      </c>
      <c r="E74" s="509">
        <v>4195.042631925904</v>
      </c>
      <c r="F74" s="509">
        <v>268.6990950355485</v>
      </c>
      <c r="G74" s="509">
        <v>646.5009031364716</v>
      </c>
      <c r="H74" s="509">
        <v>60.10655982122354</v>
      </c>
      <c r="I74" s="509">
        <v>38.421287743506944</v>
      </c>
      <c r="J74" s="509">
        <v>563.1535743296738</v>
      </c>
      <c r="K74" s="509">
        <v>4.7173314230940155</v>
      </c>
      <c r="L74" s="509">
        <v>0</v>
      </c>
      <c r="M74" s="509">
        <v>21139.156707030754</v>
      </c>
      <c r="N74" s="509">
        <v>821.7447956832245</v>
      </c>
      <c r="O74" s="509">
        <v>1290.8776361473947</v>
      </c>
      <c r="P74" s="510">
        <v>2112.622431830619</v>
      </c>
    </row>
    <row r="75" spans="1:16" s="129" customFormat="1" ht="20.25">
      <c r="A75" s="291" t="s">
        <v>185</v>
      </c>
      <c r="B75" s="487">
        <f>+B73-B74</f>
        <v>-2.555999999999983</v>
      </c>
      <c r="C75" s="477">
        <f aca="true" t="shared" si="36" ref="C75:J75">+C73-C74</f>
        <v>178.44941873617063</v>
      </c>
      <c r="D75" s="477">
        <f t="shared" si="36"/>
        <v>321.0597644133468</v>
      </c>
      <c r="E75" s="477">
        <f t="shared" si="36"/>
        <v>1.307419652272074</v>
      </c>
      <c r="F75" s="477">
        <f t="shared" si="36"/>
        <v>11.097819494513715</v>
      </c>
      <c r="G75" s="477">
        <f t="shared" si="36"/>
        <v>2.393767886966316</v>
      </c>
      <c r="H75" s="477">
        <f t="shared" si="36"/>
        <v>-13.69340421649104</v>
      </c>
      <c r="I75" s="477">
        <f t="shared" si="36"/>
        <v>-8.13711792163895</v>
      </c>
      <c r="J75" s="477">
        <f t="shared" si="36"/>
        <v>18.577377763132404</v>
      </c>
      <c r="K75" s="477">
        <f>+K73-K74</f>
        <v>-0.9823798604769562</v>
      </c>
      <c r="L75" s="477" t="s">
        <v>156</v>
      </c>
      <c r="M75" s="477">
        <f>+M73-M74</f>
        <v>331.62324721162076</v>
      </c>
      <c r="N75" s="477">
        <f>+N73-N74</f>
        <v>-87.95042836592347</v>
      </c>
      <c r="O75" s="477">
        <f>+O73-O74</f>
        <v>-65.22340010952144</v>
      </c>
      <c r="P75" s="839">
        <f>+P73-P74</f>
        <v>-153.1738284754449</v>
      </c>
    </row>
    <row r="76" spans="1:16" s="129" customFormat="1" ht="21" thickBot="1">
      <c r="A76" s="292" t="s">
        <v>186</v>
      </c>
      <c r="B76" s="487">
        <f>+B73/B74*100</f>
        <v>99.1239404855344</v>
      </c>
      <c r="C76" s="477">
        <f aca="true" t="shared" si="37" ref="C76:J76">+C73/C74*100</f>
        <v>100.76746565357627</v>
      </c>
      <c r="D76" s="477">
        <f t="shared" si="37"/>
        <v>102.089890604827</v>
      </c>
      <c r="E76" s="477">
        <f t="shared" si="37"/>
        <v>100.0311658251652</v>
      </c>
      <c r="F76" s="477">
        <f t="shared" si="37"/>
        <v>104.13020352489298</v>
      </c>
      <c r="G76" s="477">
        <f t="shared" si="37"/>
        <v>100.37026520386175</v>
      </c>
      <c r="H76" s="477">
        <f t="shared" si="37"/>
        <v>77.21812018984338</v>
      </c>
      <c r="I76" s="477">
        <f t="shared" si="37"/>
        <v>78.8213295297108</v>
      </c>
      <c r="J76" s="477">
        <f t="shared" si="37"/>
        <v>103.29881201326747</v>
      </c>
      <c r="K76" s="477">
        <f>+K73/K74*100</f>
        <v>79.17509345076648</v>
      </c>
      <c r="L76" s="477" t="s">
        <v>156</v>
      </c>
      <c r="M76" s="477">
        <f>+M73/M74*100</f>
        <v>101.56876289725089</v>
      </c>
      <c r="N76" s="477">
        <f>+N73/N74*100</f>
        <v>89.29711160594589</v>
      </c>
      <c r="O76" s="477">
        <f>+O73/O74*100</f>
        <v>94.947359975638</v>
      </c>
      <c r="P76" s="839">
        <f>+P73/P74*100</f>
        <v>92.74958808693906</v>
      </c>
    </row>
    <row r="77" spans="1:16" s="126" customFormat="1" ht="34.5" hidden="1" thickBot="1">
      <c r="A77" s="496" t="s">
        <v>60</v>
      </c>
      <c r="B77" s="486"/>
      <c r="C77" s="479"/>
      <c r="D77" s="479"/>
      <c r="E77" s="479"/>
      <c r="F77" s="479"/>
      <c r="G77" s="479"/>
      <c r="H77" s="479"/>
      <c r="I77" s="479"/>
      <c r="J77" s="479"/>
      <c r="K77" s="478"/>
      <c r="L77" s="479"/>
      <c r="M77" s="479"/>
      <c r="N77" s="479"/>
      <c r="O77" s="479"/>
      <c r="P77" s="512"/>
    </row>
    <row r="78" spans="1:16" s="128" customFormat="1" ht="21" hidden="1" thickBot="1">
      <c r="A78" s="497" t="s">
        <v>90</v>
      </c>
      <c r="B78" s="486"/>
      <c r="C78" s="641"/>
      <c r="D78" s="641"/>
      <c r="E78" s="641"/>
      <c r="F78" s="641"/>
      <c r="G78" s="641"/>
      <c r="H78" s="641"/>
      <c r="I78" s="641"/>
      <c r="J78" s="641"/>
      <c r="K78" s="640"/>
      <c r="L78" s="641"/>
      <c r="M78" s="641"/>
      <c r="N78" s="641"/>
      <c r="O78" s="641"/>
      <c r="P78" s="512">
        <v>12.3</v>
      </c>
    </row>
    <row r="79" spans="1:16" s="128" customFormat="1" ht="21" hidden="1" thickBot="1">
      <c r="A79" s="498" t="s">
        <v>90</v>
      </c>
      <c r="B79" s="486"/>
      <c r="C79" s="641"/>
      <c r="D79" s="641"/>
      <c r="E79" s="641"/>
      <c r="F79" s="641"/>
      <c r="G79" s="641"/>
      <c r="H79" s="641"/>
      <c r="I79" s="641"/>
      <c r="J79" s="641"/>
      <c r="K79" s="640"/>
      <c r="L79" s="641"/>
      <c r="M79" s="641"/>
      <c r="N79" s="641"/>
      <c r="O79" s="641"/>
      <c r="P79" s="512">
        <v>12.3</v>
      </c>
    </row>
    <row r="80" spans="1:16" s="129" customFormat="1" ht="21" hidden="1" thickBot="1">
      <c r="A80" s="499" t="s">
        <v>88</v>
      </c>
      <c r="B80" s="486">
        <f aca="true" t="shared" si="38" ref="B80:O80">+B78-B79</f>
        <v>0</v>
      </c>
      <c r="C80" s="641">
        <f t="shared" si="38"/>
        <v>0</v>
      </c>
      <c r="D80" s="641">
        <f t="shared" si="38"/>
        <v>0</v>
      </c>
      <c r="E80" s="641">
        <f t="shared" si="38"/>
        <v>0</v>
      </c>
      <c r="F80" s="641">
        <f t="shared" si="38"/>
        <v>0</v>
      </c>
      <c r="G80" s="641">
        <f t="shared" si="38"/>
        <v>0</v>
      </c>
      <c r="H80" s="641">
        <f t="shared" si="38"/>
        <v>0</v>
      </c>
      <c r="I80" s="641">
        <f t="shared" si="38"/>
        <v>0</v>
      </c>
      <c r="J80" s="641">
        <f t="shared" si="38"/>
        <v>0</v>
      </c>
      <c r="K80" s="640"/>
      <c r="L80" s="641">
        <f t="shared" si="38"/>
        <v>0</v>
      </c>
      <c r="M80" s="641">
        <f t="shared" si="38"/>
        <v>0</v>
      </c>
      <c r="N80" s="641">
        <f t="shared" si="38"/>
        <v>0</v>
      </c>
      <c r="O80" s="641">
        <f t="shared" si="38"/>
        <v>0</v>
      </c>
      <c r="P80" s="512"/>
    </row>
    <row r="81" spans="1:16" s="129" customFormat="1" ht="21" hidden="1" thickBot="1">
      <c r="A81" s="500" t="s">
        <v>89</v>
      </c>
      <c r="B81" s="486" t="e">
        <f aca="true" t="shared" si="39" ref="B81:O81">+B78/B79*100</f>
        <v>#DIV/0!</v>
      </c>
      <c r="C81" s="479" t="e">
        <f t="shared" si="39"/>
        <v>#DIV/0!</v>
      </c>
      <c r="D81" s="479" t="e">
        <f t="shared" si="39"/>
        <v>#DIV/0!</v>
      </c>
      <c r="E81" s="479" t="e">
        <f t="shared" si="39"/>
        <v>#DIV/0!</v>
      </c>
      <c r="F81" s="479" t="e">
        <f t="shared" si="39"/>
        <v>#DIV/0!</v>
      </c>
      <c r="G81" s="479" t="e">
        <f t="shared" si="39"/>
        <v>#DIV/0!</v>
      </c>
      <c r="H81" s="479" t="e">
        <f t="shared" si="39"/>
        <v>#DIV/0!</v>
      </c>
      <c r="I81" s="479" t="e">
        <f t="shared" si="39"/>
        <v>#DIV/0!</v>
      </c>
      <c r="J81" s="479" t="e">
        <f t="shared" si="39"/>
        <v>#DIV/0!</v>
      </c>
      <c r="K81" s="478"/>
      <c r="L81" s="479" t="e">
        <f t="shared" si="39"/>
        <v>#DIV/0!</v>
      </c>
      <c r="M81" s="479" t="e">
        <f t="shared" si="39"/>
        <v>#DIV/0!</v>
      </c>
      <c r="N81" s="479" t="e">
        <f t="shared" si="39"/>
        <v>#DIV/0!</v>
      </c>
      <c r="O81" s="479" t="e">
        <f t="shared" si="39"/>
        <v>#DIV/0!</v>
      </c>
      <c r="P81" s="512"/>
    </row>
    <row r="82" spans="1:16" s="126" customFormat="1" ht="34.5" hidden="1" thickBot="1">
      <c r="A82" s="496" t="s">
        <v>61</v>
      </c>
      <c r="B82" s="486"/>
      <c r="C82" s="479"/>
      <c r="D82" s="479"/>
      <c r="E82" s="479"/>
      <c r="F82" s="479"/>
      <c r="G82" s="479"/>
      <c r="H82" s="479"/>
      <c r="I82" s="479"/>
      <c r="J82" s="479"/>
      <c r="K82" s="478"/>
      <c r="L82" s="479"/>
      <c r="M82" s="479"/>
      <c r="N82" s="479"/>
      <c r="O82" s="479"/>
      <c r="P82" s="512"/>
    </row>
    <row r="83" spans="1:16" s="128" customFormat="1" ht="21" hidden="1" thickBot="1">
      <c r="A83" s="497" t="s">
        <v>90</v>
      </c>
      <c r="B83" s="486"/>
      <c r="C83" s="641"/>
      <c r="D83" s="641"/>
      <c r="E83" s="641"/>
      <c r="F83" s="641"/>
      <c r="G83" s="641"/>
      <c r="H83" s="641"/>
      <c r="I83" s="641"/>
      <c r="J83" s="641"/>
      <c r="K83" s="640"/>
      <c r="L83" s="641"/>
      <c r="M83" s="641"/>
      <c r="N83" s="641"/>
      <c r="O83" s="641"/>
      <c r="P83" s="512">
        <v>15.2</v>
      </c>
    </row>
    <row r="84" spans="1:16" s="128" customFormat="1" ht="21" hidden="1" thickBot="1">
      <c r="A84" s="498" t="s">
        <v>90</v>
      </c>
      <c r="B84" s="486"/>
      <c r="C84" s="641"/>
      <c r="D84" s="641"/>
      <c r="E84" s="641"/>
      <c r="F84" s="641"/>
      <c r="G84" s="641"/>
      <c r="H84" s="641"/>
      <c r="I84" s="641"/>
      <c r="J84" s="641"/>
      <c r="K84" s="640"/>
      <c r="L84" s="641"/>
      <c r="M84" s="641"/>
      <c r="N84" s="641"/>
      <c r="O84" s="641"/>
      <c r="P84" s="512">
        <v>15.2</v>
      </c>
    </row>
    <row r="85" spans="1:16" s="129" customFormat="1" ht="21" hidden="1" thickBot="1">
      <c r="A85" s="499" t="s">
        <v>88</v>
      </c>
      <c r="B85" s="486">
        <f aca="true" t="shared" si="40" ref="B85:O85">+B83-B84</f>
        <v>0</v>
      </c>
      <c r="C85" s="641">
        <f t="shared" si="40"/>
        <v>0</v>
      </c>
      <c r="D85" s="641">
        <f t="shared" si="40"/>
        <v>0</v>
      </c>
      <c r="E85" s="641">
        <f t="shared" si="40"/>
        <v>0</v>
      </c>
      <c r="F85" s="641">
        <f t="shared" si="40"/>
        <v>0</v>
      </c>
      <c r="G85" s="641">
        <f t="shared" si="40"/>
        <v>0</v>
      </c>
      <c r="H85" s="641">
        <f t="shared" si="40"/>
        <v>0</v>
      </c>
      <c r="I85" s="641">
        <f t="shared" si="40"/>
        <v>0</v>
      </c>
      <c r="J85" s="641">
        <f t="shared" si="40"/>
        <v>0</v>
      </c>
      <c r="K85" s="640"/>
      <c r="L85" s="641">
        <f t="shared" si="40"/>
        <v>0</v>
      </c>
      <c r="M85" s="641">
        <f t="shared" si="40"/>
        <v>0</v>
      </c>
      <c r="N85" s="641">
        <f t="shared" si="40"/>
        <v>0</v>
      </c>
      <c r="O85" s="641">
        <f t="shared" si="40"/>
        <v>0</v>
      </c>
      <c r="P85" s="512"/>
    </row>
    <row r="86" spans="1:16" s="129" customFormat="1" ht="21" hidden="1" thickBot="1">
      <c r="A86" s="500" t="s">
        <v>89</v>
      </c>
      <c r="B86" s="486" t="e">
        <f aca="true" t="shared" si="41" ref="B86:O86">+B83/B84*100</f>
        <v>#DIV/0!</v>
      </c>
      <c r="C86" s="479" t="e">
        <f t="shared" si="41"/>
        <v>#DIV/0!</v>
      </c>
      <c r="D86" s="479" t="e">
        <f t="shared" si="41"/>
        <v>#DIV/0!</v>
      </c>
      <c r="E86" s="479" t="e">
        <f t="shared" si="41"/>
        <v>#DIV/0!</v>
      </c>
      <c r="F86" s="479" t="e">
        <f t="shared" si="41"/>
        <v>#DIV/0!</v>
      </c>
      <c r="G86" s="479" t="e">
        <f t="shared" si="41"/>
        <v>#DIV/0!</v>
      </c>
      <c r="H86" s="479" t="e">
        <f t="shared" si="41"/>
        <v>#DIV/0!</v>
      </c>
      <c r="I86" s="479" t="e">
        <f t="shared" si="41"/>
        <v>#DIV/0!</v>
      </c>
      <c r="J86" s="479" t="e">
        <f t="shared" si="41"/>
        <v>#DIV/0!</v>
      </c>
      <c r="K86" s="478"/>
      <c r="L86" s="479" t="e">
        <f t="shared" si="41"/>
        <v>#DIV/0!</v>
      </c>
      <c r="M86" s="479" t="e">
        <f t="shared" si="41"/>
        <v>#DIV/0!</v>
      </c>
      <c r="N86" s="479" t="e">
        <f t="shared" si="41"/>
        <v>#DIV/0!</v>
      </c>
      <c r="O86" s="479" t="e">
        <f t="shared" si="41"/>
        <v>#DIV/0!</v>
      </c>
      <c r="P86" s="512"/>
    </row>
    <row r="87" spans="1:16" s="126" customFormat="1" ht="34.5" hidden="1" thickBot="1">
      <c r="A87" s="496" t="s">
        <v>62</v>
      </c>
      <c r="B87" s="486"/>
      <c r="C87" s="479"/>
      <c r="D87" s="479"/>
      <c r="E87" s="479"/>
      <c r="F87" s="479"/>
      <c r="G87" s="479"/>
      <c r="H87" s="479"/>
      <c r="I87" s="479"/>
      <c r="J87" s="479"/>
      <c r="K87" s="478"/>
      <c r="L87" s="479"/>
      <c r="M87" s="479"/>
      <c r="N87" s="479"/>
      <c r="O87" s="479"/>
      <c r="P87" s="512"/>
    </row>
    <row r="88" spans="1:16" s="128" customFormat="1" ht="21" hidden="1" thickBot="1">
      <c r="A88" s="497" t="s">
        <v>90</v>
      </c>
      <c r="B88" s="486"/>
      <c r="C88" s="641"/>
      <c r="D88" s="641"/>
      <c r="E88" s="641"/>
      <c r="F88" s="641"/>
      <c r="G88" s="641"/>
      <c r="H88" s="641"/>
      <c r="I88" s="641"/>
      <c r="J88" s="641"/>
      <c r="K88" s="640"/>
      <c r="L88" s="641"/>
      <c r="M88" s="641"/>
      <c r="N88" s="641"/>
      <c r="O88" s="641"/>
      <c r="P88" s="512">
        <v>22.7</v>
      </c>
    </row>
    <row r="89" spans="1:16" s="128" customFormat="1" ht="21" hidden="1" thickBot="1">
      <c r="A89" s="498" t="s">
        <v>90</v>
      </c>
      <c r="B89" s="486"/>
      <c r="C89" s="641"/>
      <c r="D89" s="641"/>
      <c r="E89" s="641"/>
      <c r="F89" s="641"/>
      <c r="G89" s="641"/>
      <c r="H89" s="641"/>
      <c r="I89" s="641"/>
      <c r="J89" s="641"/>
      <c r="K89" s="640"/>
      <c r="L89" s="641"/>
      <c r="M89" s="641"/>
      <c r="N89" s="641"/>
      <c r="O89" s="641"/>
      <c r="P89" s="512">
        <v>22.7</v>
      </c>
    </row>
    <row r="90" spans="1:16" s="129" customFormat="1" ht="21" hidden="1" thickBot="1">
      <c r="A90" s="499" t="s">
        <v>88</v>
      </c>
      <c r="B90" s="486">
        <f aca="true" t="shared" si="42" ref="B90:O90">+B88-B89</f>
        <v>0</v>
      </c>
      <c r="C90" s="641">
        <f t="shared" si="42"/>
        <v>0</v>
      </c>
      <c r="D90" s="641">
        <f t="shared" si="42"/>
        <v>0</v>
      </c>
      <c r="E90" s="641">
        <f t="shared" si="42"/>
        <v>0</v>
      </c>
      <c r="F90" s="641">
        <f t="shared" si="42"/>
        <v>0</v>
      </c>
      <c r="G90" s="641">
        <f t="shared" si="42"/>
        <v>0</v>
      </c>
      <c r="H90" s="641">
        <f t="shared" si="42"/>
        <v>0</v>
      </c>
      <c r="I90" s="641">
        <f t="shared" si="42"/>
        <v>0</v>
      </c>
      <c r="J90" s="641">
        <f t="shared" si="42"/>
        <v>0</v>
      </c>
      <c r="K90" s="640"/>
      <c r="L90" s="641">
        <f t="shared" si="42"/>
        <v>0</v>
      </c>
      <c r="M90" s="641">
        <f t="shared" si="42"/>
        <v>0</v>
      </c>
      <c r="N90" s="641">
        <f t="shared" si="42"/>
        <v>0</v>
      </c>
      <c r="O90" s="641">
        <f t="shared" si="42"/>
        <v>0</v>
      </c>
      <c r="P90" s="512"/>
    </row>
    <row r="91" spans="1:16" s="129" customFormat="1" ht="21" hidden="1" thickBot="1">
      <c r="A91" s="500" t="s">
        <v>89</v>
      </c>
      <c r="B91" s="486" t="e">
        <f aca="true" t="shared" si="43" ref="B91:O91">+B88/B89*100</f>
        <v>#DIV/0!</v>
      </c>
      <c r="C91" s="479" t="e">
        <f t="shared" si="43"/>
        <v>#DIV/0!</v>
      </c>
      <c r="D91" s="479" t="e">
        <f t="shared" si="43"/>
        <v>#DIV/0!</v>
      </c>
      <c r="E91" s="479" t="e">
        <f t="shared" si="43"/>
        <v>#DIV/0!</v>
      </c>
      <c r="F91" s="479" t="e">
        <f t="shared" si="43"/>
        <v>#DIV/0!</v>
      </c>
      <c r="G91" s="479" t="e">
        <f t="shared" si="43"/>
        <v>#DIV/0!</v>
      </c>
      <c r="H91" s="479" t="e">
        <f t="shared" si="43"/>
        <v>#DIV/0!</v>
      </c>
      <c r="I91" s="479" t="e">
        <f t="shared" si="43"/>
        <v>#DIV/0!</v>
      </c>
      <c r="J91" s="479" t="e">
        <f t="shared" si="43"/>
        <v>#DIV/0!</v>
      </c>
      <c r="K91" s="478"/>
      <c r="L91" s="479" t="e">
        <f t="shared" si="43"/>
        <v>#DIV/0!</v>
      </c>
      <c r="M91" s="479" t="e">
        <f t="shared" si="43"/>
        <v>#DIV/0!</v>
      </c>
      <c r="N91" s="479" t="e">
        <f t="shared" si="43"/>
        <v>#DIV/0!</v>
      </c>
      <c r="O91" s="479" t="e">
        <f t="shared" si="43"/>
        <v>#DIV/0!</v>
      </c>
      <c r="P91" s="512"/>
    </row>
    <row r="92" spans="1:16" s="142" customFormat="1" ht="34.5" hidden="1" thickBot="1">
      <c r="A92" s="489" t="s">
        <v>95</v>
      </c>
      <c r="B92" s="485"/>
      <c r="C92" s="476"/>
      <c r="D92" s="476"/>
      <c r="E92" s="476"/>
      <c r="F92" s="476"/>
      <c r="G92" s="476"/>
      <c r="H92" s="476"/>
      <c r="I92" s="476"/>
      <c r="J92" s="476"/>
      <c r="K92" s="477"/>
      <c r="L92" s="476"/>
      <c r="M92" s="476"/>
      <c r="N92" s="476"/>
      <c r="O92" s="476"/>
      <c r="P92" s="511"/>
    </row>
    <row r="93" spans="1:16" s="145" customFormat="1" ht="21" hidden="1" thickBot="1">
      <c r="A93" s="490" t="s">
        <v>114</v>
      </c>
      <c r="B93" s="485">
        <v>0</v>
      </c>
      <c r="C93" s="638">
        <v>0</v>
      </c>
      <c r="D93" s="638">
        <v>0</v>
      </c>
      <c r="E93" s="638">
        <v>0</v>
      </c>
      <c r="F93" s="638">
        <v>0</v>
      </c>
      <c r="G93" s="638">
        <v>0</v>
      </c>
      <c r="H93" s="638">
        <v>0</v>
      </c>
      <c r="I93" s="638">
        <v>0</v>
      </c>
      <c r="J93" s="638">
        <v>0</v>
      </c>
      <c r="K93" s="637"/>
      <c r="L93" s="638">
        <v>0</v>
      </c>
      <c r="M93" s="638">
        <v>0</v>
      </c>
      <c r="N93" s="638">
        <v>0</v>
      </c>
      <c r="O93" s="638">
        <v>0</v>
      </c>
      <c r="P93" s="511"/>
    </row>
    <row r="94" spans="1:16" s="145" customFormat="1" ht="21" hidden="1" thickBot="1">
      <c r="A94" s="491" t="s">
        <v>110</v>
      </c>
      <c r="B94" s="485">
        <v>0</v>
      </c>
      <c r="C94" s="638">
        <v>0</v>
      </c>
      <c r="D94" s="638">
        <v>0</v>
      </c>
      <c r="E94" s="638">
        <v>0</v>
      </c>
      <c r="F94" s="638">
        <v>0</v>
      </c>
      <c r="G94" s="638">
        <v>0</v>
      </c>
      <c r="H94" s="638">
        <v>0</v>
      </c>
      <c r="I94" s="638">
        <v>0</v>
      </c>
      <c r="J94" s="638">
        <v>0</v>
      </c>
      <c r="K94" s="637"/>
      <c r="L94" s="638">
        <v>0</v>
      </c>
      <c r="M94" s="638">
        <v>0</v>
      </c>
      <c r="N94" s="638">
        <v>0</v>
      </c>
      <c r="O94" s="638">
        <v>0</v>
      </c>
      <c r="P94" s="511"/>
    </row>
    <row r="95" spans="1:16" s="148" customFormat="1" ht="21" hidden="1" thickBot="1">
      <c r="A95" s="492" t="s">
        <v>112</v>
      </c>
      <c r="B95" s="485">
        <f aca="true" t="shared" si="44" ref="B95:O95">+B93-B94</f>
        <v>0</v>
      </c>
      <c r="C95" s="638">
        <f t="shared" si="44"/>
        <v>0</v>
      </c>
      <c r="D95" s="638">
        <f t="shared" si="44"/>
        <v>0</v>
      </c>
      <c r="E95" s="638">
        <f t="shared" si="44"/>
        <v>0</v>
      </c>
      <c r="F95" s="638">
        <f t="shared" si="44"/>
        <v>0</v>
      </c>
      <c r="G95" s="638">
        <f t="shared" si="44"/>
        <v>0</v>
      </c>
      <c r="H95" s="638">
        <f t="shared" si="44"/>
        <v>0</v>
      </c>
      <c r="I95" s="638">
        <f t="shared" si="44"/>
        <v>0</v>
      </c>
      <c r="J95" s="638">
        <f t="shared" si="44"/>
        <v>0</v>
      </c>
      <c r="K95" s="637"/>
      <c r="L95" s="638">
        <f t="shared" si="44"/>
        <v>0</v>
      </c>
      <c r="M95" s="638">
        <f t="shared" si="44"/>
        <v>0</v>
      </c>
      <c r="N95" s="638">
        <f t="shared" si="44"/>
        <v>0</v>
      </c>
      <c r="O95" s="638">
        <f t="shared" si="44"/>
        <v>0</v>
      </c>
      <c r="P95" s="511"/>
    </row>
    <row r="96" spans="1:16" s="148" customFormat="1" ht="21" hidden="1" thickBot="1">
      <c r="A96" s="501" t="s">
        <v>113</v>
      </c>
      <c r="B96" s="485" t="e">
        <f aca="true" t="shared" si="45" ref="B96:O96">+B93/B94*100</f>
        <v>#DIV/0!</v>
      </c>
      <c r="C96" s="476" t="e">
        <f t="shared" si="45"/>
        <v>#DIV/0!</v>
      </c>
      <c r="D96" s="476" t="e">
        <f t="shared" si="45"/>
        <v>#DIV/0!</v>
      </c>
      <c r="E96" s="476" t="e">
        <f t="shared" si="45"/>
        <v>#DIV/0!</v>
      </c>
      <c r="F96" s="476" t="e">
        <f t="shared" si="45"/>
        <v>#DIV/0!</v>
      </c>
      <c r="G96" s="476" t="e">
        <f t="shared" si="45"/>
        <v>#DIV/0!</v>
      </c>
      <c r="H96" s="476" t="e">
        <f t="shared" si="45"/>
        <v>#DIV/0!</v>
      </c>
      <c r="I96" s="476" t="e">
        <f t="shared" si="45"/>
        <v>#DIV/0!</v>
      </c>
      <c r="J96" s="476" t="e">
        <f t="shared" si="45"/>
        <v>#DIV/0!</v>
      </c>
      <c r="K96" s="477"/>
      <c r="L96" s="476" t="e">
        <f t="shared" si="45"/>
        <v>#DIV/0!</v>
      </c>
      <c r="M96" s="476" t="e">
        <f t="shared" si="45"/>
        <v>#DIV/0!</v>
      </c>
      <c r="N96" s="476" t="e">
        <f t="shared" si="45"/>
        <v>#DIV/0!</v>
      </c>
      <c r="O96" s="476" t="e">
        <f t="shared" si="45"/>
        <v>#DIV/0!</v>
      </c>
      <c r="P96" s="511"/>
    </row>
    <row r="97" spans="1:16" s="142" customFormat="1" ht="34.5" hidden="1" thickBot="1">
      <c r="A97" s="502" t="s">
        <v>96</v>
      </c>
      <c r="B97" s="485"/>
      <c r="C97" s="476"/>
      <c r="D97" s="476"/>
      <c r="E97" s="476"/>
      <c r="F97" s="476"/>
      <c r="G97" s="476"/>
      <c r="H97" s="476"/>
      <c r="I97" s="476"/>
      <c r="J97" s="476"/>
      <c r="K97" s="477"/>
      <c r="L97" s="476"/>
      <c r="M97" s="476"/>
      <c r="N97" s="476"/>
      <c r="O97" s="476"/>
      <c r="P97" s="511"/>
    </row>
    <row r="98" spans="1:16" s="145" customFormat="1" ht="21" hidden="1" thickBot="1">
      <c r="A98" s="490" t="s">
        <v>114</v>
      </c>
      <c r="B98" s="485">
        <v>0</v>
      </c>
      <c r="C98" s="638">
        <v>0</v>
      </c>
      <c r="D98" s="638">
        <v>0</v>
      </c>
      <c r="E98" s="638">
        <v>0</v>
      </c>
      <c r="F98" s="638">
        <v>0</v>
      </c>
      <c r="G98" s="638">
        <v>0</v>
      </c>
      <c r="H98" s="638">
        <v>0</v>
      </c>
      <c r="I98" s="638">
        <v>0</v>
      </c>
      <c r="J98" s="638">
        <v>0</v>
      </c>
      <c r="K98" s="637"/>
      <c r="L98" s="638">
        <v>0</v>
      </c>
      <c r="M98" s="638">
        <v>0</v>
      </c>
      <c r="N98" s="638">
        <v>0</v>
      </c>
      <c r="O98" s="638">
        <v>0</v>
      </c>
      <c r="P98" s="511"/>
    </row>
    <row r="99" spans="1:16" s="145" customFormat="1" ht="21" hidden="1" thickBot="1">
      <c r="A99" s="491" t="s">
        <v>110</v>
      </c>
      <c r="B99" s="485">
        <v>0</v>
      </c>
      <c r="C99" s="638">
        <v>0</v>
      </c>
      <c r="D99" s="638">
        <v>0</v>
      </c>
      <c r="E99" s="638">
        <v>0</v>
      </c>
      <c r="F99" s="638">
        <v>0</v>
      </c>
      <c r="G99" s="638">
        <v>0</v>
      </c>
      <c r="H99" s="638">
        <v>0</v>
      </c>
      <c r="I99" s="638">
        <v>0</v>
      </c>
      <c r="J99" s="638">
        <v>0</v>
      </c>
      <c r="K99" s="637"/>
      <c r="L99" s="638">
        <v>0</v>
      </c>
      <c r="M99" s="638">
        <v>0</v>
      </c>
      <c r="N99" s="638">
        <v>0</v>
      </c>
      <c r="O99" s="638">
        <v>0</v>
      </c>
      <c r="P99" s="511"/>
    </row>
    <row r="100" spans="1:16" s="148" customFormat="1" ht="21" hidden="1" thickBot="1">
      <c r="A100" s="492" t="s">
        <v>112</v>
      </c>
      <c r="B100" s="485">
        <f aca="true" t="shared" si="46" ref="B100:O100">+B98-B99</f>
        <v>0</v>
      </c>
      <c r="C100" s="638">
        <f t="shared" si="46"/>
        <v>0</v>
      </c>
      <c r="D100" s="638">
        <f t="shared" si="46"/>
        <v>0</v>
      </c>
      <c r="E100" s="638">
        <f t="shared" si="46"/>
        <v>0</v>
      </c>
      <c r="F100" s="638">
        <f t="shared" si="46"/>
        <v>0</v>
      </c>
      <c r="G100" s="638">
        <f t="shared" si="46"/>
        <v>0</v>
      </c>
      <c r="H100" s="638">
        <f t="shared" si="46"/>
        <v>0</v>
      </c>
      <c r="I100" s="638">
        <f t="shared" si="46"/>
        <v>0</v>
      </c>
      <c r="J100" s="638">
        <f t="shared" si="46"/>
        <v>0</v>
      </c>
      <c r="K100" s="637"/>
      <c r="L100" s="638">
        <f t="shared" si="46"/>
        <v>0</v>
      </c>
      <c r="M100" s="638">
        <f t="shared" si="46"/>
        <v>0</v>
      </c>
      <c r="N100" s="638">
        <f t="shared" si="46"/>
        <v>0</v>
      </c>
      <c r="O100" s="638">
        <f t="shared" si="46"/>
        <v>0</v>
      </c>
      <c r="P100" s="511"/>
    </row>
    <row r="101" spans="1:16" s="148" customFormat="1" ht="21" hidden="1" thickBot="1">
      <c r="A101" s="493" t="s">
        <v>113</v>
      </c>
      <c r="B101" s="847" t="e">
        <f aca="true" t="shared" si="47" ref="B101:O101">+B98/B99*100</f>
        <v>#DIV/0!</v>
      </c>
      <c r="C101" s="639" t="e">
        <f t="shared" si="47"/>
        <v>#DIV/0!</v>
      </c>
      <c r="D101" s="639" t="e">
        <f t="shared" si="47"/>
        <v>#DIV/0!</v>
      </c>
      <c r="E101" s="639" t="e">
        <f t="shared" si="47"/>
        <v>#DIV/0!</v>
      </c>
      <c r="F101" s="639" t="e">
        <f t="shared" si="47"/>
        <v>#DIV/0!</v>
      </c>
      <c r="G101" s="639" t="e">
        <f t="shared" si="47"/>
        <v>#DIV/0!</v>
      </c>
      <c r="H101" s="639" t="e">
        <f t="shared" si="47"/>
        <v>#DIV/0!</v>
      </c>
      <c r="I101" s="639" t="e">
        <f t="shared" si="47"/>
        <v>#DIV/0!</v>
      </c>
      <c r="J101" s="639" t="e">
        <f t="shared" si="47"/>
        <v>#DIV/0!</v>
      </c>
      <c r="K101" s="636"/>
      <c r="L101" s="639" t="e">
        <f t="shared" si="47"/>
        <v>#DIV/0!</v>
      </c>
      <c r="M101" s="639" t="e">
        <f t="shared" si="47"/>
        <v>#DIV/0!</v>
      </c>
      <c r="N101" s="639" t="e">
        <f t="shared" si="47"/>
        <v>#DIV/0!</v>
      </c>
      <c r="O101" s="639" t="e">
        <f t="shared" si="47"/>
        <v>#DIV/0!</v>
      </c>
      <c r="P101" s="841"/>
    </row>
    <row r="102" spans="1:16" s="66" customFormat="1" ht="34.5" thickBot="1">
      <c r="A102" s="488" t="s">
        <v>97</v>
      </c>
      <c r="B102" s="846"/>
      <c r="C102" s="635"/>
      <c r="D102" s="635"/>
      <c r="E102" s="635"/>
      <c r="F102" s="635"/>
      <c r="G102" s="635"/>
      <c r="H102" s="635"/>
      <c r="I102" s="635"/>
      <c r="J102" s="635"/>
      <c r="K102" s="635"/>
      <c r="L102" s="635"/>
      <c r="M102" s="635"/>
      <c r="N102" s="635"/>
      <c r="O102" s="635"/>
      <c r="P102" s="483"/>
    </row>
    <row r="103" spans="1:16" s="61" customFormat="1" ht="20.25">
      <c r="A103" s="290" t="s">
        <v>183</v>
      </c>
      <c r="B103" s="597">
        <v>9060.321999999995</v>
      </c>
      <c r="C103" s="598">
        <v>22634.634407401023</v>
      </c>
      <c r="D103" s="598">
        <v>16837.28526241484</v>
      </c>
      <c r="E103" s="598">
        <v>3872.144196420388</v>
      </c>
      <c r="F103" s="598">
        <v>198.23759207086303</v>
      </c>
      <c r="G103" s="598">
        <v>38.75431616374489</v>
      </c>
      <c r="H103" s="598">
        <v>72.85774905866114</v>
      </c>
      <c r="I103" s="598">
        <v>24.365901859411498</v>
      </c>
      <c r="J103" s="598">
        <v>56.21779593852557</v>
      </c>
      <c r="K103" s="598">
        <v>1.827197753015843</v>
      </c>
      <c r="L103" s="598">
        <v>0</v>
      </c>
      <c r="M103" s="598">
        <v>21101.690011679453</v>
      </c>
      <c r="N103" s="598">
        <v>407.22501363638133</v>
      </c>
      <c r="O103" s="598">
        <v>1125.7193820852433</v>
      </c>
      <c r="P103" s="599">
        <v>1532.944395721625</v>
      </c>
    </row>
    <row r="104" spans="1:16" s="61" customFormat="1" ht="20.25">
      <c r="A104" s="633" t="s">
        <v>184</v>
      </c>
      <c r="B104" s="508">
        <v>8530.905000000008</v>
      </c>
      <c r="C104" s="509">
        <v>22132.468858813812</v>
      </c>
      <c r="D104" s="509">
        <v>16322.138204172521</v>
      </c>
      <c r="E104" s="509">
        <v>3783.713773626589</v>
      </c>
      <c r="F104" s="509">
        <v>188.8990773350928</v>
      </c>
      <c r="G104" s="509">
        <v>37.59617727153993</v>
      </c>
      <c r="H104" s="509">
        <v>57.381426706779564</v>
      </c>
      <c r="I104" s="509">
        <v>20.1671940628417</v>
      </c>
      <c r="J104" s="509">
        <v>52.468583344908815</v>
      </c>
      <c r="K104" s="509">
        <v>1.6278753543733036</v>
      </c>
      <c r="L104" s="509">
        <v>0</v>
      </c>
      <c r="M104" s="509">
        <v>20463.99231187465</v>
      </c>
      <c r="N104" s="509">
        <v>406.62875158028334</v>
      </c>
      <c r="O104" s="509">
        <v>1261.8477953589509</v>
      </c>
      <c r="P104" s="510">
        <v>1668.4765469392341</v>
      </c>
    </row>
    <row r="105" spans="1:16" s="63" customFormat="1" ht="20.25">
      <c r="A105" s="291" t="s">
        <v>185</v>
      </c>
      <c r="B105" s="487">
        <f>+B103-B104</f>
        <v>529.4169999999867</v>
      </c>
      <c r="C105" s="477">
        <f aca="true" t="shared" si="48" ref="C105:J105">+C103-C104</f>
        <v>502.16554858721065</v>
      </c>
      <c r="D105" s="477">
        <f t="shared" si="48"/>
        <v>515.147058242319</v>
      </c>
      <c r="E105" s="477">
        <f t="shared" si="48"/>
        <v>88.43042279379915</v>
      </c>
      <c r="F105" s="477">
        <f t="shared" si="48"/>
        <v>9.338514735770218</v>
      </c>
      <c r="G105" s="477">
        <f t="shared" si="48"/>
        <v>1.1581388922049598</v>
      </c>
      <c r="H105" s="477">
        <f t="shared" si="48"/>
        <v>15.476322351881578</v>
      </c>
      <c r="I105" s="477">
        <f t="shared" si="48"/>
        <v>4.198707796569799</v>
      </c>
      <c r="J105" s="477">
        <f t="shared" si="48"/>
        <v>3.749212593616754</v>
      </c>
      <c r="K105" s="477">
        <f aca="true" t="shared" si="49" ref="K105:P105">+K103-K104</f>
        <v>0.19932239864253942</v>
      </c>
      <c r="L105" s="477" t="s">
        <v>156</v>
      </c>
      <c r="M105" s="477">
        <f t="shared" si="49"/>
        <v>637.6976998048049</v>
      </c>
      <c r="N105" s="477">
        <f t="shared" si="49"/>
        <v>0.5962620560979985</v>
      </c>
      <c r="O105" s="477">
        <f t="shared" si="49"/>
        <v>-136.12841327370757</v>
      </c>
      <c r="P105" s="839">
        <f t="shared" si="49"/>
        <v>-135.53215121760923</v>
      </c>
    </row>
    <row r="106" spans="1:16" s="63" customFormat="1" ht="21" thickBot="1">
      <c r="A106" s="292" t="s">
        <v>186</v>
      </c>
      <c r="B106" s="848">
        <f>+B103/B104*100</f>
        <v>106.20587147553498</v>
      </c>
      <c r="C106" s="636">
        <f aca="true" t="shared" si="50" ref="C106:J106">+C103/C104*100</f>
        <v>102.26890886773904</v>
      </c>
      <c r="D106" s="636">
        <f t="shared" si="50"/>
        <v>103.15612483976291</v>
      </c>
      <c r="E106" s="636">
        <f t="shared" si="50"/>
        <v>102.33713298849878</v>
      </c>
      <c r="F106" s="636">
        <f t="shared" si="50"/>
        <v>104.943652911128</v>
      </c>
      <c r="G106" s="636">
        <f t="shared" si="50"/>
        <v>103.08046981436505</v>
      </c>
      <c r="H106" s="636">
        <f t="shared" si="50"/>
        <v>126.97096123274514</v>
      </c>
      <c r="I106" s="636">
        <f t="shared" si="50"/>
        <v>120.81949419183688</v>
      </c>
      <c r="J106" s="636">
        <f t="shared" si="50"/>
        <v>107.14563335733848</v>
      </c>
      <c r="K106" s="636">
        <f>+K103/K104*100</f>
        <v>112.24432805048971</v>
      </c>
      <c r="L106" s="477" t="s">
        <v>156</v>
      </c>
      <c r="M106" s="636">
        <f>+M103/M104*100</f>
        <v>103.11619399619676</v>
      </c>
      <c r="N106" s="636">
        <f>+N103/N104*100</f>
        <v>100.14663548845985</v>
      </c>
      <c r="O106" s="636">
        <f>+O103/O104*100</f>
        <v>89.21197835631325</v>
      </c>
      <c r="P106" s="840">
        <f>+P103/P104*100</f>
        <v>91.87689203865416</v>
      </c>
    </row>
    <row r="107" spans="1:16" s="66" customFormat="1" ht="34.5" thickBot="1">
      <c r="A107" s="488" t="s">
        <v>147</v>
      </c>
      <c r="B107" s="846"/>
      <c r="C107" s="635"/>
      <c r="D107" s="635"/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5"/>
      <c r="P107" s="483"/>
    </row>
    <row r="108" spans="1:16" s="61" customFormat="1" ht="20.25">
      <c r="A108" s="290" t="s">
        <v>183</v>
      </c>
      <c r="B108" s="597">
        <v>1509.4549999999995</v>
      </c>
      <c r="C108" s="598">
        <v>27025.58285385564</v>
      </c>
      <c r="D108" s="598">
        <v>17728.604198204015</v>
      </c>
      <c r="E108" s="598">
        <v>4538.886330938431</v>
      </c>
      <c r="F108" s="598">
        <v>1530.71605314501</v>
      </c>
      <c r="G108" s="598">
        <v>2.361613960005433</v>
      </c>
      <c r="H108" s="598">
        <v>14.71507928358249</v>
      </c>
      <c r="I108" s="598">
        <v>105.08516870879451</v>
      </c>
      <c r="J108" s="598">
        <v>358.75785189577266</v>
      </c>
      <c r="K108" s="598">
        <v>1.0913983303024384</v>
      </c>
      <c r="L108" s="598">
        <v>0</v>
      </c>
      <c r="M108" s="598">
        <v>24280.217694465915</v>
      </c>
      <c r="N108" s="598">
        <v>1292.089805040009</v>
      </c>
      <c r="O108" s="598">
        <v>1453.2753543497493</v>
      </c>
      <c r="P108" s="599">
        <v>2745.365159389758</v>
      </c>
    </row>
    <row r="109" spans="1:16" s="61" customFormat="1" ht="20.25">
      <c r="A109" s="633" t="s">
        <v>184</v>
      </c>
      <c r="B109" s="508">
        <v>1505.067</v>
      </c>
      <c r="C109" s="509">
        <v>26397.89535393883</v>
      </c>
      <c r="D109" s="509">
        <v>17308.861333083514</v>
      </c>
      <c r="E109" s="509">
        <v>4437.147593207924</v>
      </c>
      <c r="F109" s="509">
        <v>1473.3296480045963</v>
      </c>
      <c r="G109" s="509">
        <v>3.2214512709400984</v>
      </c>
      <c r="H109" s="509">
        <v>24.164815697019908</v>
      </c>
      <c r="I109" s="509">
        <v>98.9249426548231</v>
      </c>
      <c r="J109" s="509">
        <v>346.47992414955615</v>
      </c>
      <c r="K109" s="509">
        <v>1.0165660399171599</v>
      </c>
      <c r="L109" s="509">
        <v>0</v>
      </c>
      <c r="M109" s="509">
        <v>23693.146274108287</v>
      </c>
      <c r="N109" s="509">
        <v>1282.0307999577421</v>
      </c>
      <c r="O109" s="509">
        <v>1422.7182798728118</v>
      </c>
      <c r="P109" s="510">
        <v>2704.749079830554</v>
      </c>
    </row>
    <row r="110" spans="1:16" s="63" customFormat="1" ht="20.25">
      <c r="A110" s="291" t="s">
        <v>185</v>
      </c>
      <c r="B110" s="487">
        <f>+B108-B109</f>
        <v>4.387999999999465</v>
      </c>
      <c r="C110" s="477">
        <f aca="true" t="shared" si="51" ref="C110:J110">+C108-C109</f>
        <v>627.6874999168103</v>
      </c>
      <c r="D110" s="477">
        <f t="shared" si="51"/>
        <v>419.74286512050094</v>
      </c>
      <c r="E110" s="477">
        <f t="shared" si="51"/>
        <v>101.73873773050673</v>
      </c>
      <c r="F110" s="477">
        <f t="shared" si="51"/>
        <v>57.38640514041367</v>
      </c>
      <c r="G110" s="477">
        <f t="shared" si="51"/>
        <v>-0.8598373109346653</v>
      </c>
      <c r="H110" s="477">
        <f t="shared" si="51"/>
        <v>-9.449736413437417</v>
      </c>
      <c r="I110" s="477">
        <f t="shared" si="51"/>
        <v>6.160226053971414</v>
      </c>
      <c r="J110" s="477">
        <f t="shared" si="51"/>
        <v>12.277927746216506</v>
      </c>
      <c r="K110" s="477">
        <v>0</v>
      </c>
      <c r="L110" s="477" t="s">
        <v>156</v>
      </c>
      <c r="M110" s="477">
        <f>+M108-M109</f>
        <v>587.0714203576281</v>
      </c>
      <c r="N110" s="477">
        <f>+N108-N109</f>
        <v>10.059005082266822</v>
      </c>
      <c r="O110" s="477">
        <f>+O108-O109</f>
        <v>30.557074476937487</v>
      </c>
      <c r="P110" s="839">
        <f>+P108-P109</f>
        <v>40.61607955920408</v>
      </c>
    </row>
    <row r="111" spans="1:16" s="63" customFormat="1" ht="21" thickBot="1">
      <c r="A111" s="292" t="s">
        <v>186</v>
      </c>
      <c r="B111" s="848">
        <f>+B108/B109*100</f>
        <v>100.29154848255921</v>
      </c>
      <c r="C111" s="636">
        <f aca="true" t="shared" si="52" ref="C111:J111">+C108/C109*100</f>
        <v>102.3777937274956</v>
      </c>
      <c r="D111" s="636">
        <f t="shared" si="52"/>
        <v>102.42501720386552</v>
      </c>
      <c r="E111" s="636">
        <f t="shared" si="52"/>
        <v>102.29288603981172</v>
      </c>
      <c r="F111" s="636">
        <f t="shared" si="52"/>
        <v>103.89501461659547</v>
      </c>
      <c r="G111" s="636">
        <f t="shared" si="52"/>
        <v>73.30900769193558</v>
      </c>
      <c r="H111" s="636">
        <f t="shared" si="52"/>
        <v>60.89464727594511</v>
      </c>
      <c r="I111" s="636">
        <f t="shared" si="52"/>
        <v>106.2271717209543</v>
      </c>
      <c r="J111" s="636">
        <f t="shared" si="52"/>
        <v>103.54361880456797</v>
      </c>
      <c r="K111" s="636">
        <v>0</v>
      </c>
      <c r="L111" s="477" t="s">
        <v>156</v>
      </c>
      <c r="M111" s="636">
        <f>+M108/M109*100</f>
        <v>102.47781115081021</v>
      </c>
      <c r="N111" s="636">
        <f>+N108/N109*100</f>
        <v>100.78461493145082</v>
      </c>
      <c r="O111" s="636">
        <f>+O108/O109*100</f>
        <v>102.14779516853254</v>
      </c>
      <c r="P111" s="840">
        <f>+P108/P109*100</f>
        <v>101.50165794905266</v>
      </c>
    </row>
    <row r="112" spans="1:16" s="66" customFormat="1" ht="34.5" thickBot="1">
      <c r="A112" s="488" t="s">
        <v>100</v>
      </c>
      <c r="B112" s="846"/>
      <c r="C112" s="635"/>
      <c r="D112" s="635"/>
      <c r="E112" s="635"/>
      <c r="F112" s="635"/>
      <c r="G112" s="635"/>
      <c r="H112" s="635"/>
      <c r="I112" s="635"/>
      <c r="J112" s="635"/>
      <c r="K112" s="635"/>
      <c r="L112" s="635"/>
      <c r="M112" s="635"/>
      <c r="N112" s="635"/>
      <c r="O112" s="635"/>
      <c r="P112" s="483"/>
    </row>
    <row r="113" spans="1:16" s="61" customFormat="1" ht="20.25">
      <c r="A113" s="290" t="s">
        <v>183</v>
      </c>
      <c r="B113" s="597">
        <v>1635.3440000000007</v>
      </c>
      <c r="C113" s="598">
        <v>24699.288600237414</v>
      </c>
      <c r="D113" s="598">
        <v>17180.110321335032</v>
      </c>
      <c r="E113" s="598">
        <v>4338.229245141488</v>
      </c>
      <c r="F113" s="598">
        <v>457.4534980611621</v>
      </c>
      <c r="G113" s="598">
        <v>94.99443745984532</v>
      </c>
      <c r="H113" s="598">
        <v>13.297406131880097</v>
      </c>
      <c r="I113" s="598">
        <v>37.18539748619658</v>
      </c>
      <c r="J113" s="598">
        <v>783.5421782817562</v>
      </c>
      <c r="K113" s="598">
        <v>7.922237360049827</v>
      </c>
      <c r="L113" s="598">
        <v>0</v>
      </c>
      <c r="M113" s="598">
        <v>22912.734721257413</v>
      </c>
      <c r="N113" s="598">
        <v>781.8568549899383</v>
      </c>
      <c r="O113" s="598">
        <v>1004.6970239900586</v>
      </c>
      <c r="P113" s="599">
        <v>1786.5538789799969</v>
      </c>
    </row>
    <row r="114" spans="1:16" s="61" customFormat="1" ht="20.25">
      <c r="A114" s="633" t="s">
        <v>184</v>
      </c>
      <c r="B114" s="508">
        <v>1658.0359999999998</v>
      </c>
      <c r="C114" s="509">
        <v>24105.043406777666</v>
      </c>
      <c r="D114" s="509">
        <v>16526.16971726387</v>
      </c>
      <c r="E114" s="509">
        <v>4241.171683445551</v>
      </c>
      <c r="F114" s="509">
        <v>461.03708443805385</v>
      </c>
      <c r="G114" s="509">
        <v>95.96393966516203</v>
      </c>
      <c r="H114" s="509">
        <v>15.636974508796353</v>
      </c>
      <c r="I114" s="509">
        <v>35.15600183992788</v>
      </c>
      <c r="J114" s="509">
        <v>760.7480074819448</v>
      </c>
      <c r="K114" s="509">
        <v>7.597442596742974</v>
      </c>
      <c r="L114" s="509">
        <v>0</v>
      </c>
      <c r="M114" s="509">
        <v>22143.480851240052</v>
      </c>
      <c r="N114" s="509">
        <v>792.7041893742559</v>
      </c>
      <c r="O114" s="509">
        <v>1168.8583661633413</v>
      </c>
      <c r="P114" s="510">
        <v>1961.5625555375973</v>
      </c>
    </row>
    <row r="115" spans="1:16" s="63" customFormat="1" ht="20.25">
      <c r="A115" s="291" t="s">
        <v>185</v>
      </c>
      <c r="B115" s="487">
        <f>+B113-B114</f>
        <v>-22.691999999999098</v>
      </c>
      <c r="C115" s="477">
        <f aca="true" t="shared" si="53" ref="C115:J115">+C113-C114</f>
        <v>594.2451934597484</v>
      </c>
      <c r="D115" s="477">
        <f t="shared" si="53"/>
        <v>653.9406040711619</v>
      </c>
      <c r="E115" s="477">
        <f t="shared" si="53"/>
        <v>97.05756169593678</v>
      </c>
      <c r="F115" s="477">
        <f t="shared" si="53"/>
        <v>-3.5835863768917307</v>
      </c>
      <c r="G115" s="477">
        <f t="shared" si="53"/>
        <v>-0.969502205316715</v>
      </c>
      <c r="H115" s="477">
        <f t="shared" si="53"/>
        <v>-2.3395683769162563</v>
      </c>
      <c r="I115" s="477">
        <f t="shared" si="53"/>
        <v>2.0293956462686964</v>
      </c>
      <c r="J115" s="477">
        <f t="shared" si="53"/>
        <v>22.794170799811354</v>
      </c>
      <c r="K115" s="477">
        <f aca="true" t="shared" si="54" ref="K115:P115">+K113-K114</f>
        <v>0.3247947633068531</v>
      </c>
      <c r="L115" s="477" t="s">
        <v>156</v>
      </c>
      <c r="M115" s="477">
        <f t="shared" si="54"/>
        <v>769.2538700173609</v>
      </c>
      <c r="N115" s="477">
        <f t="shared" si="54"/>
        <v>-10.847334384317605</v>
      </c>
      <c r="O115" s="477">
        <f t="shared" si="54"/>
        <v>-164.16134217328272</v>
      </c>
      <c r="P115" s="839">
        <f t="shared" si="54"/>
        <v>-175.00867655760044</v>
      </c>
    </row>
    <row r="116" spans="1:16" s="63" customFormat="1" ht="21" thickBot="1">
      <c r="A116" s="292" t="s">
        <v>186</v>
      </c>
      <c r="B116" s="848">
        <f>+B113/B114*100</f>
        <v>98.63139280449887</v>
      </c>
      <c r="C116" s="636">
        <f aca="true" t="shared" si="55" ref="C116:J116">+C113/C114*100</f>
        <v>102.46523179167004</v>
      </c>
      <c r="D116" s="636">
        <f t="shared" si="55"/>
        <v>103.95700041364111</v>
      </c>
      <c r="E116" s="636">
        <f t="shared" si="55"/>
        <v>102.2884610419045</v>
      </c>
      <c r="F116" s="636">
        <f t="shared" si="55"/>
        <v>99.22271190369433</v>
      </c>
      <c r="G116" s="636">
        <f t="shared" si="55"/>
        <v>98.98972238040716</v>
      </c>
      <c r="H116" s="636">
        <f t="shared" si="55"/>
        <v>85.03822861896867</v>
      </c>
      <c r="I116" s="636">
        <f t="shared" si="55"/>
        <v>105.77254391869965</v>
      </c>
      <c r="J116" s="636">
        <f t="shared" si="55"/>
        <v>102.99628399622884</v>
      </c>
      <c r="K116" s="636">
        <f>+K113/K114*100</f>
        <v>104.2750538641265</v>
      </c>
      <c r="L116" s="477" t="s">
        <v>156</v>
      </c>
      <c r="M116" s="636">
        <f>+M113/M114*100</f>
        <v>103.47395188310821</v>
      </c>
      <c r="N116" s="636">
        <f>+N113/N114*100</f>
        <v>98.63160375210326</v>
      </c>
      <c r="O116" s="636">
        <f>+O113/O114*100</f>
        <v>85.95541197073126</v>
      </c>
      <c r="P116" s="840">
        <f>+P113/P114*100</f>
        <v>91.07809862787494</v>
      </c>
    </row>
    <row r="117" spans="1:16" s="66" customFormat="1" ht="34.5" thickBot="1">
      <c r="A117" s="488" t="s">
        <v>101</v>
      </c>
      <c r="B117" s="846"/>
      <c r="C117" s="635"/>
      <c r="D117" s="635"/>
      <c r="E117" s="635"/>
      <c r="F117" s="635"/>
      <c r="G117" s="635"/>
      <c r="H117" s="635"/>
      <c r="I117" s="635"/>
      <c r="J117" s="635"/>
      <c r="K117" s="635"/>
      <c r="L117" s="635"/>
      <c r="M117" s="635"/>
      <c r="N117" s="635"/>
      <c r="O117" s="635"/>
      <c r="P117" s="483"/>
    </row>
    <row r="118" spans="1:16" s="61" customFormat="1" ht="20.25">
      <c r="A118" s="290" t="s">
        <v>183</v>
      </c>
      <c r="B118" s="597">
        <v>1861.616</v>
      </c>
      <c r="C118" s="598">
        <v>26719.15547209163</v>
      </c>
      <c r="D118" s="598">
        <v>16389.670139634956</v>
      </c>
      <c r="E118" s="598">
        <v>4347.2962916806355</v>
      </c>
      <c r="F118" s="598">
        <v>600.8068169447046</v>
      </c>
      <c r="G118" s="598">
        <v>734.7004788671057</v>
      </c>
      <c r="H118" s="598">
        <v>145.99363313021226</v>
      </c>
      <c r="I118" s="598">
        <v>98.12975214365729</v>
      </c>
      <c r="J118" s="598">
        <v>1994.4285860599944</v>
      </c>
      <c r="K118" s="598">
        <v>12.767670668924204</v>
      </c>
      <c r="L118" s="598">
        <v>0</v>
      </c>
      <c r="M118" s="598">
        <v>24323.793369130188</v>
      </c>
      <c r="N118" s="598">
        <v>1000.9132298676702</v>
      </c>
      <c r="O118" s="598">
        <v>1394.448873093771</v>
      </c>
      <c r="P118" s="599">
        <v>2395.362102961441</v>
      </c>
    </row>
    <row r="119" spans="1:16" s="61" customFormat="1" ht="20.25">
      <c r="A119" s="633" t="s">
        <v>184</v>
      </c>
      <c r="B119" s="508">
        <v>1875.8769999999997</v>
      </c>
      <c r="C119" s="509">
        <v>26343.80128156946</v>
      </c>
      <c r="D119" s="509">
        <v>16148.3142729152</v>
      </c>
      <c r="E119" s="509">
        <v>4227.796340947016</v>
      </c>
      <c r="F119" s="509">
        <v>575.2026918609267</v>
      </c>
      <c r="G119" s="509">
        <v>704.2020434530979</v>
      </c>
      <c r="H119" s="509">
        <v>131.28872522025694</v>
      </c>
      <c r="I119" s="509">
        <v>80.37307350108779</v>
      </c>
      <c r="J119" s="509">
        <v>1989.6365806500107</v>
      </c>
      <c r="K119" s="509">
        <v>11.155715433367968</v>
      </c>
      <c r="L119" s="509">
        <v>0</v>
      </c>
      <c r="M119" s="509">
        <v>23867.96944398097</v>
      </c>
      <c r="N119" s="509">
        <v>951.8049424349254</v>
      </c>
      <c r="O119" s="509">
        <v>1524.0268951535736</v>
      </c>
      <c r="P119" s="510">
        <v>2475.8318375884987</v>
      </c>
    </row>
    <row r="120" spans="1:16" s="63" customFormat="1" ht="20.25">
      <c r="A120" s="291" t="s">
        <v>185</v>
      </c>
      <c r="B120" s="487">
        <f>+B118-B119</f>
        <v>-14.26099999999974</v>
      </c>
      <c r="C120" s="477">
        <f aca="true" t="shared" si="56" ref="C120:J120">+C118-C119</f>
        <v>375.3541905221682</v>
      </c>
      <c r="D120" s="477">
        <f t="shared" si="56"/>
        <v>241.3558667197558</v>
      </c>
      <c r="E120" s="477">
        <f t="shared" si="56"/>
        <v>119.4999507336197</v>
      </c>
      <c r="F120" s="477">
        <f t="shared" si="56"/>
        <v>25.60412508377783</v>
      </c>
      <c r="G120" s="477">
        <f t="shared" si="56"/>
        <v>30.498435414007872</v>
      </c>
      <c r="H120" s="477">
        <f t="shared" si="56"/>
        <v>14.704907909955324</v>
      </c>
      <c r="I120" s="477">
        <f t="shared" si="56"/>
        <v>17.756678642569497</v>
      </c>
      <c r="J120" s="477">
        <f t="shared" si="56"/>
        <v>4.792005409983631</v>
      </c>
      <c r="K120" s="477">
        <f aca="true" t="shared" si="57" ref="K120:P120">+K118-K119</f>
        <v>1.6119552355562359</v>
      </c>
      <c r="L120" s="477" t="s">
        <v>156</v>
      </c>
      <c r="M120" s="477">
        <f t="shared" si="57"/>
        <v>455.8239251492196</v>
      </c>
      <c r="N120" s="477">
        <f t="shared" si="57"/>
        <v>49.10828743274487</v>
      </c>
      <c r="O120" s="477">
        <f t="shared" si="57"/>
        <v>-129.5780220598026</v>
      </c>
      <c r="P120" s="839">
        <f t="shared" si="57"/>
        <v>-80.46973462705773</v>
      </c>
    </row>
    <row r="121" spans="1:16" s="63" customFormat="1" ht="21" thickBot="1">
      <c r="A121" s="292" t="s">
        <v>186</v>
      </c>
      <c r="B121" s="487">
        <f>+B118/B119*100</f>
        <v>99.23976891875108</v>
      </c>
      <c r="C121" s="477">
        <f aca="true" t="shared" si="58" ref="C121:J121">+C118/C119*100</f>
        <v>101.42482926632451</v>
      </c>
      <c r="D121" s="477">
        <f t="shared" si="58"/>
        <v>101.49461957849415</v>
      </c>
      <c r="E121" s="477">
        <f t="shared" si="58"/>
        <v>102.82653044509831</v>
      </c>
      <c r="F121" s="477">
        <f t="shared" si="58"/>
        <v>104.45132219408467</v>
      </c>
      <c r="G121" s="477">
        <f t="shared" si="58"/>
        <v>104.33092117490273</v>
      </c>
      <c r="H121" s="477">
        <f t="shared" si="58"/>
        <v>111.20043467958547</v>
      </c>
      <c r="I121" s="477">
        <f t="shared" si="58"/>
        <v>122.09282023080674</v>
      </c>
      <c r="J121" s="477">
        <f t="shared" si="58"/>
        <v>100.24084827634292</v>
      </c>
      <c r="K121" s="477">
        <f>+K118/K119*100</f>
        <v>114.44959084143274</v>
      </c>
      <c r="L121" s="477" t="s">
        <v>156</v>
      </c>
      <c r="M121" s="477">
        <f>+M118/M119*100</f>
        <v>101.90977253519222</v>
      </c>
      <c r="N121" s="477">
        <f>+N118/N119*100</f>
        <v>105.15949069429237</v>
      </c>
      <c r="O121" s="477">
        <f>+O118/O119*100</f>
        <v>91.49765516134508</v>
      </c>
      <c r="P121" s="839">
        <f>+P118/P119*100</f>
        <v>96.74978997339994</v>
      </c>
    </row>
    <row r="122" spans="1:16" s="66" customFormat="1" ht="34.5" hidden="1" thickBot="1">
      <c r="A122" s="503" t="s">
        <v>63</v>
      </c>
      <c r="B122" s="487"/>
      <c r="C122" s="481"/>
      <c r="D122" s="481"/>
      <c r="E122" s="481"/>
      <c r="F122" s="481"/>
      <c r="G122" s="481"/>
      <c r="H122" s="481"/>
      <c r="I122" s="481"/>
      <c r="J122" s="481"/>
      <c r="K122" s="477"/>
      <c r="L122" s="481"/>
      <c r="M122" s="481"/>
      <c r="N122" s="481"/>
      <c r="O122" s="481"/>
      <c r="P122" s="513"/>
    </row>
    <row r="123" spans="1:16" s="61" customFormat="1" ht="21" hidden="1" thickBot="1">
      <c r="A123" s="504" t="s">
        <v>90</v>
      </c>
      <c r="B123" s="487"/>
      <c r="C123" s="642"/>
      <c r="D123" s="642"/>
      <c r="E123" s="642"/>
      <c r="F123" s="642"/>
      <c r="G123" s="642"/>
      <c r="H123" s="642"/>
      <c r="I123" s="642"/>
      <c r="J123" s="642"/>
      <c r="K123" s="637"/>
      <c r="L123" s="642"/>
      <c r="M123" s="642"/>
      <c r="N123" s="642"/>
      <c r="O123" s="642"/>
      <c r="P123" s="513">
        <v>9.4</v>
      </c>
    </row>
    <row r="124" spans="1:16" s="61" customFormat="1" ht="21" hidden="1" thickBot="1">
      <c r="A124" s="505" t="s">
        <v>90</v>
      </c>
      <c r="B124" s="487"/>
      <c r="C124" s="642"/>
      <c r="D124" s="642"/>
      <c r="E124" s="642"/>
      <c r="F124" s="642"/>
      <c r="G124" s="642"/>
      <c r="H124" s="642"/>
      <c r="I124" s="642"/>
      <c r="J124" s="642"/>
      <c r="K124" s="637"/>
      <c r="L124" s="642"/>
      <c r="M124" s="642"/>
      <c r="N124" s="642"/>
      <c r="O124" s="642"/>
      <c r="P124" s="513">
        <v>9.4</v>
      </c>
    </row>
    <row r="125" spans="1:16" s="63" customFormat="1" ht="21" hidden="1" thickBot="1">
      <c r="A125" s="506" t="s">
        <v>88</v>
      </c>
      <c r="B125" s="487">
        <f aca="true" t="shared" si="59" ref="B125:O125">+B123-B124</f>
        <v>0</v>
      </c>
      <c r="C125" s="642">
        <f t="shared" si="59"/>
        <v>0</v>
      </c>
      <c r="D125" s="642">
        <f t="shared" si="59"/>
        <v>0</v>
      </c>
      <c r="E125" s="642">
        <f t="shared" si="59"/>
        <v>0</v>
      </c>
      <c r="F125" s="642">
        <f t="shared" si="59"/>
        <v>0</v>
      </c>
      <c r="G125" s="642">
        <f t="shared" si="59"/>
        <v>0</v>
      </c>
      <c r="H125" s="642">
        <f t="shared" si="59"/>
        <v>0</v>
      </c>
      <c r="I125" s="642">
        <f t="shared" si="59"/>
        <v>0</v>
      </c>
      <c r="J125" s="642">
        <f t="shared" si="59"/>
        <v>0</v>
      </c>
      <c r="K125" s="637"/>
      <c r="L125" s="642">
        <f t="shared" si="59"/>
        <v>0</v>
      </c>
      <c r="M125" s="642">
        <f t="shared" si="59"/>
        <v>0</v>
      </c>
      <c r="N125" s="642">
        <f t="shared" si="59"/>
        <v>0</v>
      </c>
      <c r="O125" s="642">
        <f t="shared" si="59"/>
        <v>0</v>
      </c>
      <c r="P125" s="513"/>
    </row>
    <row r="126" spans="1:16" s="63" customFormat="1" ht="21" hidden="1" thickBot="1">
      <c r="A126" s="507" t="s">
        <v>89</v>
      </c>
      <c r="B126" s="848" t="e">
        <f aca="true" t="shared" si="60" ref="B126:O126">+B123/B124*100</f>
        <v>#DIV/0!</v>
      </c>
      <c r="C126" s="643" t="e">
        <f t="shared" si="60"/>
        <v>#DIV/0!</v>
      </c>
      <c r="D126" s="643" t="e">
        <f t="shared" si="60"/>
        <v>#DIV/0!</v>
      </c>
      <c r="E126" s="643" t="e">
        <f t="shared" si="60"/>
        <v>#DIV/0!</v>
      </c>
      <c r="F126" s="643" t="e">
        <f t="shared" si="60"/>
        <v>#DIV/0!</v>
      </c>
      <c r="G126" s="643" t="e">
        <f t="shared" si="60"/>
        <v>#DIV/0!</v>
      </c>
      <c r="H126" s="643" t="e">
        <f t="shared" si="60"/>
        <v>#DIV/0!</v>
      </c>
      <c r="I126" s="643" t="e">
        <f t="shared" si="60"/>
        <v>#DIV/0!</v>
      </c>
      <c r="J126" s="643" t="e">
        <f t="shared" si="60"/>
        <v>#DIV/0!</v>
      </c>
      <c r="K126" s="636"/>
      <c r="L126" s="643" t="e">
        <f t="shared" si="60"/>
        <v>#DIV/0!</v>
      </c>
      <c r="M126" s="643" t="e">
        <f t="shared" si="60"/>
        <v>#DIV/0!</v>
      </c>
      <c r="N126" s="643" t="e">
        <f t="shared" si="60"/>
        <v>#DIV/0!</v>
      </c>
      <c r="O126" s="643" t="e">
        <f t="shared" si="60"/>
        <v>#DIV/0!</v>
      </c>
      <c r="P126" s="842"/>
    </row>
    <row r="127" spans="1:16" s="66" customFormat="1" ht="34.5" thickBot="1">
      <c r="A127" s="495" t="s">
        <v>102</v>
      </c>
      <c r="B127" s="846"/>
      <c r="C127" s="635"/>
      <c r="D127" s="635"/>
      <c r="E127" s="635"/>
      <c r="F127" s="635"/>
      <c r="G127" s="635"/>
      <c r="H127" s="635"/>
      <c r="I127" s="635"/>
      <c r="J127" s="635"/>
      <c r="K127" s="635"/>
      <c r="L127" s="635"/>
      <c r="M127" s="635"/>
      <c r="N127" s="635"/>
      <c r="O127" s="635"/>
      <c r="P127" s="483"/>
    </row>
    <row r="128" spans="1:16" s="61" customFormat="1" ht="20.25">
      <c r="A128" s="290" t="s">
        <v>183</v>
      </c>
      <c r="B128" s="647">
        <v>783.9319999999999</v>
      </c>
      <c r="C128" s="648">
        <v>28066.951491540938</v>
      </c>
      <c r="D128" s="648">
        <v>19567.452279024204</v>
      </c>
      <c r="E128" s="648">
        <v>5029.204382522975</v>
      </c>
      <c r="F128" s="648">
        <v>690.860410511796</v>
      </c>
      <c r="G128" s="648">
        <v>5.010744979581563</v>
      </c>
      <c r="H128" s="648">
        <v>0</v>
      </c>
      <c r="I128" s="648">
        <v>1.802133348300618</v>
      </c>
      <c r="J128" s="648">
        <v>1.7887393294316343</v>
      </c>
      <c r="K128" s="648">
        <v>2.6809298085378157</v>
      </c>
      <c r="L128" s="648">
        <v>0</v>
      </c>
      <c r="M128" s="648">
        <v>25298.799619524827</v>
      </c>
      <c r="N128" s="648">
        <v>1348.4175498214981</v>
      </c>
      <c r="O128" s="648">
        <v>1419.7343221946123</v>
      </c>
      <c r="P128" s="649">
        <v>2768.1518720161102</v>
      </c>
    </row>
    <row r="129" spans="1:16" s="61" customFormat="1" ht="20.25">
      <c r="A129" s="633" t="s">
        <v>184</v>
      </c>
      <c r="B129" s="508">
        <v>778.8760000000002</v>
      </c>
      <c r="C129" s="509">
        <v>27045.630391316023</v>
      </c>
      <c r="D129" s="509">
        <v>18788.93612932824</v>
      </c>
      <c r="E129" s="509">
        <v>4896.6628406404425</v>
      </c>
      <c r="F129" s="509">
        <v>668.4750418123893</v>
      </c>
      <c r="G129" s="509">
        <v>6.1615498915531255</v>
      </c>
      <c r="H129" s="509">
        <v>0</v>
      </c>
      <c r="I129" s="509">
        <v>0.4463697259469628</v>
      </c>
      <c r="J129" s="509">
        <v>2.002565235030993</v>
      </c>
      <c r="K129" s="509">
        <v>2.49151769130559</v>
      </c>
      <c r="L129" s="509">
        <v>0</v>
      </c>
      <c r="M129" s="509">
        <v>24365.176014324912</v>
      </c>
      <c r="N129" s="509">
        <v>1300.6515157740123</v>
      </c>
      <c r="O129" s="509">
        <v>1379.8028612171038</v>
      </c>
      <c r="P129" s="510">
        <v>2680.454376991116</v>
      </c>
    </row>
    <row r="130" spans="1:16" s="63" customFormat="1" ht="20.25">
      <c r="A130" s="291" t="s">
        <v>185</v>
      </c>
      <c r="B130" s="487">
        <f aca="true" t="shared" si="61" ref="B130:G130">+B128-B129</f>
        <v>5.055999999999699</v>
      </c>
      <c r="C130" s="477">
        <f t="shared" si="61"/>
        <v>1021.3211002249154</v>
      </c>
      <c r="D130" s="477">
        <f t="shared" si="61"/>
        <v>778.5161496959627</v>
      </c>
      <c r="E130" s="477">
        <f t="shared" si="61"/>
        <v>132.54154188253233</v>
      </c>
      <c r="F130" s="477">
        <f t="shared" si="61"/>
        <v>22.385368699406627</v>
      </c>
      <c r="G130" s="477">
        <f t="shared" si="61"/>
        <v>-1.1508049119715622</v>
      </c>
      <c r="H130" s="477" t="s">
        <v>156</v>
      </c>
      <c r="I130" s="477" t="s">
        <v>156</v>
      </c>
      <c r="J130" s="477">
        <f aca="true" t="shared" si="62" ref="J130:O130">+J128-J129</f>
        <v>-0.21382590559935877</v>
      </c>
      <c r="K130" s="477">
        <f t="shared" si="62"/>
        <v>0.18941211723222562</v>
      </c>
      <c r="L130" s="477" t="s">
        <v>156</v>
      </c>
      <c r="M130" s="477">
        <f t="shared" si="62"/>
        <v>933.6236051999149</v>
      </c>
      <c r="N130" s="477">
        <f t="shared" si="62"/>
        <v>47.766034047485846</v>
      </c>
      <c r="O130" s="477">
        <f t="shared" si="62"/>
        <v>39.93146097750855</v>
      </c>
      <c r="P130" s="839">
        <f>+P128-P129</f>
        <v>87.69749502499417</v>
      </c>
    </row>
    <row r="131" spans="1:16" s="63" customFormat="1" ht="21" thickBot="1">
      <c r="A131" s="292" t="s">
        <v>186</v>
      </c>
      <c r="B131" s="849">
        <f aca="true" t="shared" si="63" ref="B131:G131">+B128/B129*100</f>
        <v>100.64914055639147</v>
      </c>
      <c r="C131" s="644">
        <f t="shared" si="63"/>
        <v>103.77628875884086</v>
      </c>
      <c r="D131" s="644">
        <f t="shared" si="63"/>
        <v>104.14348180406421</v>
      </c>
      <c r="E131" s="644">
        <f t="shared" si="63"/>
        <v>102.70677288177752</v>
      </c>
      <c r="F131" s="644">
        <f t="shared" si="63"/>
        <v>103.34872168730709</v>
      </c>
      <c r="G131" s="644">
        <f t="shared" si="63"/>
        <v>81.32280136935674</v>
      </c>
      <c r="H131" s="644" t="s">
        <v>156</v>
      </c>
      <c r="I131" s="644" t="s">
        <v>156</v>
      </c>
      <c r="J131" s="644">
        <f aca="true" t="shared" si="64" ref="J131:O131">+J128/J129*100</f>
        <v>89.3223999968196</v>
      </c>
      <c r="K131" s="644">
        <f t="shared" si="64"/>
        <v>107.60227863896768</v>
      </c>
      <c r="L131" s="644" t="s">
        <v>156</v>
      </c>
      <c r="M131" s="644">
        <f t="shared" si="64"/>
        <v>103.83179503669915</v>
      </c>
      <c r="N131" s="644">
        <f t="shared" si="64"/>
        <v>103.67246979442149</v>
      </c>
      <c r="O131" s="644">
        <f t="shared" si="64"/>
        <v>102.89399754848208</v>
      </c>
      <c r="P131" s="843">
        <f>+P128/P129*100</f>
        <v>103.27173988775131</v>
      </c>
    </row>
    <row r="132" spans="1:16" s="126" customFormat="1" ht="33.75" hidden="1">
      <c r="A132" s="125" t="s">
        <v>116</v>
      </c>
      <c r="B132" s="248"/>
      <c r="C132" s="257"/>
      <c r="D132" s="257"/>
      <c r="E132" s="257"/>
      <c r="F132" s="257"/>
      <c r="G132" s="257"/>
      <c r="H132" s="257"/>
      <c r="I132" s="257"/>
      <c r="J132" s="257"/>
      <c r="K132" s="248"/>
      <c r="L132" s="257"/>
      <c r="M132" s="257"/>
      <c r="N132" s="257"/>
      <c r="O132" s="258"/>
      <c r="P132" s="130"/>
    </row>
    <row r="133" spans="1:16" s="128" customFormat="1" ht="20.25" hidden="1">
      <c r="A133" s="60" t="s">
        <v>121</v>
      </c>
      <c r="B133" s="230">
        <v>0</v>
      </c>
      <c r="C133" s="234">
        <v>0</v>
      </c>
      <c r="D133" s="234">
        <v>0</v>
      </c>
      <c r="E133" s="234">
        <v>0</v>
      </c>
      <c r="F133" s="234">
        <v>0</v>
      </c>
      <c r="G133" s="234">
        <v>0</v>
      </c>
      <c r="H133" s="234">
        <v>0</v>
      </c>
      <c r="I133" s="234">
        <v>0</v>
      </c>
      <c r="J133" s="234">
        <v>0</v>
      </c>
      <c r="K133" s="231">
        <v>0</v>
      </c>
      <c r="L133" s="234">
        <v>0</v>
      </c>
      <c r="M133" s="234">
        <v>0</v>
      </c>
      <c r="N133" s="234">
        <v>0</v>
      </c>
      <c r="O133" s="235">
        <v>0</v>
      </c>
      <c r="P133" s="127"/>
    </row>
    <row r="134" spans="1:16" s="128" customFormat="1" ht="20.25" hidden="1">
      <c r="A134" s="134" t="s">
        <v>114</v>
      </c>
      <c r="B134" s="232">
        <v>0</v>
      </c>
      <c r="C134" s="236">
        <v>0</v>
      </c>
      <c r="D134" s="236">
        <v>0</v>
      </c>
      <c r="E134" s="236">
        <v>0</v>
      </c>
      <c r="F134" s="236">
        <v>0</v>
      </c>
      <c r="G134" s="236">
        <v>0</v>
      </c>
      <c r="H134" s="236">
        <v>0</v>
      </c>
      <c r="I134" s="236">
        <v>0</v>
      </c>
      <c r="J134" s="236">
        <v>0</v>
      </c>
      <c r="K134" s="217"/>
      <c r="L134" s="236">
        <v>0</v>
      </c>
      <c r="M134" s="236">
        <v>0</v>
      </c>
      <c r="N134" s="236">
        <v>0</v>
      </c>
      <c r="O134" s="237">
        <v>0</v>
      </c>
      <c r="P134" s="131"/>
    </row>
    <row r="135" spans="1:16" s="129" customFormat="1" ht="21" hidden="1" thickBot="1">
      <c r="A135" s="62" t="s">
        <v>119</v>
      </c>
      <c r="B135" s="232">
        <f aca="true" t="shared" si="65" ref="B135:O135">+B133-B134</f>
        <v>0</v>
      </c>
      <c r="C135" s="236">
        <f t="shared" si="65"/>
        <v>0</v>
      </c>
      <c r="D135" s="236">
        <f t="shared" si="65"/>
        <v>0</v>
      </c>
      <c r="E135" s="236">
        <f t="shared" si="65"/>
        <v>0</v>
      </c>
      <c r="F135" s="236">
        <f t="shared" si="65"/>
        <v>0</v>
      </c>
      <c r="G135" s="236">
        <f t="shared" si="65"/>
        <v>0</v>
      </c>
      <c r="H135" s="236">
        <f t="shared" si="65"/>
        <v>0</v>
      </c>
      <c r="I135" s="236">
        <f t="shared" si="65"/>
        <v>0</v>
      </c>
      <c r="J135" s="236">
        <f t="shared" si="65"/>
        <v>0</v>
      </c>
      <c r="K135" s="217"/>
      <c r="L135" s="236">
        <f t="shared" si="65"/>
        <v>0</v>
      </c>
      <c r="M135" s="236">
        <f t="shared" si="65"/>
        <v>0</v>
      </c>
      <c r="N135" s="236">
        <f t="shared" si="65"/>
        <v>0</v>
      </c>
      <c r="O135" s="237">
        <f t="shared" si="65"/>
        <v>0</v>
      </c>
      <c r="P135" s="132"/>
    </row>
    <row r="136" spans="1:16" s="129" customFormat="1" ht="21" hidden="1" thickBot="1">
      <c r="A136" s="64" t="s">
        <v>120</v>
      </c>
      <c r="B136" s="249" t="e">
        <f aca="true" t="shared" si="66" ref="B136:O136">+B133/B134*100</f>
        <v>#DIV/0!</v>
      </c>
      <c r="C136" s="259" t="e">
        <f t="shared" si="66"/>
        <v>#DIV/0!</v>
      </c>
      <c r="D136" s="259" t="e">
        <f t="shared" si="66"/>
        <v>#DIV/0!</v>
      </c>
      <c r="E136" s="259" t="e">
        <f t="shared" si="66"/>
        <v>#DIV/0!</v>
      </c>
      <c r="F136" s="259" t="e">
        <f t="shared" si="66"/>
        <v>#DIV/0!</v>
      </c>
      <c r="G136" s="259" t="e">
        <f t="shared" si="66"/>
        <v>#DIV/0!</v>
      </c>
      <c r="H136" s="259" t="e">
        <f t="shared" si="66"/>
        <v>#DIV/0!</v>
      </c>
      <c r="I136" s="259" t="e">
        <f t="shared" si="66"/>
        <v>#DIV/0!</v>
      </c>
      <c r="J136" s="259" t="e">
        <f t="shared" si="66"/>
        <v>#DIV/0!</v>
      </c>
      <c r="K136" s="249"/>
      <c r="L136" s="259" t="e">
        <f t="shared" si="66"/>
        <v>#DIV/0!</v>
      </c>
      <c r="M136" s="259" t="e">
        <f t="shared" si="66"/>
        <v>#DIV/0!</v>
      </c>
      <c r="N136" s="259" t="e">
        <f t="shared" si="66"/>
        <v>#DIV/0!</v>
      </c>
      <c r="O136" s="260" t="e">
        <f t="shared" si="66"/>
        <v>#DIV/0!</v>
      </c>
      <c r="P136" s="133"/>
    </row>
    <row r="137" spans="1:16" s="66" customFormat="1" ht="33.75" hidden="1">
      <c r="A137" s="108" t="s">
        <v>64</v>
      </c>
      <c r="B137" s="240"/>
      <c r="C137" s="250"/>
      <c r="D137" s="250"/>
      <c r="E137" s="250"/>
      <c r="F137" s="250"/>
      <c r="G137" s="250"/>
      <c r="H137" s="250"/>
      <c r="I137" s="250"/>
      <c r="J137" s="250"/>
      <c r="K137" s="240"/>
      <c r="L137" s="250"/>
      <c r="M137" s="250"/>
      <c r="N137" s="250"/>
      <c r="O137" s="251"/>
      <c r="P137" s="114"/>
    </row>
    <row r="138" spans="1:16" s="61" customFormat="1" ht="20.25" hidden="1">
      <c r="A138" s="109" t="s">
        <v>90</v>
      </c>
      <c r="B138" s="252"/>
      <c r="C138" s="253"/>
      <c r="D138" s="253"/>
      <c r="E138" s="253"/>
      <c r="F138" s="253"/>
      <c r="G138" s="253"/>
      <c r="H138" s="253"/>
      <c r="I138" s="253"/>
      <c r="J138" s="253"/>
      <c r="K138" s="244"/>
      <c r="L138" s="253"/>
      <c r="M138" s="253"/>
      <c r="N138" s="253"/>
      <c r="O138" s="254"/>
      <c r="P138" s="110">
        <v>0</v>
      </c>
    </row>
    <row r="139" spans="1:16" s="61" customFormat="1" ht="20.25" hidden="1">
      <c r="A139" s="115" t="s">
        <v>90</v>
      </c>
      <c r="B139" s="233"/>
      <c r="C139" s="226"/>
      <c r="D139" s="226"/>
      <c r="E139" s="226"/>
      <c r="F139" s="226"/>
      <c r="G139" s="226"/>
      <c r="H139" s="226"/>
      <c r="I139" s="226"/>
      <c r="J139" s="226"/>
      <c r="K139" s="220"/>
      <c r="L139" s="226"/>
      <c r="M139" s="226"/>
      <c r="N139" s="226"/>
      <c r="O139" s="227"/>
      <c r="P139" s="116">
        <v>0</v>
      </c>
    </row>
    <row r="140" spans="1:16" s="63" customFormat="1" ht="21" hidden="1" thickBot="1">
      <c r="A140" s="112" t="s">
        <v>88</v>
      </c>
      <c r="B140" s="233">
        <f aca="true" t="shared" si="67" ref="B140:O140">+B138-B139</f>
        <v>0</v>
      </c>
      <c r="C140" s="226">
        <f t="shared" si="67"/>
        <v>0</v>
      </c>
      <c r="D140" s="226">
        <f t="shared" si="67"/>
        <v>0</v>
      </c>
      <c r="E140" s="226">
        <f t="shared" si="67"/>
        <v>0</v>
      </c>
      <c r="F140" s="226">
        <f t="shared" si="67"/>
        <v>0</v>
      </c>
      <c r="G140" s="226">
        <f t="shared" si="67"/>
        <v>0</v>
      </c>
      <c r="H140" s="226">
        <f t="shared" si="67"/>
        <v>0</v>
      </c>
      <c r="I140" s="226">
        <f t="shared" si="67"/>
        <v>0</v>
      </c>
      <c r="J140" s="226">
        <f t="shared" si="67"/>
        <v>0</v>
      </c>
      <c r="K140" s="220"/>
      <c r="L140" s="226">
        <f t="shared" si="67"/>
        <v>0</v>
      </c>
      <c r="M140" s="226">
        <f t="shared" si="67"/>
        <v>0</v>
      </c>
      <c r="N140" s="226">
        <f t="shared" si="67"/>
        <v>0</v>
      </c>
      <c r="O140" s="227">
        <f t="shared" si="67"/>
        <v>0</v>
      </c>
      <c r="P140" s="117"/>
    </row>
    <row r="141" spans="1:16" s="63" customFormat="1" ht="21" hidden="1" thickBot="1">
      <c r="A141" s="113" t="s">
        <v>89</v>
      </c>
      <c r="B141" s="238" t="e">
        <f aca="true" t="shared" si="68" ref="B141:O141">+B138/B139*100</f>
        <v>#DIV/0!</v>
      </c>
      <c r="C141" s="255" t="e">
        <f t="shared" si="68"/>
        <v>#DIV/0!</v>
      </c>
      <c r="D141" s="255" t="e">
        <f t="shared" si="68"/>
        <v>#DIV/0!</v>
      </c>
      <c r="E141" s="255" t="e">
        <f t="shared" si="68"/>
        <v>#DIV/0!</v>
      </c>
      <c r="F141" s="255" t="e">
        <f t="shared" si="68"/>
        <v>#DIV/0!</v>
      </c>
      <c r="G141" s="255" t="e">
        <f t="shared" si="68"/>
        <v>#DIV/0!</v>
      </c>
      <c r="H141" s="255" t="e">
        <f t="shared" si="68"/>
        <v>#DIV/0!</v>
      </c>
      <c r="I141" s="255" t="e">
        <f t="shared" si="68"/>
        <v>#DIV/0!</v>
      </c>
      <c r="J141" s="255" t="e">
        <f t="shared" si="68"/>
        <v>#DIV/0!</v>
      </c>
      <c r="K141" s="238"/>
      <c r="L141" s="255" t="e">
        <f t="shared" si="68"/>
        <v>#DIV/0!</v>
      </c>
      <c r="M141" s="255" t="e">
        <f t="shared" si="68"/>
        <v>#DIV/0!</v>
      </c>
      <c r="N141" s="255" t="e">
        <f t="shared" si="68"/>
        <v>#DIV/0!</v>
      </c>
      <c r="O141" s="256" t="e">
        <f t="shared" si="68"/>
        <v>#DIV/0!</v>
      </c>
      <c r="P141" s="118"/>
    </row>
    <row r="142" spans="1:16" s="66" customFormat="1" ht="33.75" hidden="1">
      <c r="A142" s="108" t="s">
        <v>65</v>
      </c>
      <c r="B142" s="240"/>
      <c r="C142" s="250"/>
      <c r="D142" s="250"/>
      <c r="E142" s="250"/>
      <c r="F142" s="250"/>
      <c r="G142" s="250"/>
      <c r="H142" s="250"/>
      <c r="I142" s="250"/>
      <c r="J142" s="250"/>
      <c r="K142" s="240"/>
      <c r="L142" s="250"/>
      <c r="M142" s="250"/>
      <c r="N142" s="250"/>
      <c r="O142" s="251"/>
      <c r="P142" s="114"/>
    </row>
    <row r="143" spans="1:16" s="61" customFormat="1" ht="20.25" hidden="1">
      <c r="A143" s="109" t="s">
        <v>90</v>
      </c>
      <c r="B143" s="252"/>
      <c r="C143" s="253"/>
      <c r="D143" s="253"/>
      <c r="E143" s="253"/>
      <c r="F143" s="253"/>
      <c r="G143" s="253"/>
      <c r="H143" s="253"/>
      <c r="I143" s="253"/>
      <c r="J143" s="253"/>
      <c r="K143" s="244"/>
      <c r="L143" s="253"/>
      <c r="M143" s="253"/>
      <c r="N143" s="253"/>
      <c r="O143" s="254"/>
      <c r="P143" s="110">
        <v>0</v>
      </c>
    </row>
    <row r="144" spans="1:16" s="61" customFormat="1" ht="20.25" hidden="1">
      <c r="A144" s="115" t="s">
        <v>90</v>
      </c>
      <c r="B144" s="233"/>
      <c r="C144" s="226"/>
      <c r="D144" s="226"/>
      <c r="E144" s="226"/>
      <c r="F144" s="226"/>
      <c r="G144" s="226"/>
      <c r="H144" s="226"/>
      <c r="I144" s="226"/>
      <c r="J144" s="226"/>
      <c r="K144" s="220"/>
      <c r="L144" s="226"/>
      <c r="M144" s="226"/>
      <c r="N144" s="226"/>
      <c r="O144" s="227"/>
      <c r="P144" s="116">
        <v>0</v>
      </c>
    </row>
    <row r="145" spans="1:16" s="63" customFormat="1" ht="21" hidden="1" thickBot="1">
      <c r="A145" s="112" t="s">
        <v>88</v>
      </c>
      <c r="B145" s="233">
        <f aca="true" t="shared" si="69" ref="B145:O145">+B143-B144</f>
        <v>0</v>
      </c>
      <c r="C145" s="226">
        <f t="shared" si="69"/>
        <v>0</v>
      </c>
      <c r="D145" s="226">
        <f t="shared" si="69"/>
        <v>0</v>
      </c>
      <c r="E145" s="226">
        <f t="shared" si="69"/>
        <v>0</v>
      </c>
      <c r="F145" s="226">
        <f t="shared" si="69"/>
        <v>0</v>
      </c>
      <c r="G145" s="226">
        <f t="shared" si="69"/>
        <v>0</v>
      </c>
      <c r="H145" s="226">
        <f t="shared" si="69"/>
        <v>0</v>
      </c>
      <c r="I145" s="226">
        <f t="shared" si="69"/>
        <v>0</v>
      </c>
      <c r="J145" s="226">
        <f t="shared" si="69"/>
        <v>0</v>
      </c>
      <c r="K145" s="220"/>
      <c r="L145" s="226">
        <f t="shared" si="69"/>
        <v>0</v>
      </c>
      <c r="M145" s="226">
        <f t="shared" si="69"/>
        <v>0</v>
      </c>
      <c r="N145" s="226">
        <f t="shared" si="69"/>
        <v>0</v>
      </c>
      <c r="O145" s="227">
        <f t="shared" si="69"/>
        <v>0</v>
      </c>
      <c r="P145" s="117"/>
    </row>
    <row r="146" spans="1:16" s="63" customFormat="1" ht="21" hidden="1" thickBot="1">
      <c r="A146" s="113" t="s">
        <v>89</v>
      </c>
      <c r="B146" s="238" t="e">
        <f aca="true" t="shared" si="70" ref="B146:O146">+B143/B144*100</f>
        <v>#DIV/0!</v>
      </c>
      <c r="C146" s="255" t="e">
        <f t="shared" si="70"/>
        <v>#DIV/0!</v>
      </c>
      <c r="D146" s="255" t="e">
        <f t="shared" si="70"/>
        <v>#DIV/0!</v>
      </c>
      <c r="E146" s="255" t="e">
        <f t="shared" si="70"/>
        <v>#DIV/0!</v>
      </c>
      <c r="F146" s="255" t="e">
        <f t="shared" si="70"/>
        <v>#DIV/0!</v>
      </c>
      <c r="G146" s="255" t="e">
        <f t="shared" si="70"/>
        <v>#DIV/0!</v>
      </c>
      <c r="H146" s="255" t="e">
        <f t="shared" si="70"/>
        <v>#DIV/0!</v>
      </c>
      <c r="I146" s="255" t="e">
        <f t="shared" si="70"/>
        <v>#DIV/0!</v>
      </c>
      <c r="J146" s="255" t="e">
        <f t="shared" si="70"/>
        <v>#DIV/0!</v>
      </c>
      <c r="K146" s="238"/>
      <c r="L146" s="255" t="e">
        <f t="shared" si="70"/>
        <v>#DIV/0!</v>
      </c>
      <c r="M146" s="255" t="e">
        <f t="shared" si="70"/>
        <v>#DIV/0!</v>
      </c>
      <c r="N146" s="255" t="e">
        <f t="shared" si="70"/>
        <v>#DIV/0!</v>
      </c>
      <c r="O146" s="256" t="e">
        <f t="shared" si="70"/>
        <v>#DIV/0!</v>
      </c>
      <c r="P146" s="118"/>
    </row>
    <row r="147" spans="1:16" s="142" customFormat="1" ht="33.75" hidden="1">
      <c r="A147" s="154" t="s">
        <v>66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40"/>
      <c r="L147" s="239"/>
      <c r="M147" s="239"/>
      <c r="N147" s="239"/>
      <c r="O147" s="241"/>
      <c r="P147" s="150"/>
    </row>
    <row r="148" spans="1:16" s="145" customFormat="1" ht="20.25" hidden="1">
      <c r="A148" s="143" t="s">
        <v>114</v>
      </c>
      <c r="B148" s="242">
        <v>0</v>
      </c>
      <c r="C148" s="243">
        <v>0</v>
      </c>
      <c r="D148" s="243">
        <v>0</v>
      </c>
      <c r="E148" s="243">
        <v>0</v>
      </c>
      <c r="F148" s="243">
        <v>0</v>
      </c>
      <c r="G148" s="243">
        <v>0</v>
      </c>
      <c r="H148" s="243">
        <v>0</v>
      </c>
      <c r="I148" s="243">
        <v>0</v>
      </c>
      <c r="J148" s="243">
        <v>0</v>
      </c>
      <c r="K148" s="244"/>
      <c r="L148" s="243">
        <v>0</v>
      </c>
      <c r="M148" s="243">
        <v>0</v>
      </c>
      <c r="N148" s="243">
        <v>0</v>
      </c>
      <c r="O148" s="245">
        <v>0</v>
      </c>
      <c r="P148" s="144"/>
    </row>
    <row r="149" spans="1:16" s="145" customFormat="1" ht="20.25" hidden="1">
      <c r="A149" s="146" t="s">
        <v>110</v>
      </c>
      <c r="B149" s="218">
        <v>0</v>
      </c>
      <c r="C149" s="219">
        <v>0</v>
      </c>
      <c r="D149" s="219">
        <v>0</v>
      </c>
      <c r="E149" s="219">
        <v>0</v>
      </c>
      <c r="F149" s="219">
        <v>0</v>
      </c>
      <c r="G149" s="219">
        <v>0</v>
      </c>
      <c r="H149" s="219">
        <v>0</v>
      </c>
      <c r="I149" s="219">
        <v>0</v>
      </c>
      <c r="J149" s="219">
        <v>0</v>
      </c>
      <c r="K149" s="220"/>
      <c r="L149" s="219">
        <v>0</v>
      </c>
      <c r="M149" s="219">
        <v>0</v>
      </c>
      <c r="N149" s="219">
        <v>0</v>
      </c>
      <c r="O149" s="221">
        <v>0</v>
      </c>
      <c r="P149" s="153"/>
    </row>
    <row r="150" spans="1:16" s="148" customFormat="1" ht="21" hidden="1" thickBot="1">
      <c r="A150" s="147" t="s">
        <v>112</v>
      </c>
      <c r="B150" s="218">
        <f aca="true" t="shared" si="71" ref="B150:O150">+B148-B149</f>
        <v>0</v>
      </c>
      <c r="C150" s="219">
        <f t="shared" si="71"/>
        <v>0</v>
      </c>
      <c r="D150" s="219">
        <f t="shared" si="71"/>
        <v>0</v>
      </c>
      <c r="E150" s="219">
        <f t="shared" si="71"/>
        <v>0</v>
      </c>
      <c r="F150" s="219">
        <f t="shared" si="71"/>
        <v>0</v>
      </c>
      <c r="G150" s="219">
        <f t="shared" si="71"/>
        <v>0</v>
      </c>
      <c r="H150" s="219">
        <f t="shared" si="71"/>
        <v>0</v>
      </c>
      <c r="I150" s="219">
        <f t="shared" si="71"/>
        <v>0</v>
      </c>
      <c r="J150" s="219">
        <f t="shared" si="71"/>
        <v>0</v>
      </c>
      <c r="K150" s="220"/>
      <c r="L150" s="219">
        <f t="shared" si="71"/>
        <v>0</v>
      </c>
      <c r="M150" s="219">
        <f t="shared" si="71"/>
        <v>0</v>
      </c>
      <c r="N150" s="219">
        <f t="shared" si="71"/>
        <v>0</v>
      </c>
      <c r="O150" s="221">
        <f t="shared" si="71"/>
        <v>0</v>
      </c>
      <c r="P150" s="151"/>
    </row>
    <row r="151" spans="1:16" s="148" customFormat="1" ht="21" hidden="1" thickBot="1">
      <c r="A151" s="149" t="s">
        <v>113</v>
      </c>
      <c r="B151" s="246" t="e">
        <f aca="true" t="shared" si="72" ref="B151:O151">+B148/B149*100</f>
        <v>#DIV/0!</v>
      </c>
      <c r="C151" s="246" t="e">
        <f t="shared" si="72"/>
        <v>#DIV/0!</v>
      </c>
      <c r="D151" s="246" t="e">
        <f t="shared" si="72"/>
        <v>#DIV/0!</v>
      </c>
      <c r="E151" s="246" t="e">
        <f t="shared" si="72"/>
        <v>#DIV/0!</v>
      </c>
      <c r="F151" s="246" t="e">
        <f t="shared" si="72"/>
        <v>#DIV/0!</v>
      </c>
      <c r="G151" s="246" t="e">
        <f t="shared" si="72"/>
        <v>#DIV/0!</v>
      </c>
      <c r="H151" s="246" t="e">
        <f t="shared" si="72"/>
        <v>#DIV/0!</v>
      </c>
      <c r="I151" s="246" t="e">
        <f t="shared" si="72"/>
        <v>#DIV/0!</v>
      </c>
      <c r="J151" s="246" t="e">
        <f t="shared" si="72"/>
        <v>#DIV/0!</v>
      </c>
      <c r="K151" s="238"/>
      <c r="L151" s="246" t="e">
        <f t="shared" si="72"/>
        <v>#DIV/0!</v>
      </c>
      <c r="M151" s="246" t="e">
        <f t="shared" si="72"/>
        <v>#DIV/0!</v>
      </c>
      <c r="N151" s="246" t="e">
        <f t="shared" si="72"/>
        <v>#DIV/0!</v>
      </c>
      <c r="O151" s="247" t="e">
        <f t="shared" si="72"/>
        <v>#DIV/0!</v>
      </c>
      <c r="P151" s="152"/>
    </row>
    <row r="152" spans="1:16" s="142" customFormat="1" ht="33.75" hidden="1">
      <c r="A152" s="141" t="s">
        <v>67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40"/>
      <c r="L152" s="239"/>
      <c r="M152" s="239"/>
      <c r="N152" s="239"/>
      <c r="O152" s="241"/>
      <c r="P152" s="150"/>
    </row>
    <row r="153" spans="1:16" s="145" customFormat="1" ht="20.25" hidden="1">
      <c r="A153" s="143" t="s">
        <v>90</v>
      </c>
      <c r="B153" s="242"/>
      <c r="C153" s="243"/>
      <c r="D153" s="243"/>
      <c r="E153" s="243"/>
      <c r="F153" s="243"/>
      <c r="G153" s="243"/>
      <c r="H153" s="243"/>
      <c r="I153" s="243"/>
      <c r="J153" s="243"/>
      <c r="K153" s="244"/>
      <c r="L153" s="243"/>
      <c r="M153" s="243"/>
      <c r="N153" s="243"/>
      <c r="O153" s="245"/>
      <c r="P153" s="144">
        <v>0</v>
      </c>
    </row>
    <row r="154" spans="1:16" s="145" customFormat="1" ht="20.25" hidden="1">
      <c r="A154" s="156" t="s">
        <v>90</v>
      </c>
      <c r="B154" s="218"/>
      <c r="C154" s="219"/>
      <c r="D154" s="219"/>
      <c r="E154" s="219"/>
      <c r="F154" s="219"/>
      <c r="G154" s="219"/>
      <c r="H154" s="219"/>
      <c r="I154" s="219"/>
      <c r="J154" s="219"/>
      <c r="K154" s="220"/>
      <c r="L154" s="219"/>
      <c r="M154" s="219"/>
      <c r="N154" s="219"/>
      <c r="O154" s="221"/>
      <c r="P154" s="153">
        <v>0</v>
      </c>
    </row>
    <row r="155" spans="1:16" s="148" customFormat="1" ht="21" hidden="1" thickBot="1">
      <c r="A155" s="147" t="s">
        <v>88</v>
      </c>
      <c r="B155" s="218">
        <f aca="true" t="shared" si="73" ref="B155:O155">+B153-B154</f>
        <v>0</v>
      </c>
      <c r="C155" s="219">
        <f t="shared" si="73"/>
        <v>0</v>
      </c>
      <c r="D155" s="219">
        <f t="shared" si="73"/>
        <v>0</v>
      </c>
      <c r="E155" s="219">
        <f t="shared" si="73"/>
        <v>0</v>
      </c>
      <c r="F155" s="219">
        <f t="shared" si="73"/>
        <v>0</v>
      </c>
      <c r="G155" s="219">
        <f t="shared" si="73"/>
        <v>0</v>
      </c>
      <c r="H155" s="219">
        <f t="shared" si="73"/>
        <v>0</v>
      </c>
      <c r="I155" s="219">
        <f t="shared" si="73"/>
        <v>0</v>
      </c>
      <c r="J155" s="219">
        <f t="shared" si="73"/>
        <v>0</v>
      </c>
      <c r="K155" s="220"/>
      <c r="L155" s="219">
        <f t="shared" si="73"/>
        <v>0</v>
      </c>
      <c r="M155" s="219">
        <f t="shared" si="73"/>
        <v>0</v>
      </c>
      <c r="N155" s="219">
        <f t="shared" si="73"/>
        <v>0</v>
      </c>
      <c r="O155" s="221">
        <f t="shared" si="73"/>
        <v>0</v>
      </c>
      <c r="P155" s="151"/>
    </row>
    <row r="156" spans="1:16" s="148" customFormat="1" ht="21" hidden="1" thickBot="1">
      <c r="A156" s="149" t="s">
        <v>89</v>
      </c>
      <c r="B156" s="246" t="e">
        <f aca="true" t="shared" si="74" ref="B156:O156">+B153/B154*100</f>
        <v>#DIV/0!</v>
      </c>
      <c r="C156" s="246" t="e">
        <f t="shared" si="74"/>
        <v>#DIV/0!</v>
      </c>
      <c r="D156" s="246" t="e">
        <f t="shared" si="74"/>
        <v>#DIV/0!</v>
      </c>
      <c r="E156" s="246" t="e">
        <f t="shared" si="74"/>
        <v>#DIV/0!</v>
      </c>
      <c r="F156" s="246" t="e">
        <f t="shared" si="74"/>
        <v>#DIV/0!</v>
      </c>
      <c r="G156" s="246" t="e">
        <f t="shared" si="74"/>
        <v>#DIV/0!</v>
      </c>
      <c r="H156" s="246" t="e">
        <f t="shared" si="74"/>
        <v>#DIV/0!</v>
      </c>
      <c r="I156" s="246" t="e">
        <f t="shared" si="74"/>
        <v>#DIV/0!</v>
      </c>
      <c r="J156" s="246" t="e">
        <f t="shared" si="74"/>
        <v>#DIV/0!</v>
      </c>
      <c r="K156" s="238"/>
      <c r="L156" s="246" t="e">
        <f t="shared" si="74"/>
        <v>#DIV/0!</v>
      </c>
      <c r="M156" s="246" t="e">
        <f t="shared" si="74"/>
        <v>#DIV/0!</v>
      </c>
      <c r="N156" s="246" t="e">
        <f t="shared" si="74"/>
        <v>#DIV/0!</v>
      </c>
      <c r="O156" s="247" t="e">
        <f t="shared" si="74"/>
        <v>#DIV/0!</v>
      </c>
      <c r="P156" s="152"/>
    </row>
    <row r="157" spans="1:16" s="142" customFormat="1" ht="33.75" hidden="1">
      <c r="A157" s="141" t="s">
        <v>68</v>
      </c>
      <c r="B157" s="239"/>
      <c r="C157" s="239"/>
      <c r="D157" s="239"/>
      <c r="E157" s="239"/>
      <c r="F157" s="239"/>
      <c r="G157" s="239"/>
      <c r="H157" s="239"/>
      <c r="I157" s="239"/>
      <c r="J157" s="239"/>
      <c r="K157" s="240"/>
      <c r="L157" s="239"/>
      <c r="M157" s="239"/>
      <c r="N157" s="239"/>
      <c r="O157" s="241"/>
      <c r="P157" s="150"/>
    </row>
    <row r="158" spans="1:16" s="145" customFormat="1" ht="20.25" hidden="1">
      <c r="A158" s="143" t="s">
        <v>114</v>
      </c>
      <c r="B158" s="242">
        <v>0.3</v>
      </c>
      <c r="C158" s="243">
        <v>26043</v>
      </c>
      <c r="D158" s="243">
        <v>26043</v>
      </c>
      <c r="E158" s="243">
        <v>0</v>
      </c>
      <c r="F158" s="243">
        <v>0</v>
      </c>
      <c r="G158" s="243">
        <v>0</v>
      </c>
      <c r="H158" s="243">
        <v>0</v>
      </c>
      <c r="I158" s="243">
        <v>0</v>
      </c>
      <c r="J158" s="243">
        <v>0</v>
      </c>
      <c r="K158" s="244"/>
      <c r="L158" s="243">
        <v>26043</v>
      </c>
      <c r="M158" s="243">
        <v>0</v>
      </c>
      <c r="N158" s="243">
        <v>0</v>
      </c>
      <c r="O158" s="245">
        <v>0</v>
      </c>
      <c r="P158" s="144"/>
    </row>
    <row r="159" spans="1:16" s="145" customFormat="1" ht="20.25" hidden="1">
      <c r="A159" s="146" t="s">
        <v>110</v>
      </c>
      <c r="B159" s="218">
        <v>0.82</v>
      </c>
      <c r="C159" s="219">
        <v>19989</v>
      </c>
      <c r="D159" s="219">
        <v>11147</v>
      </c>
      <c r="E159" s="219">
        <v>4228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20"/>
      <c r="L159" s="219">
        <v>15375</v>
      </c>
      <c r="M159" s="219">
        <v>0</v>
      </c>
      <c r="N159" s="219">
        <v>4614</v>
      </c>
      <c r="O159" s="221">
        <v>4614</v>
      </c>
      <c r="P159" s="153"/>
    </row>
    <row r="160" spans="1:16" s="148" customFormat="1" ht="21" hidden="1" thickBot="1">
      <c r="A160" s="147" t="s">
        <v>112</v>
      </c>
      <c r="B160" s="218">
        <f aca="true" t="shared" si="75" ref="B160:O160">+B158-B159</f>
        <v>-0.52</v>
      </c>
      <c r="C160" s="219">
        <f t="shared" si="75"/>
        <v>6054</v>
      </c>
      <c r="D160" s="219">
        <f t="shared" si="75"/>
        <v>14896</v>
      </c>
      <c r="E160" s="219">
        <f t="shared" si="75"/>
        <v>-4228</v>
      </c>
      <c r="F160" s="219">
        <f t="shared" si="75"/>
        <v>0</v>
      </c>
      <c r="G160" s="219">
        <f t="shared" si="75"/>
        <v>0</v>
      </c>
      <c r="H160" s="219">
        <f t="shared" si="75"/>
        <v>0</v>
      </c>
      <c r="I160" s="219">
        <f t="shared" si="75"/>
        <v>0</v>
      </c>
      <c r="J160" s="219">
        <f t="shared" si="75"/>
        <v>0</v>
      </c>
      <c r="K160" s="220"/>
      <c r="L160" s="219">
        <f t="shared" si="75"/>
        <v>10668</v>
      </c>
      <c r="M160" s="219">
        <f t="shared" si="75"/>
        <v>0</v>
      </c>
      <c r="N160" s="219">
        <f t="shared" si="75"/>
        <v>-4614</v>
      </c>
      <c r="O160" s="221">
        <f t="shared" si="75"/>
        <v>-4614</v>
      </c>
      <c r="P160" s="151"/>
    </row>
    <row r="161" spans="1:16" s="148" customFormat="1" ht="21" hidden="1" thickBot="1">
      <c r="A161" s="149" t="s">
        <v>113</v>
      </c>
      <c r="B161" s="246">
        <f aca="true" t="shared" si="76" ref="B161:O161">+B158/B159*100</f>
        <v>36.58536585365854</v>
      </c>
      <c r="C161" s="246">
        <f t="shared" si="76"/>
        <v>130.28665766171395</v>
      </c>
      <c r="D161" s="246">
        <f t="shared" si="76"/>
        <v>233.6323674531264</v>
      </c>
      <c r="E161" s="246">
        <f t="shared" si="76"/>
        <v>0</v>
      </c>
      <c r="F161" s="246" t="e">
        <f t="shared" si="76"/>
        <v>#DIV/0!</v>
      </c>
      <c r="G161" s="246" t="e">
        <f t="shared" si="76"/>
        <v>#DIV/0!</v>
      </c>
      <c r="H161" s="246" t="e">
        <f t="shared" si="76"/>
        <v>#DIV/0!</v>
      </c>
      <c r="I161" s="246" t="e">
        <f t="shared" si="76"/>
        <v>#DIV/0!</v>
      </c>
      <c r="J161" s="246" t="e">
        <f t="shared" si="76"/>
        <v>#DIV/0!</v>
      </c>
      <c r="K161" s="238"/>
      <c r="L161" s="246">
        <f t="shared" si="76"/>
        <v>169.38536585365853</v>
      </c>
      <c r="M161" s="246" t="e">
        <f t="shared" si="76"/>
        <v>#DIV/0!</v>
      </c>
      <c r="N161" s="246">
        <f t="shared" si="76"/>
        <v>0</v>
      </c>
      <c r="O161" s="247">
        <f t="shared" si="76"/>
        <v>0</v>
      </c>
      <c r="P161" s="152"/>
    </row>
    <row r="162" spans="1:16" s="142" customFormat="1" ht="33.75" hidden="1">
      <c r="A162" s="141" t="s">
        <v>69</v>
      </c>
      <c r="B162" s="239"/>
      <c r="C162" s="239"/>
      <c r="D162" s="239"/>
      <c r="E162" s="239"/>
      <c r="F162" s="239"/>
      <c r="G162" s="239"/>
      <c r="H162" s="239"/>
      <c r="I162" s="239"/>
      <c r="J162" s="239"/>
      <c r="K162" s="240"/>
      <c r="L162" s="239"/>
      <c r="M162" s="239"/>
      <c r="N162" s="239"/>
      <c r="O162" s="241"/>
      <c r="P162" s="150"/>
    </row>
    <row r="163" spans="1:16" s="145" customFormat="1" ht="20.25" hidden="1">
      <c r="A163" s="143" t="s">
        <v>114</v>
      </c>
      <c r="B163" s="242">
        <v>0</v>
      </c>
      <c r="C163" s="243">
        <v>0</v>
      </c>
      <c r="D163" s="243">
        <v>0</v>
      </c>
      <c r="E163" s="243">
        <v>0</v>
      </c>
      <c r="F163" s="243">
        <v>0</v>
      </c>
      <c r="G163" s="243">
        <v>0</v>
      </c>
      <c r="H163" s="243">
        <v>0</v>
      </c>
      <c r="I163" s="243">
        <v>0</v>
      </c>
      <c r="J163" s="243">
        <v>0</v>
      </c>
      <c r="K163" s="244"/>
      <c r="L163" s="243">
        <v>0</v>
      </c>
      <c r="M163" s="243">
        <v>0</v>
      </c>
      <c r="N163" s="243">
        <v>0</v>
      </c>
      <c r="O163" s="245">
        <v>0</v>
      </c>
      <c r="P163" s="144"/>
    </row>
    <row r="164" spans="1:16" s="145" customFormat="1" ht="20.25" hidden="1">
      <c r="A164" s="146" t="s">
        <v>110</v>
      </c>
      <c r="B164" s="218">
        <v>0</v>
      </c>
      <c r="C164" s="219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20"/>
      <c r="L164" s="219">
        <v>0</v>
      </c>
      <c r="M164" s="219">
        <v>0</v>
      </c>
      <c r="N164" s="219">
        <v>0</v>
      </c>
      <c r="O164" s="221">
        <v>0</v>
      </c>
      <c r="P164" s="153"/>
    </row>
    <row r="165" spans="1:16" s="148" customFormat="1" ht="21" hidden="1" thickBot="1">
      <c r="A165" s="147" t="s">
        <v>112</v>
      </c>
      <c r="B165" s="218">
        <f aca="true" t="shared" si="77" ref="B165:O165">+B163-B164</f>
        <v>0</v>
      </c>
      <c r="C165" s="219">
        <f t="shared" si="77"/>
        <v>0</v>
      </c>
      <c r="D165" s="219">
        <f t="shared" si="77"/>
        <v>0</v>
      </c>
      <c r="E165" s="219">
        <f t="shared" si="77"/>
        <v>0</v>
      </c>
      <c r="F165" s="219">
        <f t="shared" si="77"/>
        <v>0</v>
      </c>
      <c r="G165" s="219">
        <f t="shared" si="77"/>
        <v>0</v>
      </c>
      <c r="H165" s="219">
        <f t="shared" si="77"/>
        <v>0</v>
      </c>
      <c r="I165" s="219">
        <f t="shared" si="77"/>
        <v>0</v>
      </c>
      <c r="J165" s="219">
        <f t="shared" si="77"/>
        <v>0</v>
      </c>
      <c r="K165" s="220"/>
      <c r="L165" s="219">
        <f t="shared" si="77"/>
        <v>0</v>
      </c>
      <c r="M165" s="219">
        <f t="shared" si="77"/>
        <v>0</v>
      </c>
      <c r="N165" s="219">
        <f t="shared" si="77"/>
        <v>0</v>
      </c>
      <c r="O165" s="221">
        <f t="shared" si="77"/>
        <v>0</v>
      </c>
      <c r="P165" s="151"/>
    </row>
    <row r="166" spans="1:16" s="148" customFormat="1" ht="21" hidden="1" thickBot="1">
      <c r="A166" s="149" t="s">
        <v>113</v>
      </c>
      <c r="B166" s="246" t="e">
        <f aca="true" t="shared" si="78" ref="B166:O166">+B163/B164*100</f>
        <v>#DIV/0!</v>
      </c>
      <c r="C166" s="246" t="e">
        <f t="shared" si="78"/>
        <v>#DIV/0!</v>
      </c>
      <c r="D166" s="246" t="e">
        <f t="shared" si="78"/>
        <v>#DIV/0!</v>
      </c>
      <c r="E166" s="246" t="e">
        <f t="shared" si="78"/>
        <v>#DIV/0!</v>
      </c>
      <c r="F166" s="246" t="e">
        <f t="shared" si="78"/>
        <v>#DIV/0!</v>
      </c>
      <c r="G166" s="246" t="e">
        <f t="shared" si="78"/>
        <v>#DIV/0!</v>
      </c>
      <c r="H166" s="246" t="e">
        <f t="shared" si="78"/>
        <v>#DIV/0!</v>
      </c>
      <c r="I166" s="246" t="e">
        <f t="shared" si="78"/>
        <v>#DIV/0!</v>
      </c>
      <c r="J166" s="246" t="e">
        <f t="shared" si="78"/>
        <v>#DIV/0!</v>
      </c>
      <c r="K166" s="238"/>
      <c r="L166" s="246" t="e">
        <f t="shared" si="78"/>
        <v>#DIV/0!</v>
      </c>
      <c r="M166" s="246" t="e">
        <f t="shared" si="78"/>
        <v>#DIV/0!</v>
      </c>
      <c r="N166" s="246" t="e">
        <f t="shared" si="78"/>
        <v>#DIV/0!</v>
      </c>
      <c r="O166" s="247" t="e">
        <f t="shared" si="78"/>
        <v>#DIV/0!</v>
      </c>
      <c r="P166" s="152"/>
    </row>
    <row r="167" spans="1:16" s="142" customFormat="1" ht="33.75" hidden="1">
      <c r="A167" s="141" t="s">
        <v>70</v>
      </c>
      <c r="B167" s="239"/>
      <c r="C167" s="239"/>
      <c r="D167" s="239"/>
      <c r="E167" s="239"/>
      <c r="F167" s="239"/>
      <c r="G167" s="239"/>
      <c r="H167" s="239"/>
      <c r="I167" s="239"/>
      <c r="J167" s="239"/>
      <c r="K167" s="240"/>
      <c r="L167" s="239"/>
      <c r="M167" s="239"/>
      <c r="N167" s="239"/>
      <c r="O167" s="241"/>
      <c r="P167" s="150"/>
    </row>
    <row r="168" spans="1:16" s="145" customFormat="1" ht="20.25" hidden="1">
      <c r="A168" s="143" t="s">
        <v>114</v>
      </c>
      <c r="B168" s="242">
        <v>0</v>
      </c>
      <c r="C168" s="243">
        <v>0</v>
      </c>
      <c r="D168" s="243">
        <v>0</v>
      </c>
      <c r="E168" s="243">
        <v>0</v>
      </c>
      <c r="F168" s="243">
        <v>0</v>
      </c>
      <c r="G168" s="243">
        <v>0</v>
      </c>
      <c r="H168" s="243">
        <v>0</v>
      </c>
      <c r="I168" s="243">
        <v>0</v>
      </c>
      <c r="J168" s="243">
        <v>0</v>
      </c>
      <c r="K168" s="244"/>
      <c r="L168" s="243">
        <v>0</v>
      </c>
      <c r="M168" s="243">
        <v>0</v>
      </c>
      <c r="N168" s="243">
        <v>0</v>
      </c>
      <c r="O168" s="245">
        <v>0</v>
      </c>
      <c r="P168" s="144"/>
    </row>
    <row r="169" spans="1:16" s="145" customFormat="1" ht="20.25" hidden="1">
      <c r="A169" s="146" t="s">
        <v>110</v>
      </c>
      <c r="B169" s="218">
        <v>0</v>
      </c>
      <c r="C169" s="219">
        <v>0</v>
      </c>
      <c r="D169" s="219">
        <v>0</v>
      </c>
      <c r="E169" s="219">
        <v>0</v>
      </c>
      <c r="F169" s="219">
        <v>0</v>
      </c>
      <c r="G169" s="219">
        <v>0</v>
      </c>
      <c r="H169" s="219">
        <v>0</v>
      </c>
      <c r="I169" s="219">
        <v>0</v>
      </c>
      <c r="J169" s="219">
        <v>0</v>
      </c>
      <c r="K169" s="220"/>
      <c r="L169" s="219">
        <v>0</v>
      </c>
      <c r="M169" s="219">
        <v>0</v>
      </c>
      <c r="N169" s="219">
        <v>0</v>
      </c>
      <c r="O169" s="221">
        <v>0</v>
      </c>
      <c r="P169" s="153"/>
    </row>
    <row r="170" spans="1:16" s="148" customFormat="1" ht="21" hidden="1" thickBot="1">
      <c r="A170" s="147" t="s">
        <v>112</v>
      </c>
      <c r="B170" s="218">
        <f aca="true" t="shared" si="79" ref="B170:O170">+B168-B169</f>
        <v>0</v>
      </c>
      <c r="C170" s="219">
        <f t="shared" si="79"/>
        <v>0</v>
      </c>
      <c r="D170" s="219">
        <f t="shared" si="79"/>
        <v>0</v>
      </c>
      <c r="E170" s="219">
        <f t="shared" si="79"/>
        <v>0</v>
      </c>
      <c r="F170" s="219">
        <f t="shared" si="79"/>
        <v>0</v>
      </c>
      <c r="G170" s="219">
        <f t="shared" si="79"/>
        <v>0</v>
      </c>
      <c r="H170" s="219">
        <f t="shared" si="79"/>
        <v>0</v>
      </c>
      <c r="I170" s="219">
        <f t="shared" si="79"/>
        <v>0</v>
      </c>
      <c r="J170" s="219">
        <f t="shared" si="79"/>
        <v>0</v>
      </c>
      <c r="K170" s="220"/>
      <c r="L170" s="219">
        <f t="shared" si="79"/>
        <v>0</v>
      </c>
      <c r="M170" s="219">
        <f t="shared" si="79"/>
        <v>0</v>
      </c>
      <c r="N170" s="219">
        <f t="shared" si="79"/>
        <v>0</v>
      </c>
      <c r="O170" s="221">
        <f t="shared" si="79"/>
        <v>0</v>
      </c>
      <c r="P170" s="151"/>
    </row>
    <row r="171" spans="1:16" s="148" customFormat="1" ht="21" hidden="1" thickBot="1">
      <c r="A171" s="149" t="s">
        <v>113</v>
      </c>
      <c r="B171" s="246" t="e">
        <f aca="true" t="shared" si="80" ref="B171:O171">+B168/B169*100</f>
        <v>#DIV/0!</v>
      </c>
      <c r="C171" s="246" t="e">
        <f t="shared" si="80"/>
        <v>#DIV/0!</v>
      </c>
      <c r="D171" s="246" t="e">
        <f t="shared" si="80"/>
        <v>#DIV/0!</v>
      </c>
      <c r="E171" s="246" t="e">
        <f t="shared" si="80"/>
        <v>#DIV/0!</v>
      </c>
      <c r="F171" s="246" t="e">
        <f t="shared" si="80"/>
        <v>#DIV/0!</v>
      </c>
      <c r="G171" s="246" t="e">
        <f t="shared" si="80"/>
        <v>#DIV/0!</v>
      </c>
      <c r="H171" s="246" t="e">
        <f t="shared" si="80"/>
        <v>#DIV/0!</v>
      </c>
      <c r="I171" s="246" t="e">
        <f t="shared" si="80"/>
        <v>#DIV/0!</v>
      </c>
      <c r="J171" s="246" t="e">
        <f t="shared" si="80"/>
        <v>#DIV/0!</v>
      </c>
      <c r="K171" s="238"/>
      <c r="L171" s="246" t="e">
        <f t="shared" si="80"/>
        <v>#DIV/0!</v>
      </c>
      <c r="M171" s="246" t="e">
        <f t="shared" si="80"/>
        <v>#DIV/0!</v>
      </c>
      <c r="N171" s="246" t="e">
        <f t="shared" si="80"/>
        <v>#DIV/0!</v>
      </c>
      <c r="O171" s="247" t="e">
        <f t="shared" si="80"/>
        <v>#DIV/0!</v>
      </c>
      <c r="P171" s="152"/>
    </row>
    <row r="172" spans="2:11" ht="12.75">
      <c r="B172" s="9"/>
      <c r="K172" s="9"/>
    </row>
    <row r="173" spans="2:11" ht="12.75">
      <c r="B173" s="9"/>
      <c r="K173" s="9"/>
    </row>
    <row r="174" spans="2:11" ht="12.75">
      <c r="B174" s="9"/>
      <c r="K174" s="9"/>
    </row>
  </sheetData>
  <sheetProtection/>
  <mergeCells count="2">
    <mergeCell ref="A8:A11"/>
    <mergeCell ref="D8:P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zoomScale="70" zoomScaleNormal="70" zoomScalePageLayoutView="0" workbookViewId="0" topLeftCell="A1">
      <selection activeCell="D23" sqref="D23"/>
    </sheetView>
  </sheetViews>
  <sheetFormatPr defaultColWidth="11.375" defaultRowHeight="12.75"/>
  <cols>
    <col min="1" max="1" width="108.375" style="10" customWidth="1"/>
    <col min="2" max="2" width="22.00390625" style="70" bestFit="1" customWidth="1"/>
    <col min="3" max="3" width="17.00390625" style="9" customWidth="1"/>
    <col min="4" max="4" width="15.875" style="9" customWidth="1"/>
    <col min="5" max="5" width="15.125" style="9" customWidth="1"/>
    <col min="6" max="14" width="17.00390625" style="9" customWidth="1"/>
    <col min="15" max="15" width="16.625" style="9" customWidth="1"/>
    <col min="16" max="16" width="16.25390625" style="9" customWidth="1"/>
    <col min="17" max="16384" width="11.375" style="9" customWidth="1"/>
  </cols>
  <sheetData>
    <row r="1" spans="1:16" s="43" customFormat="1" ht="18.75">
      <c r="A1" s="38" t="s">
        <v>173</v>
      </c>
      <c r="B1" s="160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141</v>
      </c>
      <c r="P1" s="42"/>
    </row>
    <row r="2" spans="1:16" s="46" customFormat="1" ht="36" customHeight="1">
      <c r="A2" s="44" t="s">
        <v>192</v>
      </c>
      <c r="B2" s="161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47" customFormat="1" ht="18">
      <c r="A3" s="47" t="s">
        <v>50</v>
      </c>
      <c r="B3" s="162"/>
      <c r="C3" s="48"/>
      <c r="D3" s="48"/>
      <c r="E3" s="49"/>
      <c r="F3" s="49"/>
      <c r="G3" s="50"/>
      <c r="H3" s="48"/>
      <c r="I3" s="48"/>
      <c r="J3" s="48"/>
      <c r="K3" s="48"/>
      <c r="L3" s="48"/>
      <c r="M3" s="48"/>
      <c r="N3" s="48"/>
      <c r="O3" s="48"/>
      <c r="P3" s="48"/>
    </row>
    <row r="4" spans="1:16" s="56" customFormat="1" ht="15.75">
      <c r="A4" s="51"/>
      <c r="B4" s="30"/>
      <c r="C4" s="52"/>
      <c r="D4" s="53"/>
      <c r="E4" s="54"/>
      <c r="F4" s="54"/>
      <c r="G4" s="55"/>
      <c r="H4" s="54"/>
      <c r="I4" s="52"/>
      <c r="J4" s="52"/>
      <c r="K4" s="52"/>
      <c r="L4" s="52"/>
      <c r="M4" s="52"/>
      <c r="N4" s="52"/>
      <c r="O4" s="52"/>
      <c r="P4" s="52"/>
    </row>
    <row r="5" spans="1:16" s="56" customFormat="1" ht="37.5">
      <c r="A5" s="57" t="s">
        <v>159</v>
      </c>
      <c r="B5" s="30"/>
      <c r="C5" s="52"/>
      <c r="D5" s="33"/>
      <c r="E5" s="31"/>
      <c r="F5" s="31"/>
      <c r="G5" s="30"/>
      <c r="H5" s="31"/>
      <c r="I5" s="29"/>
      <c r="J5" s="29"/>
      <c r="K5" s="29"/>
      <c r="L5" s="29"/>
      <c r="M5" s="29"/>
      <c r="N5" s="29"/>
      <c r="O5" s="29"/>
      <c r="P5" s="52"/>
    </row>
    <row r="6" spans="1:18" s="46" customFormat="1" ht="25.5">
      <c r="A6" s="715" t="s">
        <v>1</v>
      </c>
      <c r="B6" s="708"/>
      <c r="C6" s="716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17"/>
      <c r="P6" s="716"/>
      <c r="Q6" s="718"/>
      <c r="R6" s="718"/>
    </row>
    <row r="7" spans="1:18" ht="15.75" thickBot="1">
      <c r="A7" s="719"/>
      <c r="B7" s="720"/>
      <c r="C7" s="72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721"/>
      <c r="Q7" s="721"/>
      <c r="R7" s="721"/>
    </row>
    <row r="8" spans="1:18" s="58" customFormat="1" ht="15" customHeight="1">
      <c r="A8" s="898" t="s">
        <v>155</v>
      </c>
      <c r="B8" s="722" t="s">
        <v>2</v>
      </c>
      <c r="C8" s="723" t="s">
        <v>23</v>
      </c>
      <c r="D8" s="893" t="s">
        <v>24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718"/>
      <c r="R8" s="718"/>
    </row>
    <row r="9" spans="1:18" s="58" customFormat="1" ht="15.75">
      <c r="A9" s="899"/>
      <c r="B9" s="724" t="s">
        <v>26</v>
      </c>
      <c r="C9" s="725" t="s">
        <v>27</v>
      </c>
      <c r="D9" s="272" t="s">
        <v>28</v>
      </c>
      <c r="E9" s="273" t="s">
        <v>29</v>
      </c>
      <c r="F9" s="273" t="s">
        <v>30</v>
      </c>
      <c r="G9" s="273" t="s">
        <v>31</v>
      </c>
      <c r="H9" s="273" t="s">
        <v>109</v>
      </c>
      <c r="I9" s="273" t="s">
        <v>32</v>
      </c>
      <c r="J9" s="273" t="s">
        <v>108</v>
      </c>
      <c r="K9" s="273" t="s">
        <v>151</v>
      </c>
      <c r="L9" s="273" t="s">
        <v>122</v>
      </c>
      <c r="M9" s="273" t="s">
        <v>33</v>
      </c>
      <c r="N9" s="273" t="s">
        <v>34</v>
      </c>
      <c r="O9" s="273" t="s">
        <v>35</v>
      </c>
      <c r="P9" s="274" t="s">
        <v>51</v>
      </c>
      <c r="Q9" s="718"/>
      <c r="R9" s="718"/>
    </row>
    <row r="10" spans="1:18" s="58" customFormat="1" ht="15.75">
      <c r="A10" s="899"/>
      <c r="B10" s="724" t="s">
        <v>4</v>
      </c>
      <c r="C10" s="725" t="s">
        <v>37</v>
      </c>
      <c r="D10" s="272" t="s">
        <v>38</v>
      </c>
      <c r="E10" s="273" t="s">
        <v>39</v>
      </c>
      <c r="F10" s="273" t="s">
        <v>40</v>
      </c>
      <c r="G10" s="273" t="s">
        <v>41</v>
      </c>
      <c r="H10" s="273" t="s">
        <v>91</v>
      </c>
      <c r="I10" s="273" t="s">
        <v>42</v>
      </c>
      <c r="J10" s="273" t="s">
        <v>43</v>
      </c>
      <c r="K10" s="273" t="s">
        <v>41</v>
      </c>
      <c r="L10" s="273" t="s">
        <v>3</v>
      </c>
      <c r="M10" s="273" t="s">
        <v>44</v>
      </c>
      <c r="N10" s="273" t="s">
        <v>41</v>
      </c>
      <c r="O10" s="273"/>
      <c r="P10" s="274" t="s">
        <v>44</v>
      </c>
      <c r="Q10" s="718"/>
      <c r="R10" s="718"/>
    </row>
    <row r="11" spans="1:18" s="58" customFormat="1" ht="16.5" thickBot="1">
      <c r="A11" s="899"/>
      <c r="B11" s="724" t="s">
        <v>46</v>
      </c>
      <c r="C11" s="725" t="s">
        <v>22</v>
      </c>
      <c r="D11" s="272"/>
      <c r="E11" s="273"/>
      <c r="F11" s="273"/>
      <c r="G11" s="273"/>
      <c r="H11" s="273"/>
      <c r="I11" s="273"/>
      <c r="J11" s="273" t="s">
        <v>47</v>
      </c>
      <c r="K11" s="273"/>
      <c r="L11" s="273"/>
      <c r="M11" s="273" t="s">
        <v>39</v>
      </c>
      <c r="N11" s="273"/>
      <c r="O11" s="273"/>
      <c r="P11" s="274" t="s">
        <v>39</v>
      </c>
      <c r="Q11" s="718"/>
      <c r="R11" s="718"/>
    </row>
    <row r="12" spans="1:18" s="59" customFormat="1" ht="34.5" thickBot="1">
      <c r="A12" s="837" t="s">
        <v>56</v>
      </c>
      <c r="B12" s="726"/>
      <c r="C12" s="727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728"/>
      <c r="P12" s="729"/>
      <c r="Q12" s="721"/>
      <c r="R12" s="721"/>
    </row>
    <row r="13" spans="1:16" s="61" customFormat="1" ht="20.25">
      <c r="A13" s="290" t="s">
        <v>183</v>
      </c>
      <c r="B13" s="518">
        <v>60498.425000000374</v>
      </c>
      <c r="C13" s="456">
        <v>15187.651017361135</v>
      </c>
      <c r="D13" s="456">
        <v>11497.366925943352</v>
      </c>
      <c r="E13" s="456">
        <v>1556.13467485585</v>
      </c>
      <c r="F13" s="456">
        <v>256.9666221338248</v>
      </c>
      <c r="G13" s="456">
        <v>6.035548308351245</v>
      </c>
      <c r="H13" s="598" t="s">
        <v>123</v>
      </c>
      <c r="I13" s="456">
        <v>20.402583483233784</v>
      </c>
      <c r="J13" s="456">
        <v>76.89203479264077</v>
      </c>
      <c r="K13" s="598" t="s">
        <v>123</v>
      </c>
      <c r="L13" s="598">
        <v>0</v>
      </c>
      <c r="M13" s="456">
        <v>13413.798389517255</v>
      </c>
      <c r="N13" s="456">
        <v>707.7274050247252</v>
      </c>
      <c r="O13" s="456">
        <v>1066.1252228191522</v>
      </c>
      <c r="P13" s="519">
        <v>1773.8526278438778</v>
      </c>
    </row>
    <row r="14" spans="1:16" s="61" customFormat="1" ht="20.25">
      <c r="A14" s="633" t="s">
        <v>184</v>
      </c>
      <c r="B14" s="484">
        <v>60205.612000000365</v>
      </c>
      <c r="C14" s="455">
        <v>14861.177825083701</v>
      </c>
      <c r="D14" s="455">
        <v>11153.682288787193</v>
      </c>
      <c r="E14" s="455">
        <v>1506.409794212086</v>
      </c>
      <c r="F14" s="455">
        <v>249.40135840935525</v>
      </c>
      <c r="G14" s="455">
        <v>6.458037223063707</v>
      </c>
      <c r="H14" s="509" t="s">
        <v>123</v>
      </c>
      <c r="I14" s="455">
        <v>19.940991270603263</v>
      </c>
      <c r="J14" s="455">
        <v>73.5094207939723</v>
      </c>
      <c r="K14" s="509" t="s">
        <v>123</v>
      </c>
      <c r="L14" s="509">
        <v>8.677837208929907</v>
      </c>
      <c r="M14" s="455">
        <v>13018.079727905202</v>
      </c>
      <c r="N14" s="455">
        <v>689.1898258587566</v>
      </c>
      <c r="O14" s="455">
        <v>1153.9082713197226</v>
      </c>
      <c r="P14" s="467">
        <v>1843.098097178479</v>
      </c>
    </row>
    <row r="15" spans="1:16" s="63" customFormat="1" ht="20.25">
      <c r="A15" s="291" t="s">
        <v>185</v>
      </c>
      <c r="B15" s="342">
        <f>B13-B14</f>
        <v>292.8130000000092</v>
      </c>
      <c r="C15" s="343">
        <f aca="true" t="shared" si="0" ref="C15:J15">C13-C14</f>
        <v>326.47319227743355</v>
      </c>
      <c r="D15" s="343">
        <f t="shared" si="0"/>
        <v>343.6846371561587</v>
      </c>
      <c r="E15" s="477">
        <f t="shared" si="0"/>
        <v>49.72488064376421</v>
      </c>
      <c r="F15" s="477">
        <f t="shared" si="0"/>
        <v>7.565263724469531</v>
      </c>
      <c r="G15" s="477">
        <f t="shared" si="0"/>
        <v>-0.42248891471246175</v>
      </c>
      <c r="H15" s="477" t="s">
        <v>156</v>
      </c>
      <c r="I15" s="477">
        <f t="shared" si="0"/>
        <v>0.46159221263052075</v>
      </c>
      <c r="J15" s="477">
        <f t="shared" si="0"/>
        <v>3.382613998668475</v>
      </c>
      <c r="K15" s="477" t="s">
        <v>156</v>
      </c>
      <c r="L15" s="477" t="s">
        <v>156</v>
      </c>
      <c r="M15" s="477">
        <f>M13-M14</f>
        <v>395.71866161205253</v>
      </c>
      <c r="N15" s="477">
        <f>N13-N14</f>
        <v>18.53757916596851</v>
      </c>
      <c r="O15" s="477">
        <f>O13-O14</f>
        <v>-87.78304850057043</v>
      </c>
      <c r="P15" s="477">
        <f>P13-P14</f>
        <v>-69.24546933460124</v>
      </c>
    </row>
    <row r="16" spans="1:16" s="63" customFormat="1" ht="21" thickBot="1">
      <c r="A16" s="292" t="s">
        <v>186</v>
      </c>
      <c r="B16" s="358">
        <f>+B13/B14*100</f>
        <v>100.48635499295315</v>
      </c>
      <c r="C16" s="359">
        <f aca="true" t="shared" si="1" ref="C16:J16">+C13/C14*100</f>
        <v>102.19681909549854</v>
      </c>
      <c r="D16" s="359">
        <f t="shared" si="1"/>
        <v>103.08135580929776</v>
      </c>
      <c r="E16" s="636">
        <f t="shared" si="1"/>
        <v>103.30088670657989</v>
      </c>
      <c r="F16" s="636">
        <f t="shared" si="1"/>
        <v>103.03336909338412</v>
      </c>
      <c r="G16" s="636">
        <f t="shared" si="1"/>
        <v>93.45793621003577</v>
      </c>
      <c r="H16" s="636" t="s">
        <v>156</v>
      </c>
      <c r="I16" s="636">
        <f t="shared" si="1"/>
        <v>102.31479070607183</v>
      </c>
      <c r="J16" s="636">
        <f t="shared" si="1"/>
        <v>104.6016061099829</v>
      </c>
      <c r="K16" s="636" t="s">
        <v>156</v>
      </c>
      <c r="L16" s="636" t="s">
        <v>156</v>
      </c>
      <c r="M16" s="636">
        <f>+M13/M14*100</f>
        <v>103.03976216064956</v>
      </c>
      <c r="N16" s="636">
        <f>+N13/N14*100</f>
        <v>102.68976390399698</v>
      </c>
      <c r="O16" s="636">
        <f>+O13/O14*100</f>
        <v>92.39254534503223</v>
      </c>
      <c r="P16" s="636">
        <f>+P13/P14*100</f>
        <v>96.24298514329725</v>
      </c>
    </row>
    <row r="17" spans="1:16" s="65" customFormat="1" ht="34.5" thickBot="1">
      <c r="A17" s="336" t="s">
        <v>92</v>
      </c>
      <c r="B17" s="361"/>
      <c r="C17" s="362"/>
      <c r="D17" s="363"/>
      <c r="E17" s="353"/>
      <c r="F17" s="353"/>
      <c r="G17" s="353"/>
      <c r="H17" s="838"/>
      <c r="I17" s="353"/>
      <c r="J17" s="353"/>
      <c r="K17" s="353"/>
      <c r="L17" s="353"/>
      <c r="M17" s="353"/>
      <c r="N17" s="353"/>
      <c r="O17" s="353"/>
      <c r="P17" s="516"/>
    </row>
    <row r="18" spans="1:16" s="61" customFormat="1" ht="20.25">
      <c r="A18" s="290" t="s">
        <v>183</v>
      </c>
      <c r="B18" s="597">
        <v>8476.749000000005</v>
      </c>
      <c r="C18" s="598">
        <v>12728.98815139311</v>
      </c>
      <c r="D18" s="598">
        <v>10091.525349714464</v>
      </c>
      <c r="E18" s="598">
        <v>1265.9456374922324</v>
      </c>
      <c r="F18" s="598">
        <v>52.41585935048129</v>
      </c>
      <c r="G18" s="598">
        <v>0.2944131844256171</v>
      </c>
      <c r="H18" s="598" t="s">
        <v>123</v>
      </c>
      <c r="I18" s="598">
        <v>6.665006045753301</v>
      </c>
      <c r="J18" s="598">
        <v>38.97465093437746</v>
      </c>
      <c r="K18" s="598" t="s">
        <v>123</v>
      </c>
      <c r="L18" s="598">
        <v>0</v>
      </c>
      <c r="M18" s="598">
        <v>11455.820916721734</v>
      </c>
      <c r="N18" s="598">
        <v>381.5510718397659</v>
      </c>
      <c r="O18" s="598">
        <v>891.6161628316078</v>
      </c>
      <c r="P18" s="599">
        <v>1273.1672346713735</v>
      </c>
    </row>
    <row r="19" spans="1:16" s="61" customFormat="1" ht="20.25">
      <c r="A19" s="633" t="s">
        <v>184</v>
      </c>
      <c r="B19" s="508">
        <v>8367.973000000016</v>
      </c>
      <c r="C19" s="509">
        <v>12439.121835917325</v>
      </c>
      <c r="D19" s="509">
        <v>9773.33237292549</v>
      </c>
      <c r="E19" s="509">
        <v>1232.3795041722371</v>
      </c>
      <c r="F19" s="509">
        <v>51.459186511874776</v>
      </c>
      <c r="G19" s="509">
        <v>0.4240373783870152</v>
      </c>
      <c r="H19" s="509" t="s">
        <v>123</v>
      </c>
      <c r="I19" s="509">
        <v>5.914076602939953</v>
      </c>
      <c r="J19" s="509">
        <v>37.76426302204041</v>
      </c>
      <c r="K19" s="509" t="s">
        <v>123</v>
      </c>
      <c r="L19" s="509">
        <v>0.6971023129894566</v>
      </c>
      <c r="M19" s="509">
        <v>11101.970542925956</v>
      </c>
      <c r="N19" s="509">
        <v>379.2726844760766</v>
      </c>
      <c r="O19" s="509">
        <v>957.8786085152658</v>
      </c>
      <c r="P19" s="510">
        <v>1337.151292991342</v>
      </c>
    </row>
    <row r="20" spans="1:16" s="63" customFormat="1" ht="20.25">
      <c r="A20" s="291" t="s">
        <v>185</v>
      </c>
      <c r="B20" s="342">
        <f>B18-B19</f>
        <v>108.77599999998893</v>
      </c>
      <c r="C20" s="343">
        <f aca="true" t="shared" si="2" ref="C20:J20">C18-C19</f>
        <v>289.8663154757851</v>
      </c>
      <c r="D20" s="343">
        <f t="shared" si="2"/>
        <v>318.1929767889742</v>
      </c>
      <c r="E20" s="477">
        <f t="shared" si="2"/>
        <v>33.56613331999529</v>
      </c>
      <c r="F20" s="477">
        <f t="shared" si="2"/>
        <v>0.9566728386065151</v>
      </c>
      <c r="G20" s="477" t="s">
        <v>156</v>
      </c>
      <c r="H20" s="477" t="s">
        <v>156</v>
      </c>
      <c r="I20" s="477">
        <f t="shared" si="2"/>
        <v>0.750929442813348</v>
      </c>
      <c r="J20" s="477">
        <f t="shared" si="2"/>
        <v>1.2103879123370476</v>
      </c>
      <c r="K20" s="477" t="s">
        <v>156</v>
      </c>
      <c r="L20" s="477" t="s">
        <v>156</v>
      </c>
      <c r="M20" s="477">
        <f>M18-M19</f>
        <v>353.85037379577807</v>
      </c>
      <c r="N20" s="477">
        <f>N18-N19</f>
        <v>2.278387363689262</v>
      </c>
      <c r="O20" s="477">
        <f>O18-O19</f>
        <v>-66.26244568365803</v>
      </c>
      <c r="P20" s="477">
        <f>P18-P19</f>
        <v>-63.984058319968426</v>
      </c>
    </row>
    <row r="21" spans="1:16" s="63" customFormat="1" ht="21" thickBot="1">
      <c r="A21" s="292" t="s">
        <v>186</v>
      </c>
      <c r="B21" s="358">
        <f>+B18/B19*100</f>
        <v>101.29990859196114</v>
      </c>
      <c r="C21" s="359">
        <f aca="true" t="shared" si="3" ref="C21:J21">+C18/C19*100</f>
        <v>102.33027957519325</v>
      </c>
      <c r="D21" s="359">
        <f t="shared" si="3"/>
        <v>103.25572654901664</v>
      </c>
      <c r="E21" s="636">
        <f t="shared" si="3"/>
        <v>102.72368480702225</v>
      </c>
      <c r="F21" s="636">
        <f t="shared" si="3"/>
        <v>101.85909048209642</v>
      </c>
      <c r="G21" s="636" t="s">
        <v>156</v>
      </c>
      <c r="H21" s="636" t="s">
        <v>156</v>
      </c>
      <c r="I21" s="636">
        <f t="shared" si="3"/>
        <v>112.6973235760939</v>
      </c>
      <c r="J21" s="636">
        <f t="shared" si="3"/>
        <v>103.2051146122741</v>
      </c>
      <c r="K21" s="636" t="s">
        <v>156</v>
      </c>
      <c r="L21" s="636" t="s">
        <v>156</v>
      </c>
      <c r="M21" s="636">
        <f>+M18/M19*100</f>
        <v>103.18727537987611</v>
      </c>
      <c r="N21" s="636">
        <f>+N18/N19*100</f>
        <v>100.60072540336951</v>
      </c>
      <c r="O21" s="636">
        <f>+O18/O19*100</f>
        <v>93.08237546025101</v>
      </c>
      <c r="P21" s="636">
        <f>+P18/P19*100</f>
        <v>95.21489762188169</v>
      </c>
    </row>
    <row r="22" spans="1:16" s="66" customFormat="1" ht="34.5" thickBot="1">
      <c r="A22" s="336" t="s">
        <v>93</v>
      </c>
      <c r="B22" s="357"/>
      <c r="C22" s="354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516"/>
    </row>
    <row r="23" spans="1:16" s="61" customFormat="1" ht="20.25">
      <c r="A23" s="290" t="s">
        <v>183</v>
      </c>
      <c r="B23" s="597">
        <v>14053.921999999968</v>
      </c>
      <c r="C23" s="598">
        <v>15017.241325944502</v>
      </c>
      <c r="D23" s="598">
        <v>11289.119400264211</v>
      </c>
      <c r="E23" s="598">
        <v>1497.3286638420257</v>
      </c>
      <c r="F23" s="598">
        <v>203.1660568961936</v>
      </c>
      <c r="G23" s="598">
        <v>1.0768998623065291</v>
      </c>
      <c r="H23" s="598" t="s">
        <v>123</v>
      </c>
      <c r="I23" s="598">
        <v>25.633176750708262</v>
      </c>
      <c r="J23" s="598">
        <v>85.49249336472313</v>
      </c>
      <c r="K23" s="598" t="s">
        <v>123</v>
      </c>
      <c r="L23" s="598">
        <v>0</v>
      </c>
      <c r="M23" s="598">
        <v>13101.816690980166</v>
      </c>
      <c r="N23" s="598">
        <v>697.9126360598848</v>
      </c>
      <c r="O23" s="598">
        <v>1217.5119989044142</v>
      </c>
      <c r="P23" s="599">
        <v>1915.424634964299</v>
      </c>
    </row>
    <row r="24" spans="1:16" s="61" customFormat="1" ht="20.25">
      <c r="A24" s="633" t="s">
        <v>184</v>
      </c>
      <c r="B24" s="508">
        <v>13898.967999999979</v>
      </c>
      <c r="C24" s="509">
        <v>14612.38768470677</v>
      </c>
      <c r="D24" s="509">
        <v>10919.158182583566</v>
      </c>
      <c r="E24" s="509">
        <v>1450.171852087631</v>
      </c>
      <c r="F24" s="509">
        <v>192.59391536599492</v>
      </c>
      <c r="G24" s="509">
        <v>1.0614097391979047</v>
      </c>
      <c r="H24" s="509" t="s">
        <v>123</v>
      </c>
      <c r="I24" s="509">
        <v>24.214987280590446</v>
      </c>
      <c r="J24" s="509">
        <v>83.07911182086812</v>
      </c>
      <c r="K24" s="509" t="s">
        <v>123</v>
      </c>
      <c r="L24" s="509">
        <v>22.385642828541926</v>
      </c>
      <c r="M24" s="509">
        <v>12692.665101706389</v>
      </c>
      <c r="N24" s="509">
        <v>644.5407013911641</v>
      </c>
      <c r="O24" s="509">
        <v>1275.1818816092452</v>
      </c>
      <c r="P24" s="510">
        <v>1919.7225830004093</v>
      </c>
    </row>
    <row r="25" spans="1:16" s="63" customFormat="1" ht="20.25">
      <c r="A25" s="291" t="s">
        <v>185</v>
      </c>
      <c r="B25" s="342">
        <f>B23-B24</f>
        <v>154.9539999999888</v>
      </c>
      <c r="C25" s="343">
        <f aca="true" t="shared" si="4" ref="C25:J25">C23-C24</f>
        <v>404.8536412377325</v>
      </c>
      <c r="D25" s="343">
        <f t="shared" si="4"/>
        <v>369.96121768064586</v>
      </c>
      <c r="E25" s="477">
        <f t="shared" si="4"/>
        <v>47.15681175439477</v>
      </c>
      <c r="F25" s="477">
        <f t="shared" si="4"/>
        <v>10.572141530198678</v>
      </c>
      <c r="G25" s="477">
        <f t="shared" si="4"/>
        <v>0.01549012310862441</v>
      </c>
      <c r="H25" s="477" t="s">
        <v>156</v>
      </c>
      <c r="I25" s="477">
        <f t="shared" si="4"/>
        <v>1.4181894701178166</v>
      </c>
      <c r="J25" s="477">
        <f t="shared" si="4"/>
        <v>2.41338154385501</v>
      </c>
      <c r="K25" s="477" t="s">
        <v>156</v>
      </c>
      <c r="L25" s="477" t="s">
        <v>156</v>
      </c>
      <c r="M25" s="477">
        <f>M23-M24</f>
        <v>409.15158927377706</v>
      </c>
      <c r="N25" s="477">
        <f>N23-N24</f>
        <v>53.371934668720655</v>
      </c>
      <c r="O25" s="477">
        <f>O23-O24</f>
        <v>-57.669882704831025</v>
      </c>
      <c r="P25" s="839">
        <f>P23-P24</f>
        <v>-4.297948036110256</v>
      </c>
    </row>
    <row r="26" spans="1:16" s="63" customFormat="1" ht="21" thickBot="1">
      <c r="A26" s="292" t="s">
        <v>186</v>
      </c>
      <c r="B26" s="358">
        <f>+B23/B24*100</f>
        <v>101.11485975073823</v>
      </c>
      <c r="C26" s="359">
        <f aca="true" t="shared" si="5" ref="C26:J26">+C23/C24*100</f>
        <v>102.77061935375183</v>
      </c>
      <c r="D26" s="359">
        <f t="shared" si="5"/>
        <v>103.38818443230127</v>
      </c>
      <c r="E26" s="636">
        <f t="shared" si="5"/>
        <v>103.25180851403984</v>
      </c>
      <c r="F26" s="636">
        <f t="shared" si="5"/>
        <v>105.48934347697742</v>
      </c>
      <c r="G26" s="636">
        <f t="shared" si="5"/>
        <v>101.45939146180534</v>
      </c>
      <c r="H26" s="636" t="s">
        <v>156</v>
      </c>
      <c r="I26" s="636">
        <f t="shared" si="5"/>
        <v>105.85665998368938</v>
      </c>
      <c r="J26" s="636">
        <f t="shared" si="5"/>
        <v>102.90491976979564</v>
      </c>
      <c r="K26" s="636" t="s">
        <v>156</v>
      </c>
      <c r="L26" s="636" t="s">
        <v>156</v>
      </c>
      <c r="M26" s="636">
        <f>+M23/M24*100</f>
        <v>103.2235278091342</v>
      </c>
      <c r="N26" s="636">
        <f>+N23/N24*100</f>
        <v>108.28061510367361</v>
      </c>
      <c r="O26" s="636">
        <f>+O23/O24*100</f>
        <v>95.47751708704854</v>
      </c>
      <c r="P26" s="840">
        <f>+P23/P24*100</f>
        <v>99.77611619125754</v>
      </c>
    </row>
    <row r="27" spans="1:16" s="66" customFormat="1" ht="34.5" thickBot="1">
      <c r="A27" s="336" t="s">
        <v>148</v>
      </c>
      <c r="B27" s="357"/>
      <c r="C27" s="354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516"/>
    </row>
    <row r="28" spans="1:16" s="61" customFormat="1" ht="20.25">
      <c r="A28" s="290" t="s">
        <v>183</v>
      </c>
      <c r="B28" s="597">
        <v>1002.6449999999992</v>
      </c>
      <c r="C28" s="598">
        <v>17522.285637821322</v>
      </c>
      <c r="D28" s="598">
        <v>12957.114349213003</v>
      </c>
      <c r="E28" s="598">
        <v>1761.3178974944626</v>
      </c>
      <c r="F28" s="598">
        <v>217.93140476772288</v>
      </c>
      <c r="G28" s="598">
        <v>1.9964693385994061</v>
      </c>
      <c r="H28" s="598" t="s">
        <v>123</v>
      </c>
      <c r="I28" s="598">
        <v>9.46280421618154</v>
      </c>
      <c r="J28" s="598">
        <v>54.13522898599873</v>
      </c>
      <c r="K28" s="598" t="s">
        <v>123</v>
      </c>
      <c r="L28" s="598">
        <v>0</v>
      </c>
      <c r="M28" s="598">
        <v>15001.958154015969</v>
      </c>
      <c r="N28" s="598">
        <v>1227.3120097342544</v>
      </c>
      <c r="O28" s="598">
        <v>1293.0154740710827</v>
      </c>
      <c r="P28" s="599">
        <v>2520.327483805337</v>
      </c>
    </row>
    <row r="29" spans="1:16" s="61" customFormat="1" ht="20.25">
      <c r="A29" s="633" t="s">
        <v>184</v>
      </c>
      <c r="B29" s="508">
        <v>984.2290000000004</v>
      </c>
      <c r="C29" s="509">
        <v>17330.357738561514</v>
      </c>
      <c r="D29" s="509">
        <v>12746.973604042678</v>
      </c>
      <c r="E29" s="509">
        <v>1739.419213753439</v>
      </c>
      <c r="F29" s="509">
        <v>202.75760688484758</v>
      </c>
      <c r="G29" s="509">
        <v>1.5633218150112076</v>
      </c>
      <c r="H29" s="509" t="s">
        <v>123</v>
      </c>
      <c r="I29" s="509">
        <v>10.237708907175053</v>
      </c>
      <c r="J29" s="509">
        <v>50.87992733398427</v>
      </c>
      <c r="K29" s="509" t="s">
        <v>123</v>
      </c>
      <c r="L29" s="509">
        <v>0</v>
      </c>
      <c r="M29" s="509">
        <v>14751.831382737135</v>
      </c>
      <c r="N29" s="509">
        <v>1204.74833600717</v>
      </c>
      <c r="O29" s="509">
        <v>1373.7780198172038</v>
      </c>
      <c r="P29" s="510">
        <v>2578.526355824374</v>
      </c>
    </row>
    <row r="30" spans="1:16" s="63" customFormat="1" ht="20.25">
      <c r="A30" s="291" t="s">
        <v>185</v>
      </c>
      <c r="B30" s="342">
        <f>B28-B29</f>
        <v>18.415999999998803</v>
      </c>
      <c r="C30" s="343">
        <f aca="true" t="shared" si="6" ref="C30:J30">C28-C29</f>
        <v>191.92789925980833</v>
      </c>
      <c r="D30" s="343">
        <f t="shared" si="6"/>
        <v>210.14074517032532</v>
      </c>
      <c r="E30" s="477">
        <f t="shared" si="6"/>
        <v>21.89868374102366</v>
      </c>
      <c r="F30" s="477">
        <f t="shared" si="6"/>
        <v>15.173797882875306</v>
      </c>
      <c r="G30" s="477">
        <f t="shared" si="6"/>
        <v>0.4331475235881985</v>
      </c>
      <c r="H30" s="477" t="s">
        <v>156</v>
      </c>
      <c r="I30" s="477">
        <f t="shared" si="6"/>
        <v>-0.7749046909935124</v>
      </c>
      <c r="J30" s="477">
        <f t="shared" si="6"/>
        <v>3.2553016520144595</v>
      </c>
      <c r="K30" s="477" t="s">
        <v>156</v>
      </c>
      <c r="L30" s="477" t="s">
        <v>156</v>
      </c>
      <c r="M30" s="477">
        <f>M28-M29</f>
        <v>250.12677127883398</v>
      </c>
      <c r="N30" s="477">
        <f>N28-N29</f>
        <v>22.56367372708428</v>
      </c>
      <c r="O30" s="477">
        <f>O28-O29</f>
        <v>-80.76254574612108</v>
      </c>
      <c r="P30" s="477">
        <f>P28-P29</f>
        <v>-58.198872019037026</v>
      </c>
    </row>
    <row r="31" spans="1:16" s="63" customFormat="1" ht="21" thickBot="1">
      <c r="A31" s="292" t="s">
        <v>186</v>
      </c>
      <c r="B31" s="358">
        <f>+B28/B29*100</f>
        <v>101.87110926420566</v>
      </c>
      <c r="C31" s="359">
        <f aca="true" t="shared" si="7" ref="C31:J31">+C28/C29*100</f>
        <v>101.10746645946466</v>
      </c>
      <c r="D31" s="359">
        <f t="shared" si="7"/>
        <v>101.6485540152345</v>
      </c>
      <c r="E31" s="636">
        <f t="shared" si="7"/>
        <v>101.25896526655981</v>
      </c>
      <c r="F31" s="636">
        <f t="shared" si="7"/>
        <v>107.48371324558639</v>
      </c>
      <c r="G31" s="636">
        <f t="shared" si="7"/>
        <v>127.70686876042174</v>
      </c>
      <c r="H31" s="636" t="s">
        <v>156</v>
      </c>
      <c r="I31" s="636">
        <f t="shared" si="7"/>
        <v>92.43087786515962</v>
      </c>
      <c r="J31" s="636">
        <f t="shared" si="7"/>
        <v>106.39800766743654</v>
      </c>
      <c r="K31" s="636" t="s">
        <v>156</v>
      </c>
      <c r="L31" s="636" t="s">
        <v>156</v>
      </c>
      <c r="M31" s="636">
        <f>+M28/M29*100</f>
        <v>101.69556419667009</v>
      </c>
      <c r="N31" s="636">
        <f>+N28/N29*100</f>
        <v>101.87289519750371</v>
      </c>
      <c r="O31" s="636">
        <f>+O28/O29*100</f>
        <v>94.12113568705463</v>
      </c>
      <c r="P31" s="636">
        <f>+P28/P29*100</f>
        <v>97.7429405797006</v>
      </c>
    </row>
    <row r="32" spans="1:16" s="66" customFormat="1" ht="34.5" thickBot="1">
      <c r="A32" s="336" t="s">
        <v>175</v>
      </c>
      <c r="B32" s="357"/>
      <c r="C32" s="354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516"/>
    </row>
    <row r="33" spans="1:16" s="61" customFormat="1" ht="20.25">
      <c r="A33" s="290" t="s">
        <v>183</v>
      </c>
      <c r="B33" s="597">
        <v>8871.202000000005</v>
      </c>
      <c r="C33" s="598">
        <v>17658.208624565923</v>
      </c>
      <c r="D33" s="598">
        <v>12751.52089498882</v>
      </c>
      <c r="E33" s="598">
        <v>1856.4488123105125</v>
      </c>
      <c r="F33" s="598">
        <v>366.1765620938399</v>
      </c>
      <c r="G33" s="598">
        <v>8.32102571894992</v>
      </c>
      <c r="H33" s="598" t="s">
        <v>123</v>
      </c>
      <c r="I33" s="598">
        <v>46.20970942457025</v>
      </c>
      <c r="J33" s="598">
        <v>80.48067593696241</v>
      </c>
      <c r="K33" s="598" t="s">
        <v>123</v>
      </c>
      <c r="L33" s="598">
        <v>0</v>
      </c>
      <c r="M33" s="598">
        <v>15109.157680473652</v>
      </c>
      <c r="N33" s="598">
        <v>1285.4542710221228</v>
      </c>
      <c r="O33" s="598">
        <v>1263.5966730701577</v>
      </c>
      <c r="P33" s="599">
        <v>2549.050944092281</v>
      </c>
    </row>
    <row r="34" spans="1:16" s="136" customFormat="1" ht="20.25">
      <c r="A34" s="633" t="s">
        <v>184</v>
      </c>
      <c r="B34" s="508">
        <v>9062.672</v>
      </c>
      <c r="C34" s="509">
        <v>17496.5929382269</v>
      </c>
      <c r="D34" s="509">
        <v>12488.951189009162</v>
      </c>
      <c r="E34" s="509">
        <v>1781.555391905021</v>
      </c>
      <c r="F34" s="509">
        <v>358.74909004025875</v>
      </c>
      <c r="G34" s="509">
        <v>8.095616465725193</v>
      </c>
      <c r="H34" s="509">
        <v>0</v>
      </c>
      <c r="I34" s="509">
        <v>42.82162405671674</v>
      </c>
      <c r="J34" s="509">
        <v>76.68130326243742</v>
      </c>
      <c r="K34" s="509">
        <v>0</v>
      </c>
      <c r="L34" s="509">
        <v>3.6105153829540186</v>
      </c>
      <c r="M34" s="509">
        <v>14760.464730122274</v>
      </c>
      <c r="N34" s="509">
        <v>1278.0389896783931</v>
      </c>
      <c r="O34" s="509">
        <v>1458.0892184262357</v>
      </c>
      <c r="P34" s="510">
        <v>2736.1282081046293</v>
      </c>
    </row>
    <row r="35" spans="1:16" s="63" customFormat="1" ht="20.25">
      <c r="A35" s="291" t="s">
        <v>185</v>
      </c>
      <c r="B35" s="342">
        <f>B33-B34</f>
        <v>-191.4699999999957</v>
      </c>
      <c r="C35" s="343">
        <f aca="true" t="shared" si="8" ref="C35:J35">C33-C34</f>
        <v>161.61568633902425</v>
      </c>
      <c r="D35" s="343">
        <f t="shared" si="8"/>
        <v>262.56970597965847</v>
      </c>
      <c r="E35" s="477">
        <f t="shared" si="8"/>
        <v>74.8934204054915</v>
      </c>
      <c r="F35" s="477">
        <f t="shared" si="8"/>
        <v>7.427472053581141</v>
      </c>
      <c r="G35" s="477">
        <f t="shared" si="8"/>
        <v>0.22540925322472738</v>
      </c>
      <c r="H35" s="477" t="s">
        <v>156</v>
      </c>
      <c r="I35" s="477">
        <f t="shared" si="8"/>
        <v>3.388085367853506</v>
      </c>
      <c r="J35" s="477">
        <f t="shared" si="8"/>
        <v>3.7993726745249887</v>
      </c>
      <c r="K35" s="477" t="s">
        <v>156</v>
      </c>
      <c r="L35" s="477" t="s">
        <v>156</v>
      </c>
      <c r="M35" s="477">
        <f>M33-M34</f>
        <v>348.6929503513784</v>
      </c>
      <c r="N35" s="477">
        <f>N33-N34</f>
        <v>7.415281343729703</v>
      </c>
      <c r="O35" s="477">
        <f>O33-O34</f>
        <v>-194.49254535607793</v>
      </c>
      <c r="P35" s="839">
        <f>P33-P34</f>
        <v>-187.07726401234822</v>
      </c>
    </row>
    <row r="36" spans="1:16" s="63" customFormat="1" ht="21" thickBot="1">
      <c r="A36" s="292" t="s">
        <v>186</v>
      </c>
      <c r="B36" s="358">
        <f>+B33/B34*100</f>
        <v>97.88726768440924</v>
      </c>
      <c r="C36" s="359">
        <f aca="true" t="shared" si="9" ref="C36:J36">+C33/C34*100</f>
        <v>100.92369804172516</v>
      </c>
      <c r="D36" s="359">
        <f t="shared" si="9"/>
        <v>102.1024159835834</v>
      </c>
      <c r="E36" s="636">
        <f t="shared" si="9"/>
        <v>104.20382216268942</v>
      </c>
      <c r="F36" s="636">
        <f t="shared" si="9"/>
        <v>102.07038073678392</v>
      </c>
      <c r="G36" s="636">
        <f t="shared" si="9"/>
        <v>102.7843371061247</v>
      </c>
      <c r="H36" s="636" t="s">
        <v>156</v>
      </c>
      <c r="I36" s="636">
        <f t="shared" si="9"/>
        <v>107.91208984359403</v>
      </c>
      <c r="J36" s="636">
        <f t="shared" si="9"/>
        <v>104.9547575652462</v>
      </c>
      <c r="K36" s="636" t="s">
        <v>156</v>
      </c>
      <c r="L36" s="636" t="s">
        <v>156</v>
      </c>
      <c r="M36" s="636">
        <f>+M33/M34*100</f>
        <v>102.36234398256978</v>
      </c>
      <c r="N36" s="636">
        <f>+N33/N34*100</f>
        <v>100.58020775607133</v>
      </c>
      <c r="O36" s="636">
        <f>+O33/O34*100</f>
        <v>86.66113548483678</v>
      </c>
      <c r="P36" s="840">
        <f>+P33/P34*100</f>
        <v>93.16270109499217</v>
      </c>
    </row>
    <row r="37" spans="1:16" s="142" customFormat="1" ht="34.5" hidden="1" thickBot="1">
      <c r="A37" s="335" t="s">
        <v>57</v>
      </c>
      <c r="B37" s="485"/>
      <c r="C37" s="476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511"/>
    </row>
    <row r="38" spans="1:16" s="145" customFormat="1" ht="21" hidden="1" thickBot="1">
      <c r="A38" s="334" t="s">
        <v>114</v>
      </c>
      <c r="B38" s="367">
        <v>2.306</v>
      </c>
      <c r="C38" s="347">
        <v>15964</v>
      </c>
      <c r="D38" s="348">
        <v>11754</v>
      </c>
      <c r="E38" s="637">
        <v>1758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/>
      <c r="L38" s="637">
        <v>13512</v>
      </c>
      <c r="M38" s="637">
        <v>1752</v>
      </c>
      <c r="N38" s="637">
        <v>699</v>
      </c>
      <c r="O38" s="637">
        <v>2452</v>
      </c>
      <c r="P38" s="511"/>
    </row>
    <row r="39" spans="1:16" s="145" customFormat="1" ht="21" hidden="1" thickBot="1">
      <c r="A39" s="333" t="s">
        <v>110</v>
      </c>
      <c r="B39" s="367">
        <v>2.216</v>
      </c>
      <c r="C39" s="347">
        <v>13802</v>
      </c>
      <c r="D39" s="348">
        <v>9704</v>
      </c>
      <c r="E39" s="637">
        <v>1426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/>
      <c r="L39" s="637">
        <v>11130</v>
      </c>
      <c r="M39" s="637">
        <v>1281</v>
      </c>
      <c r="N39" s="637">
        <v>1391</v>
      </c>
      <c r="O39" s="637">
        <v>2672</v>
      </c>
      <c r="P39" s="511"/>
    </row>
    <row r="40" spans="1:16" s="148" customFormat="1" ht="21" hidden="1" thickBot="1">
      <c r="A40" s="332" t="s">
        <v>112</v>
      </c>
      <c r="B40" s="367">
        <f aca="true" t="shared" si="10" ref="B40:O40">+B38-B39</f>
        <v>0.08999999999999986</v>
      </c>
      <c r="C40" s="347">
        <f t="shared" si="10"/>
        <v>2162</v>
      </c>
      <c r="D40" s="348">
        <f t="shared" si="10"/>
        <v>2050</v>
      </c>
      <c r="E40" s="637">
        <f t="shared" si="10"/>
        <v>332</v>
      </c>
      <c r="F40" s="637">
        <f t="shared" si="10"/>
        <v>0</v>
      </c>
      <c r="G40" s="637">
        <f t="shared" si="10"/>
        <v>0</v>
      </c>
      <c r="H40" s="637">
        <f t="shared" si="10"/>
        <v>0</v>
      </c>
      <c r="I40" s="637">
        <f t="shared" si="10"/>
        <v>0</v>
      </c>
      <c r="J40" s="637">
        <f t="shared" si="10"/>
        <v>0</v>
      </c>
      <c r="K40" s="637"/>
      <c r="L40" s="637">
        <f t="shared" si="10"/>
        <v>2382</v>
      </c>
      <c r="M40" s="637">
        <f t="shared" si="10"/>
        <v>471</v>
      </c>
      <c r="N40" s="637">
        <f t="shared" si="10"/>
        <v>-692</v>
      </c>
      <c r="O40" s="637">
        <f t="shared" si="10"/>
        <v>-220</v>
      </c>
      <c r="P40" s="511"/>
    </row>
    <row r="41" spans="1:16" s="148" customFormat="1" ht="21" hidden="1" thickBot="1">
      <c r="A41" s="473" t="s">
        <v>113</v>
      </c>
      <c r="B41" s="368">
        <f aca="true" t="shared" si="11" ref="B41:O41">+B38/B39*100</f>
        <v>104.06137184115522</v>
      </c>
      <c r="C41" s="360">
        <f t="shared" si="11"/>
        <v>115.66439646428054</v>
      </c>
      <c r="D41" s="359">
        <f t="shared" si="11"/>
        <v>121.12530915086562</v>
      </c>
      <c r="E41" s="636">
        <f t="shared" si="11"/>
        <v>123.28190743338008</v>
      </c>
      <c r="F41" s="636" t="e">
        <f t="shared" si="11"/>
        <v>#DIV/0!</v>
      </c>
      <c r="G41" s="636" t="e">
        <f t="shared" si="11"/>
        <v>#DIV/0!</v>
      </c>
      <c r="H41" s="636" t="e">
        <f t="shared" si="11"/>
        <v>#DIV/0!</v>
      </c>
      <c r="I41" s="636" t="e">
        <f t="shared" si="11"/>
        <v>#DIV/0!</v>
      </c>
      <c r="J41" s="636" t="e">
        <f t="shared" si="11"/>
        <v>#DIV/0!</v>
      </c>
      <c r="K41" s="636"/>
      <c r="L41" s="636">
        <f t="shared" si="11"/>
        <v>121.40161725067384</v>
      </c>
      <c r="M41" s="636">
        <f t="shared" si="11"/>
        <v>136.76814988290397</v>
      </c>
      <c r="N41" s="636">
        <f t="shared" si="11"/>
        <v>50.25161754133717</v>
      </c>
      <c r="O41" s="636">
        <f t="shared" si="11"/>
        <v>91.76646706586826</v>
      </c>
      <c r="P41" s="841"/>
    </row>
    <row r="42" spans="1:16" s="66" customFormat="1" ht="34.5" thickBot="1">
      <c r="A42" s="336" t="s">
        <v>58</v>
      </c>
      <c r="B42" s="357"/>
      <c r="C42" s="354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516"/>
    </row>
    <row r="43" spans="1:16" s="61" customFormat="1" ht="20.25">
      <c r="A43" s="290" t="s">
        <v>183</v>
      </c>
      <c r="B43" s="597">
        <v>261.97800000000007</v>
      </c>
      <c r="C43" s="598">
        <v>18540.422923553375</v>
      </c>
      <c r="D43" s="598">
        <v>13165.620777317179</v>
      </c>
      <c r="E43" s="598">
        <v>1940.0458562678286</v>
      </c>
      <c r="F43" s="598">
        <v>336.4605043171563</v>
      </c>
      <c r="G43" s="598">
        <v>1.942593143953563</v>
      </c>
      <c r="H43" s="598" t="s">
        <v>123</v>
      </c>
      <c r="I43" s="598">
        <v>37.81519822275151</v>
      </c>
      <c r="J43" s="598">
        <v>45.29038061720195</v>
      </c>
      <c r="K43" s="598" t="s">
        <v>123</v>
      </c>
      <c r="L43" s="598">
        <v>0</v>
      </c>
      <c r="M43" s="598">
        <v>15527.17530988607</v>
      </c>
      <c r="N43" s="598">
        <v>1708.7952041774502</v>
      </c>
      <c r="O43" s="598">
        <v>1304.4524094898554</v>
      </c>
      <c r="P43" s="599">
        <v>3013.247613667306</v>
      </c>
    </row>
    <row r="44" spans="1:16" s="61" customFormat="1" ht="20.25">
      <c r="A44" s="633" t="s">
        <v>184</v>
      </c>
      <c r="B44" s="508">
        <v>274.6009999999999</v>
      </c>
      <c r="C44" s="509">
        <v>18370.14340807208</v>
      </c>
      <c r="D44" s="509">
        <v>12784.328595550152</v>
      </c>
      <c r="E44" s="509">
        <v>1935.275484551527</v>
      </c>
      <c r="F44" s="509">
        <v>303.56225942367314</v>
      </c>
      <c r="G44" s="509">
        <v>2.3097148225971513</v>
      </c>
      <c r="H44" s="509" t="s">
        <v>123</v>
      </c>
      <c r="I44" s="509">
        <v>33.64700055717206</v>
      </c>
      <c r="J44" s="509">
        <v>37.457681023254366</v>
      </c>
      <c r="K44" s="509" t="s">
        <v>123</v>
      </c>
      <c r="L44" s="509">
        <v>35.49786781548503</v>
      </c>
      <c r="M44" s="509">
        <v>15132.07860374386</v>
      </c>
      <c r="N44" s="509">
        <v>1560.912014158725</v>
      </c>
      <c r="O44" s="509">
        <v>1677.1527901694953</v>
      </c>
      <c r="P44" s="510">
        <v>3238.06480432822</v>
      </c>
    </row>
    <row r="45" spans="1:16" s="63" customFormat="1" ht="20.25">
      <c r="A45" s="291" t="s">
        <v>185</v>
      </c>
      <c r="B45" s="342">
        <f>B43-B44</f>
        <v>-12.62299999999982</v>
      </c>
      <c r="C45" s="343">
        <f aca="true" t="shared" si="12" ref="C45:J45">C43-C44</f>
        <v>170.27951548129568</v>
      </c>
      <c r="D45" s="343">
        <f t="shared" si="12"/>
        <v>381.2921817670267</v>
      </c>
      <c r="E45" s="477">
        <f t="shared" si="12"/>
        <v>4.7703717163017245</v>
      </c>
      <c r="F45" s="477">
        <f t="shared" si="12"/>
        <v>32.89824489348314</v>
      </c>
      <c r="G45" s="477">
        <f t="shared" si="12"/>
        <v>-0.36712167864358825</v>
      </c>
      <c r="H45" s="477" t="s">
        <v>156</v>
      </c>
      <c r="I45" s="477">
        <f t="shared" si="12"/>
        <v>4.168197665579449</v>
      </c>
      <c r="J45" s="477">
        <f t="shared" si="12"/>
        <v>7.832699593947581</v>
      </c>
      <c r="K45" s="477" t="s">
        <v>156</v>
      </c>
      <c r="L45" s="477" t="s">
        <v>156</v>
      </c>
      <c r="M45" s="477">
        <f>M43-M44</f>
        <v>395.0967061422107</v>
      </c>
      <c r="N45" s="477">
        <f>N43-N44</f>
        <v>147.88319001872514</v>
      </c>
      <c r="O45" s="477">
        <f>O43-O44</f>
        <v>-372.7003806796399</v>
      </c>
      <c r="P45" s="839">
        <f>P43-P44</f>
        <v>-224.8171906609141</v>
      </c>
    </row>
    <row r="46" spans="1:16" s="63" customFormat="1" ht="21" thickBot="1">
      <c r="A46" s="292" t="s">
        <v>186</v>
      </c>
      <c r="B46" s="358">
        <f>+B43/B44*100</f>
        <v>95.40314856828641</v>
      </c>
      <c r="C46" s="359">
        <f aca="true" t="shared" si="13" ref="C46:J46">+C43/C44*100</f>
        <v>100.92693623396795</v>
      </c>
      <c r="D46" s="359">
        <f t="shared" si="13"/>
        <v>102.98249672571575</v>
      </c>
      <c r="E46" s="636">
        <f t="shared" si="13"/>
        <v>100.24649574463076</v>
      </c>
      <c r="F46" s="636">
        <f t="shared" si="13"/>
        <v>110.83739624152949</v>
      </c>
      <c r="G46" s="636">
        <f t="shared" si="13"/>
        <v>84.10532438672323</v>
      </c>
      <c r="H46" s="636" t="s">
        <v>156</v>
      </c>
      <c r="I46" s="636">
        <f t="shared" si="13"/>
        <v>112.388021507287</v>
      </c>
      <c r="J46" s="636">
        <f t="shared" si="13"/>
        <v>120.91079687790844</v>
      </c>
      <c r="K46" s="636" t="s">
        <v>156</v>
      </c>
      <c r="L46" s="636" t="s">
        <v>156</v>
      </c>
      <c r="M46" s="636">
        <f>+M43/M44*100</f>
        <v>102.61098766724923</v>
      </c>
      <c r="N46" s="636">
        <f>+N43/N44*100</f>
        <v>109.47415284636838</v>
      </c>
      <c r="O46" s="636">
        <f>+O43/O44*100</f>
        <v>77.77779204946651</v>
      </c>
      <c r="P46" s="840">
        <f>+P43/P44*100</f>
        <v>93.05705091632484</v>
      </c>
    </row>
    <row r="47" spans="1:16" s="135" customFormat="1" ht="34.5" thickBot="1">
      <c r="A47" s="330" t="s">
        <v>94</v>
      </c>
      <c r="B47" s="357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517"/>
    </row>
    <row r="48" spans="1:16" s="136" customFormat="1" ht="20.25">
      <c r="A48" s="290" t="s">
        <v>183</v>
      </c>
      <c r="B48" s="597">
        <v>155.533</v>
      </c>
      <c r="C48" s="598">
        <v>18709.92597498066</v>
      </c>
      <c r="D48" s="598">
        <v>13286.494934622664</v>
      </c>
      <c r="E48" s="598">
        <v>1966.2563571717906</v>
      </c>
      <c r="F48" s="598">
        <v>333.0279319072695</v>
      </c>
      <c r="G48" s="598">
        <v>17.26268166026931</v>
      </c>
      <c r="H48" s="598" t="s">
        <v>123</v>
      </c>
      <c r="I48" s="598">
        <v>26.931583651057977</v>
      </c>
      <c r="J48" s="598">
        <v>63.076110321710956</v>
      </c>
      <c r="K48" s="598" t="s">
        <v>123</v>
      </c>
      <c r="L48" s="598">
        <v>0</v>
      </c>
      <c r="M48" s="598">
        <v>15693.049599334763</v>
      </c>
      <c r="N48" s="598">
        <v>1909.0187720076556</v>
      </c>
      <c r="O48" s="598">
        <v>1107.857603638242</v>
      </c>
      <c r="P48" s="599">
        <v>3016.876375645897</v>
      </c>
    </row>
    <row r="49" spans="1:16" s="136" customFormat="1" ht="20.25">
      <c r="A49" s="633" t="s">
        <v>184</v>
      </c>
      <c r="B49" s="508">
        <v>152.372</v>
      </c>
      <c r="C49" s="509">
        <v>18158.2738298375</v>
      </c>
      <c r="D49" s="509">
        <v>12846.06697205961</v>
      </c>
      <c r="E49" s="509">
        <v>1728.4119348261706</v>
      </c>
      <c r="F49" s="509">
        <v>291.5321275124913</v>
      </c>
      <c r="G49" s="509">
        <v>17.39875655194742</v>
      </c>
      <c r="H49" s="509" t="s">
        <v>123</v>
      </c>
      <c r="I49" s="509">
        <v>50.528749814051565</v>
      </c>
      <c r="J49" s="509">
        <v>54.51953114745491</v>
      </c>
      <c r="K49" s="509" t="s">
        <v>123</v>
      </c>
      <c r="L49" s="509">
        <v>0</v>
      </c>
      <c r="M49" s="509">
        <v>14988.458071911724</v>
      </c>
      <c r="N49" s="509">
        <v>1864.6749402777411</v>
      </c>
      <c r="O49" s="509">
        <v>1305.1408176480368</v>
      </c>
      <c r="P49" s="510">
        <v>3169.8157579257786</v>
      </c>
    </row>
    <row r="50" spans="1:16" s="137" customFormat="1" ht="20.25">
      <c r="A50" s="291" t="s">
        <v>185</v>
      </c>
      <c r="B50" s="342">
        <f>B48-B49</f>
        <v>3.160999999999973</v>
      </c>
      <c r="C50" s="343">
        <f aca="true" t="shared" si="14" ref="C50:J50">C48-C49</f>
        <v>551.6521451431581</v>
      </c>
      <c r="D50" s="343">
        <f t="shared" si="14"/>
        <v>440.42796256305337</v>
      </c>
      <c r="E50" s="477">
        <f t="shared" si="14"/>
        <v>237.84442234561993</v>
      </c>
      <c r="F50" s="477">
        <f t="shared" si="14"/>
        <v>41.49580439477819</v>
      </c>
      <c r="G50" s="477">
        <f t="shared" si="14"/>
        <v>-0.13607489167811337</v>
      </c>
      <c r="H50" s="477" t="s">
        <v>156</v>
      </c>
      <c r="I50" s="477">
        <f t="shared" si="14"/>
        <v>-23.597166162993588</v>
      </c>
      <c r="J50" s="477">
        <f t="shared" si="14"/>
        <v>8.556579174256044</v>
      </c>
      <c r="K50" s="477" t="s">
        <v>156</v>
      </c>
      <c r="L50" s="477" t="s">
        <v>156</v>
      </c>
      <c r="M50" s="477">
        <f>M48-M49</f>
        <v>704.5915274230392</v>
      </c>
      <c r="N50" s="477">
        <f>N48-N49</f>
        <v>44.34383172991443</v>
      </c>
      <c r="O50" s="477">
        <f>O48-O49</f>
        <v>-197.28321400979485</v>
      </c>
      <c r="P50" s="839">
        <f>P48-P49</f>
        <v>-152.93938227988156</v>
      </c>
    </row>
    <row r="51" spans="1:16" s="137" customFormat="1" ht="21" thickBot="1">
      <c r="A51" s="292" t="s">
        <v>186</v>
      </c>
      <c r="B51" s="358">
        <f>+B48/B49*100</f>
        <v>102.07452812852753</v>
      </c>
      <c r="C51" s="359">
        <f aca="true" t="shared" si="15" ref="C51:J51">+C48/C49*100</f>
        <v>103.03802085106068</v>
      </c>
      <c r="D51" s="359">
        <f t="shared" si="15"/>
        <v>103.4285043314891</v>
      </c>
      <c r="E51" s="636">
        <f t="shared" si="15"/>
        <v>113.76086438384496</v>
      </c>
      <c r="F51" s="636">
        <f t="shared" si="15"/>
        <v>114.23369861457215</v>
      </c>
      <c r="G51" s="636">
        <f t="shared" si="15"/>
        <v>99.21790450213017</v>
      </c>
      <c r="H51" s="636" t="s">
        <v>156</v>
      </c>
      <c r="I51" s="636">
        <f t="shared" si="15"/>
        <v>53.29952502321472</v>
      </c>
      <c r="J51" s="636">
        <f t="shared" si="15"/>
        <v>115.6945208334857</v>
      </c>
      <c r="K51" s="636" t="s">
        <v>156</v>
      </c>
      <c r="L51" s="636" t="s">
        <v>156</v>
      </c>
      <c r="M51" s="636">
        <f>+M48/M49*100</f>
        <v>104.70089400819313</v>
      </c>
      <c r="N51" s="636">
        <f>+N48/N49*100</f>
        <v>102.37809983778243</v>
      </c>
      <c r="O51" s="636">
        <f>+O48/O49*100</f>
        <v>84.88414343171688</v>
      </c>
      <c r="P51" s="840">
        <f>+P48/P49*100</f>
        <v>95.1751333844097</v>
      </c>
    </row>
    <row r="52" spans="1:16" s="135" customFormat="1" ht="34.5" thickBot="1">
      <c r="A52" s="330" t="s">
        <v>106</v>
      </c>
      <c r="B52" s="357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517"/>
    </row>
    <row r="53" spans="1:16" s="136" customFormat="1" ht="20.25">
      <c r="A53" s="290" t="s">
        <v>183</v>
      </c>
      <c r="B53" s="597">
        <v>123.01800000000001</v>
      </c>
      <c r="C53" s="598">
        <v>15322.019948300245</v>
      </c>
      <c r="D53" s="598">
        <v>11233.212483809959</v>
      </c>
      <c r="E53" s="598">
        <v>1590.0207015775466</v>
      </c>
      <c r="F53" s="598">
        <v>181.44024993632368</v>
      </c>
      <c r="G53" s="598">
        <v>0</v>
      </c>
      <c r="H53" s="598" t="s">
        <v>123</v>
      </c>
      <c r="I53" s="598">
        <v>34.04244365323231</v>
      </c>
      <c r="J53" s="598">
        <v>14.519555403816243</v>
      </c>
      <c r="K53" s="598" t="s">
        <v>123</v>
      </c>
      <c r="L53" s="598">
        <v>0</v>
      </c>
      <c r="M53" s="598">
        <v>13053.23543438088</v>
      </c>
      <c r="N53" s="598">
        <v>830.8452150633786</v>
      </c>
      <c r="O53" s="598">
        <v>1437.9392988559937</v>
      </c>
      <c r="P53" s="599">
        <v>2268.784513919372</v>
      </c>
    </row>
    <row r="54" spans="1:16" s="61" customFormat="1" ht="20.25">
      <c r="A54" s="633" t="s">
        <v>184</v>
      </c>
      <c r="B54" s="508">
        <v>136.67599999999996</v>
      </c>
      <c r="C54" s="509">
        <v>14625.799945369592</v>
      </c>
      <c r="D54" s="509">
        <v>10810.268445081801</v>
      </c>
      <c r="E54" s="509">
        <v>1507.6866701786225</v>
      </c>
      <c r="F54" s="509">
        <v>166.41424488083746</v>
      </c>
      <c r="G54" s="509">
        <v>2.275454359214493</v>
      </c>
      <c r="H54" s="509" t="s">
        <v>123</v>
      </c>
      <c r="I54" s="509">
        <v>56.435779995512505</v>
      </c>
      <c r="J54" s="509">
        <v>13.099715141404983</v>
      </c>
      <c r="K54" s="509" t="s">
        <v>123</v>
      </c>
      <c r="L54" s="509">
        <v>0</v>
      </c>
      <c r="M54" s="509">
        <v>12556.180309637393</v>
      </c>
      <c r="N54" s="509">
        <v>759.8853005160626</v>
      </c>
      <c r="O54" s="509">
        <v>1309.734335216132</v>
      </c>
      <c r="P54" s="510">
        <v>2069.619635732194</v>
      </c>
    </row>
    <row r="55" spans="1:16" s="63" customFormat="1" ht="20.25">
      <c r="A55" s="291" t="s">
        <v>185</v>
      </c>
      <c r="B55" s="342">
        <f>B53-B54</f>
        <v>-13.657999999999944</v>
      </c>
      <c r="C55" s="343">
        <f aca="true" t="shared" si="16" ref="C55:J55">C53-C54</f>
        <v>696.2200029306532</v>
      </c>
      <c r="D55" s="343">
        <f t="shared" si="16"/>
        <v>422.94403872815747</v>
      </c>
      <c r="E55" s="477">
        <f t="shared" si="16"/>
        <v>82.33403139892403</v>
      </c>
      <c r="F55" s="477">
        <f t="shared" si="16"/>
        <v>15.026005055486223</v>
      </c>
      <c r="G55" s="477" t="s">
        <v>156</v>
      </c>
      <c r="H55" s="477" t="s">
        <v>156</v>
      </c>
      <c r="I55" s="477">
        <f t="shared" si="16"/>
        <v>-22.393336342280193</v>
      </c>
      <c r="J55" s="477">
        <f t="shared" si="16"/>
        <v>1.4198402624112596</v>
      </c>
      <c r="K55" s="477" t="s">
        <v>156</v>
      </c>
      <c r="L55" s="477" t="s">
        <v>156</v>
      </c>
      <c r="M55" s="477">
        <f>M53-M54</f>
        <v>497.0551247434869</v>
      </c>
      <c r="N55" s="477">
        <f>N53-N54</f>
        <v>70.95991454731609</v>
      </c>
      <c r="O55" s="477">
        <f>O53-O54</f>
        <v>128.20496363986172</v>
      </c>
      <c r="P55" s="839">
        <f>P53-P54</f>
        <v>199.1648781871777</v>
      </c>
    </row>
    <row r="56" spans="1:16" s="63" customFormat="1" ht="21" thickBot="1">
      <c r="A56" s="292" t="s">
        <v>186</v>
      </c>
      <c r="B56" s="358">
        <f>+B53/B54*100</f>
        <v>90.00702391056224</v>
      </c>
      <c r="C56" s="359">
        <f aca="true" t="shared" si="17" ref="C56:J56">+C53/C54*100</f>
        <v>104.76021828229005</v>
      </c>
      <c r="D56" s="359">
        <f t="shared" si="17"/>
        <v>103.91242864020253</v>
      </c>
      <c r="E56" s="636">
        <f t="shared" si="17"/>
        <v>105.46095107341962</v>
      </c>
      <c r="F56" s="636">
        <f t="shared" si="17"/>
        <v>109.02927815238759</v>
      </c>
      <c r="G56" s="636" t="s">
        <v>156</v>
      </c>
      <c r="H56" s="636" t="s">
        <v>156</v>
      </c>
      <c r="I56" s="636">
        <f t="shared" si="17"/>
        <v>60.32067538703142</v>
      </c>
      <c r="J56" s="636">
        <f t="shared" si="17"/>
        <v>110.83871097260347</v>
      </c>
      <c r="K56" s="636" t="s">
        <v>156</v>
      </c>
      <c r="L56" s="636" t="s">
        <v>156</v>
      </c>
      <c r="M56" s="636">
        <f>+M53/M54*100</f>
        <v>103.95864914716122</v>
      </c>
      <c r="N56" s="636">
        <f>+N53/N54*100</f>
        <v>109.33824019218754</v>
      </c>
      <c r="O56" s="636">
        <f>+O53/O54*100</f>
        <v>109.78862355461617</v>
      </c>
      <c r="P56" s="840">
        <f>+P53/P54*100</f>
        <v>109.62325998210376</v>
      </c>
    </row>
    <row r="57" spans="1:16" s="66" customFormat="1" ht="34.5" thickBot="1">
      <c r="A57" s="336" t="s">
        <v>105</v>
      </c>
      <c r="B57" s="357"/>
      <c r="C57" s="354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516"/>
    </row>
    <row r="58" spans="1:16" s="61" customFormat="1" ht="20.25">
      <c r="A58" s="290" t="s">
        <v>183</v>
      </c>
      <c r="B58" s="597">
        <v>1071.745</v>
      </c>
      <c r="C58" s="598">
        <v>16887.929420400054</v>
      </c>
      <c r="D58" s="598">
        <v>12183.998759033164</v>
      </c>
      <c r="E58" s="598">
        <v>1701.0181992918085</v>
      </c>
      <c r="F58" s="598">
        <v>189.15273689170488</v>
      </c>
      <c r="G58" s="598">
        <v>2.776080131001311</v>
      </c>
      <c r="H58" s="598" t="s">
        <v>123</v>
      </c>
      <c r="I58" s="598">
        <v>14.916716818521818</v>
      </c>
      <c r="J58" s="598">
        <v>58.537556352801595</v>
      </c>
      <c r="K58" s="598" t="s">
        <v>123</v>
      </c>
      <c r="L58" s="598">
        <v>0</v>
      </c>
      <c r="M58" s="598">
        <v>14150.400048519003</v>
      </c>
      <c r="N58" s="598">
        <v>1087.7211930076649</v>
      </c>
      <c r="O58" s="598">
        <v>1649.8081788733953</v>
      </c>
      <c r="P58" s="599">
        <v>2737.52937188106</v>
      </c>
    </row>
    <row r="59" spans="1:16" s="61" customFormat="1" ht="20.25">
      <c r="A59" s="633" t="s">
        <v>184</v>
      </c>
      <c r="B59" s="508">
        <v>1079.5490000000002</v>
      </c>
      <c r="C59" s="509">
        <v>16585.851051380407</v>
      </c>
      <c r="D59" s="509">
        <v>11796.545826081072</v>
      </c>
      <c r="E59" s="509">
        <v>1634.6320701206387</v>
      </c>
      <c r="F59" s="509">
        <v>183.6759301029102</v>
      </c>
      <c r="G59" s="509">
        <v>3.3737854110065095</v>
      </c>
      <c r="H59" s="509" t="s">
        <v>123</v>
      </c>
      <c r="I59" s="509">
        <v>8.980216121114772</v>
      </c>
      <c r="J59" s="509">
        <v>57.82545921182517</v>
      </c>
      <c r="K59" s="509" t="s">
        <v>123</v>
      </c>
      <c r="L59" s="509">
        <v>4.631563736338044</v>
      </c>
      <c r="M59" s="509">
        <v>13689.664850784906</v>
      </c>
      <c r="N59" s="509">
        <v>1075.978487312757</v>
      </c>
      <c r="O59" s="509">
        <v>1820.2077132827378</v>
      </c>
      <c r="P59" s="510">
        <v>2896.1862005954945</v>
      </c>
    </row>
    <row r="60" spans="1:16" s="63" customFormat="1" ht="20.25">
      <c r="A60" s="291" t="s">
        <v>185</v>
      </c>
      <c r="B60" s="342">
        <f>B58-B59</f>
        <v>-7.804000000000315</v>
      </c>
      <c r="C60" s="343">
        <f aca="true" t="shared" si="18" ref="C60:J60">C58-C59</f>
        <v>302.07836901964765</v>
      </c>
      <c r="D60" s="343">
        <f t="shared" si="18"/>
        <v>387.45293295209194</v>
      </c>
      <c r="E60" s="477">
        <f t="shared" si="18"/>
        <v>66.38612917116984</v>
      </c>
      <c r="F60" s="477">
        <f t="shared" si="18"/>
        <v>5.476806788794676</v>
      </c>
      <c r="G60" s="477">
        <f t="shared" si="18"/>
        <v>-0.5977052800051985</v>
      </c>
      <c r="H60" s="477" t="s">
        <v>156</v>
      </c>
      <c r="I60" s="477">
        <f t="shared" si="18"/>
        <v>5.9365006974070464</v>
      </c>
      <c r="J60" s="477">
        <f t="shared" si="18"/>
        <v>0.7120971409764252</v>
      </c>
      <c r="K60" s="477" t="s">
        <v>156</v>
      </c>
      <c r="L60" s="477" t="s">
        <v>156</v>
      </c>
      <c r="M60" s="477">
        <f>M58-M59</f>
        <v>460.7351977340968</v>
      </c>
      <c r="N60" s="477">
        <f>N58-N59</f>
        <v>11.742705694907954</v>
      </c>
      <c r="O60" s="477">
        <f>O58-O59</f>
        <v>-170.39953440934255</v>
      </c>
      <c r="P60" s="839">
        <f>P58-P59</f>
        <v>-158.6568287144346</v>
      </c>
    </row>
    <row r="61" spans="1:16" s="63" customFormat="1" ht="21" thickBot="1">
      <c r="A61" s="292" t="s">
        <v>186</v>
      </c>
      <c r="B61" s="358">
        <f>+B58/B59*100</f>
        <v>99.27710553203232</v>
      </c>
      <c r="C61" s="359">
        <f aca="true" t="shared" si="19" ref="C61:J61">+C58/C59*100</f>
        <v>101.82130159063804</v>
      </c>
      <c r="D61" s="359">
        <f t="shared" si="19"/>
        <v>103.2844608808747</v>
      </c>
      <c r="E61" s="636">
        <f t="shared" si="19"/>
        <v>104.06122762330672</v>
      </c>
      <c r="F61" s="636">
        <f t="shared" si="19"/>
        <v>102.9817770819106</v>
      </c>
      <c r="G61" s="636">
        <f t="shared" si="19"/>
        <v>82.28383826501627</v>
      </c>
      <c r="H61" s="636" t="s">
        <v>156</v>
      </c>
      <c r="I61" s="636">
        <f t="shared" si="19"/>
        <v>166.10643460404947</v>
      </c>
      <c r="J61" s="636">
        <f t="shared" si="19"/>
        <v>101.23145955204245</v>
      </c>
      <c r="K61" s="636" t="s">
        <v>156</v>
      </c>
      <c r="L61" s="636" t="s">
        <v>156</v>
      </c>
      <c r="M61" s="636">
        <f>+M58/M59*100</f>
        <v>103.36556959396768</v>
      </c>
      <c r="N61" s="636">
        <f>+N58/N59*100</f>
        <v>101.09135134515887</v>
      </c>
      <c r="O61" s="636">
        <f>+O58/O59*100</f>
        <v>90.6384566351481</v>
      </c>
      <c r="P61" s="840">
        <f>+P58/P59*100</f>
        <v>94.52187056613236</v>
      </c>
    </row>
    <row r="62" spans="1:16" s="66" customFormat="1" ht="34.5" thickBot="1">
      <c r="A62" s="336" t="s">
        <v>59</v>
      </c>
      <c r="B62" s="357"/>
      <c r="C62" s="354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516"/>
    </row>
    <row r="63" spans="1:16" s="61" customFormat="1" ht="20.25">
      <c r="A63" s="290" t="s">
        <v>183</v>
      </c>
      <c r="B63" s="597">
        <v>51.727</v>
      </c>
      <c r="C63" s="598">
        <v>19932.767220213813</v>
      </c>
      <c r="D63" s="598">
        <v>14561.42987865782</v>
      </c>
      <c r="E63" s="598">
        <v>2036.5057577925127</v>
      </c>
      <c r="F63" s="598">
        <v>48.14378048859075</v>
      </c>
      <c r="G63" s="598">
        <v>413.22069067733815</v>
      </c>
      <c r="H63" s="598" t="s">
        <v>123</v>
      </c>
      <c r="I63" s="598">
        <v>2.8112333339777424</v>
      </c>
      <c r="J63" s="598">
        <v>5.503251042331213</v>
      </c>
      <c r="K63" s="598" t="s">
        <v>123</v>
      </c>
      <c r="L63" s="598">
        <v>0</v>
      </c>
      <c r="M63" s="598">
        <v>17067.614591992573</v>
      </c>
      <c r="N63" s="598">
        <v>1254.2498759513078</v>
      </c>
      <c r="O63" s="598">
        <v>1610.90275226993</v>
      </c>
      <c r="P63" s="599">
        <v>2865.1526282212385</v>
      </c>
    </row>
    <row r="64" spans="1:16" s="61" customFormat="1" ht="20.25">
      <c r="A64" s="633" t="s">
        <v>184</v>
      </c>
      <c r="B64" s="508">
        <v>52.535999999999994</v>
      </c>
      <c r="C64" s="509">
        <v>19286.064159179736</v>
      </c>
      <c r="D64" s="509">
        <v>13896.986510837018</v>
      </c>
      <c r="E64" s="509">
        <v>1911.2529186335723</v>
      </c>
      <c r="F64" s="509">
        <v>37.06506014923101</v>
      </c>
      <c r="G64" s="509">
        <v>337.6383178518858</v>
      </c>
      <c r="H64" s="509" t="s">
        <v>123</v>
      </c>
      <c r="I64" s="509">
        <v>0.5393127252423735</v>
      </c>
      <c r="J64" s="509">
        <v>9.50776610324349</v>
      </c>
      <c r="K64" s="509" t="s">
        <v>123</v>
      </c>
      <c r="L64" s="509">
        <v>323.99370590325367</v>
      </c>
      <c r="M64" s="509">
        <v>16516.983592203447</v>
      </c>
      <c r="N64" s="509">
        <v>1190.4043576468205</v>
      </c>
      <c r="O64" s="509">
        <v>1578.676209329476</v>
      </c>
      <c r="P64" s="510">
        <v>2769.080566976296</v>
      </c>
    </row>
    <row r="65" spans="1:16" s="63" customFormat="1" ht="20.25">
      <c r="A65" s="291" t="s">
        <v>185</v>
      </c>
      <c r="B65" s="342">
        <f>B63-B64</f>
        <v>-0.8089999999999975</v>
      </c>
      <c r="C65" s="343">
        <f aca="true" t="shared" si="20" ref="C65:J65">C63-C64</f>
        <v>646.7030610340771</v>
      </c>
      <c r="D65" s="343">
        <f t="shared" si="20"/>
        <v>664.4433678208025</v>
      </c>
      <c r="E65" s="477">
        <f t="shared" si="20"/>
        <v>125.25283915894033</v>
      </c>
      <c r="F65" s="477">
        <f t="shared" si="20"/>
        <v>11.07872033935974</v>
      </c>
      <c r="G65" s="477">
        <f t="shared" si="20"/>
        <v>75.58237282545235</v>
      </c>
      <c r="H65" s="477" t="s">
        <v>156</v>
      </c>
      <c r="I65" s="477" t="s">
        <v>156</v>
      </c>
      <c r="J65" s="477">
        <f t="shared" si="20"/>
        <v>-4.0045150609122775</v>
      </c>
      <c r="K65" s="477" t="s">
        <v>156</v>
      </c>
      <c r="L65" s="477" t="s">
        <v>156</v>
      </c>
      <c r="M65" s="477">
        <f>M63-M64</f>
        <v>550.6309997891258</v>
      </c>
      <c r="N65" s="477">
        <f>N63-N64</f>
        <v>63.845518304487314</v>
      </c>
      <c r="O65" s="477">
        <f>O63-O64</f>
        <v>32.22654294045401</v>
      </c>
      <c r="P65" s="839">
        <f>P63-P64</f>
        <v>96.07206124494269</v>
      </c>
    </row>
    <row r="66" spans="1:16" s="63" customFormat="1" ht="21" thickBot="1">
      <c r="A66" s="292" t="s">
        <v>186</v>
      </c>
      <c r="B66" s="358">
        <f>+B63/B64*100</f>
        <v>98.46010354804325</v>
      </c>
      <c r="C66" s="359">
        <f aca="true" t="shared" si="21" ref="C66:N66">+C63/C64*100</f>
        <v>103.35321429865856</v>
      </c>
      <c r="D66" s="359">
        <f t="shared" si="21"/>
        <v>104.78120466838377</v>
      </c>
      <c r="E66" s="636">
        <f t="shared" si="21"/>
        <v>106.55344135450626</v>
      </c>
      <c r="F66" s="636">
        <f t="shared" si="21"/>
        <v>129.8899294773965</v>
      </c>
      <c r="G66" s="636">
        <f t="shared" si="21"/>
        <v>122.38560282681203</v>
      </c>
      <c r="H66" s="636" t="s">
        <v>156</v>
      </c>
      <c r="I66" s="636" t="s">
        <v>156</v>
      </c>
      <c r="J66" s="636">
        <f t="shared" si="21"/>
        <v>57.88164099297549</v>
      </c>
      <c r="K66" s="636" t="s">
        <v>156</v>
      </c>
      <c r="L66" s="636" t="s">
        <v>156</v>
      </c>
      <c r="M66" s="636">
        <f t="shared" si="21"/>
        <v>103.33372614143082</v>
      </c>
      <c r="N66" s="636">
        <f t="shared" si="21"/>
        <v>105.36334715967408</v>
      </c>
      <c r="O66" s="636">
        <f>+O63/O64*100</f>
        <v>102.04136495818491</v>
      </c>
      <c r="P66" s="840">
        <f>+P63/P64*100</f>
        <v>103.46945706061015</v>
      </c>
    </row>
    <row r="67" spans="1:16" s="66" customFormat="1" ht="34.5" thickBot="1">
      <c r="A67" s="336" t="s">
        <v>104</v>
      </c>
      <c r="B67" s="357"/>
      <c r="C67" s="354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516"/>
    </row>
    <row r="68" spans="1:16" s="61" customFormat="1" ht="20.25">
      <c r="A68" s="290" t="s">
        <v>183</v>
      </c>
      <c r="B68" s="597">
        <v>384.98899999999986</v>
      </c>
      <c r="C68" s="598">
        <v>19078.348991789382</v>
      </c>
      <c r="D68" s="598">
        <v>12914.180881358521</v>
      </c>
      <c r="E68" s="598">
        <v>2035.0313039247023</v>
      </c>
      <c r="F68" s="598">
        <v>401.23007843514165</v>
      </c>
      <c r="G68" s="598">
        <v>16.310639178435412</v>
      </c>
      <c r="H68" s="598" t="s">
        <v>123</v>
      </c>
      <c r="I68" s="598">
        <v>17.281879049358125</v>
      </c>
      <c r="J68" s="598">
        <v>98.54523982070486</v>
      </c>
      <c r="K68" s="598" t="s">
        <v>123</v>
      </c>
      <c r="L68" s="598">
        <v>0</v>
      </c>
      <c r="M68" s="598">
        <v>15482.580021766864</v>
      </c>
      <c r="N68" s="598">
        <v>1626.1007890268734</v>
      </c>
      <c r="O68" s="598">
        <v>1969.6681809956485</v>
      </c>
      <c r="P68" s="599">
        <v>3595.768970022522</v>
      </c>
    </row>
    <row r="69" spans="1:16" s="61" customFormat="1" ht="20.25">
      <c r="A69" s="633" t="s">
        <v>184</v>
      </c>
      <c r="B69" s="508">
        <v>395.4869999999999</v>
      </c>
      <c r="C69" s="509">
        <v>18529.057002295074</v>
      </c>
      <c r="D69" s="509">
        <v>12273.93167579887</v>
      </c>
      <c r="E69" s="509">
        <v>1929.8864438021994</v>
      </c>
      <c r="F69" s="509">
        <v>392.93474458916063</v>
      </c>
      <c r="G69" s="509">
        <v>47.52368598715003</v>
      </c>
      <c r="H69" s="509" t="s">
        <v>123</v>
      </c>
      <c r="I69" s="509">
        <v>26.440186403092902</v>
      </c>
      <c r="J69" s="509">
        <v>72.36141769514548</v>
      </c>
      <c r="K69" s="509" t="s">
        <v>123</v>
      </c>
      <c r="L69" s="509">
        <v>0</v>
      </c>
      <c r="M69" s="509">
        <v>14743.078154275618</v>
      </c>
      <c r="N69" s="509">
        <v>1602.9224727993585</v>
      </c>
      <c r="O69" s="509">
        <v>2183.056375220088</v>
      </c>
      <c r="P69" s="510">
        <v>3785.978848019446</v>
      </c>
    </row>
    <row r="70" spans="1:16" s="63" customFormat="1" ht="20.25">
      <c r="A70" s="291" t="s">
        <v>185</v>
      </c>
      <c r="B70" s="342">
        <f>B68-B69</f>
        <v>-10.498000000000047</v>
      </c>
      <c r="C70" s="343">
        <f aca="true" t="shared" si="22" ref="C70:J70">C68-C69</f>
        <v>549.2919894943079</v>
      </c>
      <c r="D70" s="343">
        <f t="shared" si="22"/>
        <v>640.2492055596504</v>
      </c>
      <c r="E70" s="477">
        <f t="shared" si="22"/>
        <v>105.1448601225029</v>
      </c>
      <c r="F70" s="477">
        <f t="shared" si="22"/>
        <v>8.29533384598102</v>
      </c>
      <c r="G70" s="477">
        <f t="shared" si="22"/>
        <v>-31.21304680871462</v>
      </c>
      <c r="H70" s="477" t="s">
        <v>156</v>
      </c>
      <c r="I70" s="477">
        <f t="shared" si="22"/>
        <v>-9.158307353734777</v>
      </c>
      <c r="J70" s="477">
        <f t="shared" si="22"/>
        <v>26.183822125559388</v>
      </c>
      <c r="K70" s="477" t="s">
        <v>156</v>
      </c>
      <c r="L70" s="477" t="s">
        <v>156</v>
      </c>
      <c r="M70" s="477">
        <f>M68-M69</f>
        <v>739.5018674912462</v>
      </c>
      <c r="N70" s="477">
        <f>N68-N69</f>
        <v>23.17831622751487</v>
      </c>
      <c r="O70" s="477">
        <f>O68-O69</f>
        <v>-213.3881942244393</v>
      </c>
      <c r="P70" s="839">
        <f>P68-P69</f>
        <v>-190.2098779969242</v>
      </c>
    </row>
    <row r="71" spans="1:16" s="63" customFormat="1" ht="21" thickBot="1">
      <c r="A71" s="292" t="s">
        <v>186</v>
      </c>
      <c r="B71" s="358">
        <f>+B68/B69*100</f>
        <v>97.3455511812019</v>
      </c>
      <c r="C71" s="359">
        <f aca="true" t="shared" si="23" ref="C71:J71">+C68/C69*100</f>
        <v>102.96448971702267</v>
      </c>
      <c r="D71" s="359">
        <f t="shared" si="23"/>
        <v>105.21633346568208</v>
      </c>
      <c r="E71" s="636">
        <f t="shared" si="23"/>
        <v>105.44824077396751</v>
      </c>
      <c r="F71" s="636">
        <f t="shared" si="23"/>
        <v>102.1111225108521</v>
      </c>
      <c r="G71" s="636">
        <f t="shared" si="23"/>
        <v>34.32107345975996</v>
      </c>
      <c r="H71" s="636" t="s">
        <v>156</v>
      </c>
      <c r="I71" s="636">
        <f t="shared" si="23"/>
        <v>65.36216797373461</v>
      </c>
      <c r="J71" s="636">
        <f t="shared" si="23"/>
        <v>136.18478321675556</v>
      </c>
      <c r="K71" s="636" t="s">
        <v>156</v>
      </c>
      <c r="L71" s="636" t="s">
        <v>156</v>
      </c>
      <c r="M71" s="636">
        <f>+M68/M69*100</f>
        <v>105.01592584501618</v>
      </c>
      <c r="N71" s="636">
        <f>+N68/N69*100</f>
        <v>101.44600357290119</v>
      </c>
      <c r="O71" s="636">
        <f>+O68/O69*100</f>
        <v>90.2252549844057</v>
      </c>
      <c r="P71" s="840">
        <f>+P68/P69*100</f>
        <v>94.97593923176754</v>
      </c>
    </row>
    <row r="72" spans="1:16" s="126" customFormat="1" ht="34.5" thickBot="1">
      <c r="A72" s="321" t="s">
        <v>103</v>
      </c>
      <c r="B72" s="364"/>
      <c r="C72" s="356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515"/>
    </row>
    <row r="73" spans="1:16" s="128" customFormat="1" ht="20.25">
      <c r="A73" s="290" t="s">
        <v>183</v>
      </c>
      <c r="B73" s="597">
        <v>107.64800000000001</v>
      </c>
      <c r="C73" s="598">
        <v>15137.001306728102</v>
      </c>
      <c r="D73" s="598">
        <v>10956.720050535077</v>
      </c>
      <c r="E73" s="598">
        <v>1607.2353101466508</v>
      </c>
      <c r="F73" s="598">
        <v>96.72574811732063</v>
      </c>
      <c r="G73" s="598">
        <v>122.8386345620293</v>
      </c>
      <c r="H73" s="598" t="s">
        <v>123</v>
      </c>
      <c r="I73" s="598">
        <v>80.28713956599286</v>
      </c>
      <c r="J73" s="598">
        <v>756.583958828775</v>
      </c>
      <c r="K73" s="598" t="s">
        <v>123</v>
      </c>
      <c r="L73" s="598">
        <v>0</v>
      </c>
      <c r="M73" s="598">
        <v>13620.390841755845</v>
      </c>
      <c r="N73" s="598">
        <v>743.7806554696791</v>
      </c>
      <c r="O73" s="598">
        <v>772.8298095025763</v>
      </c>
      <c r="P73" s="599">
        <v>1516.6104649722556</v>
      </c>
    </row>
    <row r="74" spans="1:16" s="128" customFormat="1" ht="20.25">
      <c r="A74" s="633" t="s">
        <v>184</v>
      </c>
      <c r="B74" s="508">
        <v>261.85799999999995</v>
      </c>
      <c r="C74" s="509">
        <v>15550.636859162858</v>
      </c>
      <c r="D74" s="509">
        <v>11226.563315486514</v>
      </c>
      <c r="E74" s="509">
        <v>1640.155796907739</v>
      </c>
      <c r="F74" s="509">
        <v>245.17741167604842</v>
      </c>
      <c r="G74" s="509">
        <v>83.461901743184</v>
      </c>
      <c r="H74" s="509" t="s">
        <v>123</v>
      </c>
      <c r="I74" s="509">
        <v>40.122891032544366</v>
      </c>
      <c r="J74" s="509">
        <v>362.8951569171077</v>
      </c>
      <c r="K74" s="509" t="s">
        <v>123</v>
      </c>
      <c r="L74" s="509">
        <v>0</v>
      </c>
      <c r="M74" s="509">
        <v>13598.376473763139</v>
      </c>
      <c r="N74" s="509">
        <v>862.784409870999</v>
      </c>
      <c r="O74" s="509">
        <v>1089.4759755287223</v>
      </c>
      <c r="P74" s="510">
        <v>1952.260385399721</v>
      </c>
    </row>
    <row r="75" spans="1:16" s="129" customFormat="1" ht="20.25">
      <c r="A75" s="291" t="s">
        <v>185</v>
      </c>
      <c r="B75" s="342">
        <f>B73-B74</f>
        <v>-154.20999999999992</v>
      </c>
      <c r="C75" s="343">
        <f aca="true" t="shared" si="24" ref="C75:J75">C73-C74</f>
        <v>-413.6355524347564</v>
      </c>
      <c r="D75" s="343">
        <f t="shared" si="24"/>
        <v>-269.84326495143614</v>
      </c>
      <c r="E75" s="477">
        <f t="shared" si="24"/>
        <v>-32.920486761088114</v>
      </c>
      <c r="F75" s="477">
        <f t="shared" si="24"/>
        <v>-148.45166355872777</v>
      </c>
      <c r="G75" s="477">
        <f t="shared" si="24"/>
        <v>39.3767328188453</v>
      </c>
      <c r="H75" s="477" t="s">
        <v>156</v>
      </c>
      <c r="I75" s="477">
        <f t="shared" si="24"/>
        <v>40.16424853344849</v>
      </c>
      <c r="J75" s="477">
        <f t="shared" si="24"/>
        <v>393.6888019116673</v>
      </c>
      <c r="K75" s="477" t="s">
        <v>156</v>
      </c>
      <c r="L75" s="477" t="s">
        <v>156</v>
      </c>
      <c r="M75" s="477">
        <f>M73-M74</f>
        <v>22.014367992705957</v>
      </c>
      <c r="N75" s="477">
        <f>N73-N74</f>
        <v>-119.00375440131984</v>
      </c>
      <c r="O75" s="477">
        <f>O73-O74</f>
        <v>-316.64616602614603</v>
      </c>
      <c r="P75" s="839">
        <f>P73-P74</f>
        <v>-435.6499204274653</v>
      </c>
    </row>
    <row r="76" spans="1:16" s="129" customFormat="1" ht="21" thickBot="1">
      <c r="A76" s="292" t="s">
        <v>186</v>
      </c>
      <c r="B76" s="342">
        <f>+B73/B74*100</f>
        <v>41.1093035156459</v>
      </c>
      <c r="C76" s="343">
        <f aca="true" t="shared" si="25" ref="C76:J76">+C73/C74*100</f>
        <v>97.34007323184947</v>
      </c>
      <c r="D76" s="343">
        <f t="shared" si="25"/>
        <v>97.5963858451749</v>
      </c>
      <c r="E76" s="477">
        <f t="shared" si="25"/>
        <v>97.99284392231795</v>
      </c>
      <c r="F76" s="477">
        <f t="shared" si="25"/>
        <v>39.451329327647784</v>
      </c>
      <c r="G76" s="477">
        <f t="shared" si="25"/>
        <v>147.17929018680795</v>
      </c>
      <c r="H76" s="636" t="s">
        <v>156</v>
      </c>
      <c r="I76" s="477">
        <f t="shared" si="25"/>
        <v>200.10307707106793</v>
      </c>
      <c r="J76" s="477">
        <f t="shared" si="25"/>
        <v>208.4855486240599</v>
      </c>
      <c r="K76" s="636" t="s">
        <v>156</v>
      </c>
      <c r="L76" s="636" t="s">
        <v>156</v>
      </c>
      <c r="M76" s="477">
        <f>+M73/M74*100</f>
        <v>100.16188967878026</v>
      </c>
      <c r="N76" s="477">
        <f>+N73/N74*100</f>
        <v>86.2070115037066</v>
      </c>
      <c r="O76" s="477">
        <f>+O73/O74*100</f>
        <v>70.93592028291603</v>
      </c>
      <c r="P76" s="839">
        <f>+P73/P74*100</f>
        <v>77.68484554183755</v>
      </c>
    </row>
    <row r="77" spans="1:16" s="126" customFormat="1" ht="34.5" hidden="1" thickBot="1">
      <c r="A77" s="328" t="s">
        <v>60</v>
      </c>
      <c r="B77" s="486"/>
      <c r="C77" s="479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512"/>
    </row>
    <row r="78" spans="1:16" s="128" customFormat="1" ht="21" hidden="1" thickBot="1">
      <c r="A78" s="327" t="s">
        <v>90</v>
      </c>
      <c r="B78" s="369"/>
      <c r="C78" s="350"/>
      <c r="D78" s="351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512">
        <v>16.5</v>
      </c>
    </row>
    <row r="79" spans="1:16" s="128" customFormat="1" ht="21" hidden="1" thickBot="1">
      <c r="A79" s="370" t="s">
        <v>90</v>
      </c>
      <c r="B79" s="369"/>
      <c r="C79" s="350"/>
      <c r="D79" s="351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512">
        <v>16.5</v>
      </c>
    </row>
    <row r="80" spans="1:16" s="129" customFormat="1" ht="21" hidden="1" thickBot="1">
      <c r="A80" s="325" t="s">
        <v>88</v>
      </c>
      <c r="B80" s="369">
        <f aca="true" t="shared" si="26" ref="B80:O80">+B78-B79</f>
        <v>0</v>
      </c>
      <c r="C80" s="350">
        <f t="shared" si="26"/>
        <v>0</v>
      </c>
      <c r="D80" s="351">
        <f t="shared" si="26"/>
        <v>0</v>
      </c>
      <c r="E80" s="640">
        <f t="shared" si="26"/>
        <v>0</v>
      </c>
      <c r="F80" s="640">
        <f t="shared" si="26"/>
        <v>0</v>
      </c>
      <c r="G80" s="640">
        <f t="shared" si="26"/>
        <v>0</v>
      </c>
      <c r="H80" s="640">
        <f t="shared" si="26"/>
        <v>0</v>
      </c>
      <c r="I80" s="640">
        <f t="shared" si="26"/>
        <v>0</v>
      </c>
      <c r="J80" s="640">
        <f t="shared" si="26"/>
        <v>0</v>
      </c>
      <c r="K80" s="640"/>
      <c r="L80" s="640">
        <f t="shared" si="26"/>
        <v>0</v>
      </c>
      <c r="M80" s="640">
        <f t="shared" si="26"/>
        <v>0</v>
      </c>
      <c r="N80" s="640">
        <f t="shared" si="26"/>
        <v>0</v>
      </c>
      <c r="O80" s="640">
        <f t="shared" si="26"/>
        <v>0</v>
      </c>
      <c r="P80" s="512"/>
    </row>
    <row r="81" spans="1:16" s="129" customFormat="1" ht="21" hidden="1" thickBot="1">
      <c r="A81" s="324" t="s">
        <v>89</v>
      </c>
      <c r="B81" s="369" t="e">
        <f aca="true" t="shared" si="27" ref="B81:O81">+B78/B79*100</f>
        <v>#DIV/0!</v>
      </c>
      <c r="C81" s="480" t="e">
        <f t="shared" si="27"/>
        <v>#DIV/0!</v>
      </c>
      <c r="D81" s="349" t="e">
        <f t="shared" si="27"/>
        <v>#DIV/0!</v>
      </c>
      <c r="E81" s="478" t="e">
        <f t="shared" si="27"/>
        <v>#DIV/0!</v>
      </c>
      <c r="F81" s="478" t="e">
        <f t="shared" si="27"/>
        <v>#DIV/0!</v>
      </c>
      <c r="G81" s="478" t="e">
        <f t="shared" si="27"/>
        <v>#DIV/0!</v>
      </c>
      <c r="H81" s="478" t="e">
        <f t="shared" si="27"/>
        <v>#DIV/0!</v>
      </c>
      <c r="I81" s="478" t="e">
        <f t="shared" si="27"/>
        <v>#DIV/0!</v>
      </c>
      <c r="J81" s="478" t="e">
        <f t="shared" si="27"/>
        <v>#DIV/0!</v>
      </c>
      <c r="K81" s="478"/>
      <c r="L81" s="478" t="e">
        <f t="shared" si="27"/>
        <v>#DIV/0!</v>
      </c>
      <c r="M81" s="478" t="e">
        <f t="shared" si="27"/>
        <v>#DIV/0!</v>
      </c>
      <c r="N81" s="478" t="e">
        <f t="shared" si="27"/>
        <v>#DIV/0!</v>
      </c>
      <c r="O81" s="478" t="e">
        <f t="shared" si="27"/>
        <v>#DIV/0!</v>
      </c>
      <c r="P81" s="512"/>
    </row>
    <row r="82" spans="1:16" s="126" customFormat="1" ht="34.5" hidden="1" thickBot="1">
      <c r="A82" s="328" t="s">
        <v>61</v>
      </c>
      <c r="B82" s="486"/>
      <c r="C82" s="479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512"/>
    </row>
    <row r="83" spans="1:16" s="128" customFormat="1" ht="21" hidden="1" thickBot="1">
      <c r="A83" s="327" t="s">
        <v>90</v>
      </c>
      <c r="B83" s="369"/>
      <c r="C83" s="350"/>
      <c r="D83" s="351"/>
      <c r="E83" s="640"/>
      <c r="F83" s="640"/>
      <c r="G83" s="640"/>
      <c r="H83" s="640"/>
      <c r="I83" s="640"/>
      <c r="J83" s="640"/>
      <c r="K83" s="640"/>
      <c r="L83" s="640"/>
      <c r="M83" s="640"/>
      <c r="N83" s="640"/>
      <c r="O83" s="640"/>
      <c r="P83" s="512">
        <v>16.6</v>
      </c>
    </row>
    <row r="84" spans="1:16" s="128" customFormat="1" ht="21" hidden="1" thickBot="1">
      <c r="A84" s="370" t="s">
        <v>90</v>
      </c>
      <c r="B84" s="369"/>
      <c r="C84" s="350"/>
      <c r="D84" s="351"/>
      <c r="E84" s="640"/>
      <c r="F84" s="640"/>
      <c r="G84" s="640"/>
      <c r="H84" s="640"/>
      <c r="I84" s="640"/>
      <c r="J84" s="640"/>
      <c r="K84" s="640"/>
      <c r="L84" s="640"/>
      <c r="M84" s="640"/>
      <c r="N84" s="640"/>
      <c r="O84" s="640"/>
      <c r="P84" s="512">
        <v>16.6</v>
      </c>
    </row>
    <row r="85" spans="1:16" s="129" customFormat="1" ht="21" hidden="1" thickBot="1">
      <c r="A85" s="325" t="s">
        <v>88</v>
      </c>
      <c r="B85" s="369">
        <f aca="true" t="shared" si="28" ref="B85:O85">+B83-B84</f>
        <v>0</v>
      </c>
      <c r="C85" s="350">
        <f t="shared" si="28"/>
        <v>0</v>
      </c>
      <c r="D85" s="351">
        <f t="shared" si="28"/>
        <v>0</v>
      </c>
      <c r="E85" s="640">
        <f t="shared" si="28"/>
        <v>0</v>
      </c>
      <c r="F85" s="640">
        <f t="shared" si="28"/>
        <v>0</v>
      </c>
      <c r="G85" s="640">
        <f t="shared" si="28"/>
        <v>0</v>
      </c>
      <c r="H85" s="640">
        <f t="shared" si="28"/>
        <v>0</v>
      </c>
      <c r="I85" s="640">
        <f t="shared" si="28"/>
        <v>0</v>
      </c>
      <c r="J85" s="640">
        <f t="shared" si="28"/>
        <v>0</v>
      </c>
      <c r="K85" s="640"/>
      <c r="L85" s="640">
        <f t="shared" si="28"/>
        <v>0</v>
      </c>
      <c r="M85" s="640">
        <f t="shared" si="28"/>
        <v>0</v>
      </c>
      <c r="N85" s="640">
        <f t="shared" si="28"/>
        <v>0</v>
      </c>
      <c r="O85" s="640">
        <f t="shared" si="28"/>
        <v>0</v>
      </c>
      <c r="P85" s="512"/>
    </row>
    <row r="86" spans="1:16" s="129" customFormat="1" ht="21" hidden="1" thickBot="1">
      <c r="A86" s="324" t="s">
        <v>89</v>
      </c>
      <c r="B86" s="369" t="e">
        <f aca="true" t="shared" si="29" ref="B86:O86">+B83/B84*100</f>
        <v>#DIV/0!</v>
      </c>
      <c r="C86" s="480" t="e">
        <f t="shared" si="29"/>
        <v>#DIV/0!</v>
      </c>
      <c r="D86" s="349" t="e">
        <f t="shared" si="29"/>
        <v>#DIV/0!</v>
      </c>
      <c r="E86" s="478" t="e">
        <f t="shared" si="29"/>
        <v>#DIV/0!</v>
      </c>
      <c r="F86" s="478" t="e">
        <f t="shared" si="29"/>
        <v>#DIV/0!</v>
      </c>
      <c r="G86" s="478" t="e">
        <f t="shared" si="29"/>
        <v>#DIV/0!</v>
      </c>
      <c r="H86" s="478" t="e">
        <f t="shared" si="29"/>
        <v>#DIV/0!</v>
      </c>
      <c r="I86" s="478" t="e">
        <f t="shared" si="29"/>
        <v>#DIV/0!</v>
      </c>
      <c r="J86" s="478" t="e">
        <f t="shared" si="29"/>
        <v>#DIV/0!</v>
      </c>
      <c r="K86" s="478"/>
      <c r="L86" s="478" t="e">
        <f t="shared" si="29"/>
        <v>#DIV/0!</v>
      </c>
      <c r="M86" s="478" t="e">
        <f t="shared" si="29"/>
        <v>#DIV/0!</v>
      </c>
      <c r="N86" s="478" t="e">
        <f t="shared" si="29"/>
        <v>#DIV/0!</v>
      </c>
      <c r="O86" s="478" t="e">
        <f t="shared" si="29"/>
        <v>#DIV/0!</v>
      </c>
      <c r="P86" s="512"/>
    </row>
    <row r="87" spans="1:16" s="126" customFormat="1" ht="34.5" hidden="1" thickBot="1">
      <c r="A87" s="328" t="s">
        <v>62</v>
      </c>
      <c r="B87" s="486"/>
      <c r="C87" s="479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512"/>
    </row>
    <row r="88" spans="1:16" s="128" customFormat="1" ht="21" hidden="1" thickBot="1">
      <c r="A88" s="327" t="s">
        <v>90</v>
      </c>
      <c r="B88" s="369"/>
      <c r="C88" s="350"/>
      <c r="D88" s="351"/>
      <c r="E88" s="640"/>
      <c r="F88" s="640"/>
      <c r="G88" s="640"/>
      <c r="H88" s="640"/>
      <c r="I88" s="640"/>
      <c r="J88" s="640"/>
      <c r="K88" s="640"/>
      <c r="L88" s="640"/>
      <c r="M88" s="640"/>
      <c r="N88" s="640"/>
      <c r="O88" s="640"/>
      <c r="P88" s="512">
        <v>24.2</v>
      </c>
    </row>
    <row r="89" spans="1:16" s="128" customFormat="1" ht="21" hidden="1" thickBot="1">
      <c r="A89" s="370" t="s">
        <v>90</v>
      </c>
      <c r="B89" s="369"/>
      <c r="C89" s="350"/>
      <c r="D89" s="351"/>
      <c r="E89" s="640"/>
      <c r="F89" s="640"/>
      <c r="G89" s="640"/>
      <c r="H89" s="640"/>
      <c r="I89" s="640"/>
      <c r="J89" s="640"/>
      <c r="K89" s="640"/>
      <c r="L89" s="640"/>
      <c r="M89" s="640"/>
      <c r="N89" s="640"/>
      <c r="O89" s="640"/>
      <c r="P89" s="512">
        <v>24.2</v>
      </c>
    </row>
    <row r="90" spans="1:16" s="129" customFormat="1" ht="21" hidden="1" thickBot="1">
      <c r="A90" s="325" t="s">
        <v>88</v>
      </c>
      <c r="B90" s="369">
        <f aca="true" t="shared" si="30" ref="B90:O90">+B88-B89</f>
        <v>0</v>
      </c>
      <c r="C90" s="350">
        <f t="shared" si="30"/>
        <v>0</v>
      </c>
      <c r="D90" s="351">
        <f t="shared" si="30"/>
        <v>0</v>
      </c>
      <c r="E90" s="640">
        <f t="shared" si="30"/>
        <v>0</v>
      </c>
      <c r="F90" s="640">
        <f t="shared" si="30"/>
        <v>0</v>
      </c>
      <c r="G90" s="640">
        <f t="shared" si="30"/>
        <v>0</v>
      </c>
      <c r="H90" s="640">
        <f t="shared" si="30"/>
        <v>0</v>
      </c>
      <c r="I90" s="640">
        <f t="shared" si="30"/>
        <v>0</v>
      </c>
      <c r="J90" s="640">
        <f t="shared" si="30"/>
        <v>0</v>
      </c>
      <c r="K90" s="640"/>
      <c r="L90" s="640">
        <f t="shared" si="30"/>
        <v>0</v>
      </c>
      <c r="M90" s="640">
        <f t="shared" si="30"/>
        <v>0</v>
      </c>
      <c r="N90" s="640">
        <f t="shared" si="30"/>
        <v>0</v>
      </c>
      <c r="O90" s="640">
        <f t="shared" si="30"/>
        <v>0</v>
      </c>
      <c r="P90" s="512"/>
    </row>
    <row r="91" spans="1:16" s="129" customFormat="1" ht="21" hidden="1" thickBot="1">
      <c r="A91" s="324" t="s">
        <v>89</v>
      </c>
      <c r="B91" s="369" t="e">
        <f aca="true" t="shared" si="31" ref="B91:O91">+B88/B89*100</f>
        <v>#DIV/0!</v>
      </c>
      <c r="C91" s="480" t="e">
        <f t="shared" si="31"/>
        <v>#DIV/0!</v>
      </c>
      <c r="D91" s="349" t="e">
        <f t="shared" si="31"/>
        <v>#DIV/0!</v>
      </c>
      <c r="E91" s="478" t="e">
        <f t="shared" si="31"/>
        <v>#DIV/0!</v>
      </c>
      <c r="F91" s="478" t="e">
        <f t="shared" si="31"/>
        <v>#DIV/0!</v>
      </c>
      <c r="G91" s="478" t="e">
        <f t="shared" si="31"/>
        <v>#DIV/0!</v>
      </c>
      <c r="H91" s="478" t="e">
        <f t="shared" si="31"/>
        <v>#DIV/0!</v>
      </c>
      <c r="I91" s="478" t="e">
        <f t="shared" si="31"/>
        <v>#DIV/0!</v>
      </c>
      <c r="J91" s="478" t="e">
        <f t="shared" si="31"/>
        <v>#DIV/0!</v>
      </c>
      <c r="K91" s="478"/>
      <c r="L91" s="478" t="e">
        <f t="shared" si="31"/>
        <v>#DIV/0!</v>
      </c>
      <c r="M91" s="478" t="e">
        <f t="shared" si="31"/>
        <v>#DIV/0!</v>
      </c>
      <c r="N91" s="478" t="e">
        <f t="shared" si="31"/>
        <v>#DIV/0!</v>
      </c>
      <c r="O91" s="478" t="e">
        <f t="shared" si="31"/>
        <v>#DIV/0!</v>
      </c>
      <c r="P91" s="512"/>
    </row>
    <row r="92" spans="1:16" s="142" customFormat="1" ht="34.5" hidden="1" thickBot="1">
      <c r="A92" s="335" t="s">
        <v>95</v>
      </c>
      <c r="B92" s="485"/>
      <c r="C92" s="476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511"/>
    </row>
    <row r="93" spans="1:16" s="145" customFormat="1" ht="21" hidden="1" thickBot="1">
      <c r="A93" s="334" t="s">
        <v>114</v>
      </c>
      <c r="B93" s="367">
        <v>0</v>
      </c>
      <c r="C93" s="347">
        <v>0</v>
      </c>
      <c r="D93" s="348">
        <v>0</v>
      </c>
      <c r="E93" s="637">
        <v>0</v>
      </c>
      <c r="F93" s="637">
        <v>0</v>
      </c>
      <c r="G93" s="637">
        <v>0</v>
      </c>
      <c r="H93" s="637">
        <v>0</v>
      </c>
      <c r="I93" s="637">
        <v>0</v>
      </c>
      <c r="J93" s="637">
        <v>0</v>
      </c>
      <c r="K93" s="637"/>
      <c r="L93" s="637">
        <v>0</v>
      </c>
      <c r="M93" s="637">
        <v>0</v>
      </c>
      <c r="N93" s="637">
        <v>0</v>
      </c>
      <c r="O93" s="637">
        <v>0</v>
      </c>
      <c r="P93" s="511"/>
    </row>
    <row r="94" spans="1:16" s="145" customFormat="1" ht="21" hidden="1" thickBot="1">
      <c r="A94" s="333" t="s">
        <v>110</v>
      </c>
      <c r="B94" s="367">
        <v>0</v>
      </c>
      <c r="C94" s="347">
        <v>0</v>
      </c>
      <c r="D94" s="348">
        <v>0</v>
      </c>
      <c r="E94" s="637">
        <v>0</v>
      </c>
      <c r="F94" s="637">
        <v>0</v>
      </c>
      <c r="G94" s="637">
        <v>0</v>
      </c>
      <c r="H94" s="637">
        <v>0</v>
      </c>
      <c r="I94" s="637">
        <v>0</v>
      </c>
      <c r="J94" s="637">
        <v>0</v>
      </c>
      <c r="K94" s="637"/>
      <c r="L94" s="637">
        <v>0</v>
      </c>
      <c r="M94" s="637">
        <v>0</v>
      </c>
      <c r="N94" s="637">
        <v>0</v>
      </c>
      <c r="O94" s="637">
        <v>0</v>
      </c>
      <c r="P94" s="511"/>
    </row>
    <row r="95" spans="1:16" s="148" customFormat="1" ht="21" hidden="1" thickBot="1">
      <c r="A95" s="332" t="s">
        <v>112</v>
      </c>
      <c r="B95" s="367">
        <f aca="true" t="shared" si="32" ref="B95:O95">+B93-B94</f>
        <v>0</v>
      </c>
      <c r="C95" s="347">
        <f t="shared" si="32"/>
        <v>0</v>
      </c>
      <c r="D95" s="348">
        <f t="shared" si="32"/>
        <v>0</v>
      </c>
      <c r="E95" s="637">
        <f t="shared" si="32"/>
        <v>0</v>
      </c>
      <c r="F95" s="637">
        <f t="shared" si="32"/>
        <v>0</v>
      </c>
      <c r="G95" s="637">
        <f t="shared" si="32"/>
        <v>0</v>
      </c>
      <c r="H95" s="637">
        <f t="shared" si="32"/>
        <v>0</v>
      </c>
      <c r="I95" s="637">
        <f t="shared" si="32"/>
        <v>0</v>
      </c>
      <c r="J95" s="637">
        <f t="shared" si="32"/>
        <v>0</v>
      </c>
      <c r="K95" s="637"/>
      <c r="L95" s="637">
        <f t="shared" si="32"/>
        <v>0</v>
      </c>
      <c r="M95" s="637">
        <f t="shared" si="32"/>
        <v>0</v>
      </c>
      <c r="N95" s="637">
        <f t="shared" si="32"/>
        <v>0</v>
      </c>
      <c r="O95" s="637">
        <f t="shared" si="32"/>
        <v>0</v>
      </c>
      <c r="P95" s="511"/>
    </row>
    <row r="96" spans="1:16" s="148" customFormat="1" ht="21" hidden="1" thickBot="1">
      <c r="A96" s="331" t="s">
        <v>113</v>
      </c>
      <c r="B96" s="367" t="e">
        <f aca="true" t="shared" si="33" ref="B96:O96">+B93/B94*100</f>
        <v>#DIV/0!</v>
      </c>
      <c r="C96" s="346" t="e">
        <f t="shared" si="33"/>
        <v>#DIV/0!</v>
      </c>
      <c r="D96" s="343" t="e">
        <f t="shared" si="33"/>
        <v>#DIV/0!</v>
      </c>
      <c r="E96" s="477" t="e">
        <f t="shared" si="33"/>
        <v>#DIV/0!</v>
      </c>
      <c r="F96" s="477" t="e">
        <f t="shared" si="33"/>
        <v>#DIV/0!</v>
      </c>
      <c r="G96" s="477" t="e">
        <f t="shared" si="33"/>
        <v>#DIV/0!</v>
      </c>
      <c r="H96" s="477" t="e">
        <f t="shared" si="33"/>
        <v>#DIV/0!</v>
      </c>
      <c r="I96" s="477" t="e">
        <f t="shared" si="33"/>
        <v>#DIV/0!</v>
      </c>
      <c r="J96" s="477" t="e">
        <f t="shared" si="33"/>
        <v>#DIV/0!</v>
      </c>
      <c r="K96" s="477"/>
      <c r="L96" s="477" t="e">
        <f t="shared" si="33"/>
        <v>#DIV/0!</v>
      </c>
      <c r="M96" s="477" t="e">
        <f t="shared" si="33"/>
        <v>#DIV/0!</v>
      </c>
      <c r="N96" s="477" t="e">
        <f t="shared" si="33"/>
        <v>#DIV/0!</v>
      </c>
      <c r="O96" s="477" t="e">
        <f t="shared" si="33"/>
        <v>#DIV/0!</v>
      </c>
      <c r="P96" s="511"/>
    </row>
    <row r="97" spans="1:16" s="142" customFormat="1" ht="34.5" hidden="1" thickBot="1">
      <c r="A97" s="335" t="s">
        <v>96</v>
      </c>
      <c r="B97" s="485"/>
      <c r="C97" s="476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511"/>
    </row>
    <row r="98" spans="1:16" s="145" customFormat="1" ht="21" hidden="1" thickBot="1">
      <c r="A98" s="334" t="s">
        <v>114</v>
      </c>
      <c r="B98" s="367">
        <v>13.639</v>
      </c>
      <c r="C98" s="347">
        <v>29133</v>
      </c>
      <c r="D98" s="348">
        <v>27016</v>
      </c>
      <c r="E98" s="637">
        <v>2117</v>
      </c>
      <c r="F98" s="637">
        <v>0</v>
      </c>
      <c r="G98" s="637">
        <v>0</v>
      </c>
      <c r="H98" s="637">
        <v>0</v>
      </c>
      <c r="I98" s="637">
        <v>0</v>
      </c>
      <c r="J98" s="637">
        <v>0</v>
      </c>
      <c r="K98" s="637"/>
      <c r="L98" s="637">
        <v>29133</v>
      </c>
      <c r="M98" s="637">
        <v>0</v>
      </c>
      <c r="N98" s="637">
        <v>0</v>
      </c>
      <c r="O98" s="637">
        <v>0</v>
      </c>
      <c r="P98" s="511"/>
    </row>
    <row r="99" spans="1:16" s="145" customFormat="1" ht="21" hidden="1" thickBot="1">
      <c r="A99" s="333" t="s">
        <v>110</v>
      </c>
      <c r="B99" s="367">
        <v>6.183</v>
      </c>
      <c r="C99" s="347">
        <v>27726</v>
      </c>
      <c r="D99" s="348">
        <v>25999</v>
      </c>
      <c r="E99" s="637">
        <v>1538</v>
      </c>
      <c r="F99" s="637">
        <v>0</v>
      </c>
      <c r="G99" s="637">
        <v>0</v>
      </c>
      <c r="H99" s="637">
        <v>0</v>
      </c>
      <c r="I99" s="637">
        <v>0</v>
      </c>
      <c r="J99" s="637">
        <v>0</v>
      </c>
      <c r="K99" s="637"/>
      <c r="L99" s="637">
        <v>27538</v>
      </c>
      <c r="M99" s="637">
        <v>0</v>
      </c>
      <c r="N99" s="637">
        <v>189</v>
      </c>
      <c r="O99" s="637">
        <v>189</v>
      </c>
      <c r="P99" s="511"/>
    </row>
    <row r="100" spans="1:16" s="148" customFormat="1" ht="21" hidden="1" thickBot="1">
      <c r="A100" s="332" t="s">
        <v>112</v>
      </c>
      <c r="B100" s="367">
        <f aca="true" t="shared" si="34" ref="B100:O100">+B98-B99</f>
        <v>7.4559999999999995</v>
      </c>
      <c r="C100" s="347">
        <f t="shared" si="34"/>
        <v>1407</v>
      </c>
      <c r="D100" s="348">
        <f t="shared" si="34"/>
        <v>1017</v>
      </c>
      <c r="E100" s="637">
        <f t="shared" si="34"/>
        <v>579</v>
      </c>
      <c r="F100" s="637">
        <f t="shared" si="34"/>
        <v>0</v>
      </c>
      <c r="G100" s="637">
        <f t="shared" si="34"/>
        <v>0</v>
      </c>
      <c r="H100" s="637">
        <f t="shared" si="34"/>
        <v>0</v>
      </c>
      <c r="I100" s="637">
        <f t="shared" si="34"/>
        <v>0</v>
      </c>
      <c r="J100" s="637">
        <f t="shared" si="34"/>
        <v>0</v>
      </c>
      <c r="K100" s="637"/>
      <c r="L100" s="637">
        <f t="shared" si="34"/>
        <v>1595</v>
      </c>
      <c r="M100" s="637">
        <f t="shared" si="34"/>
        <v>0</v>
      </c>
      <c r="N100" s="637">
        <f t="shared" si="34"/>
        <v>-189</v>
      </c>
      <c r="O100" s="637">
        <f t="shared" si="34"/>
        <v>-189</v>
      </c>
      <c r="P100" s="511"/>
    </row>
    <row r="101" spans="1:16" s="148" customFormat="1" ht="21" hidden="1" thickBot="1">
      <c r="A101" s="473" t="s">
        <v>113</v>
      </c>
      <c r="B101" s="368">
        <f aca="true" t="shared" si="35" ref="B101:O101">+B98/B99*100</f>
        <v>220.5887109817241</v>
      </c>
      <c r="C101" s="360">
        <f t="shared" si="35"/>
        <v>105.07465916468297</v>
      </c>
      <c r="D101" s="359">
        <f t="shared" si="35"/>
        <v>103.91168891111198</v>
      </c>
      <c r="E101" s="636">
        <f t="shared" si="35"/>
        <v>137.64629388816644</v>
      </c>
      <c r="F101" s="636" t="e">
        <f t="shared" si="35"/>
        <v>#DIV/0!</v>
      </c>
      <c r="G101" s="636" t="e">
        <f t="shared" si="35"/>
        <v>#DIV/0!</v>
      </c>
      <c r="H101" s="636" t="e">
        <f t="shared" si="35"/>
        <v>#DIV/0!</v>
      </c>
      <c r="I101" s="636" t="e">
        <f t="shared" si="35"/>
        <v>#DIV/0!</v>
      </c>
      <c r="J101" s="636" t="e">
        <f t="shared" si="35"/>
        <v>#DIV/0!</v>
      </c>
      <c r="K101" s="636"/>
      <c r="L101" s="636">
        <f t="shared" si="35"/>
        <v>105.79199651390805</v>
      </c>
      <c r="M101" s="636" t="e">
        <f t="shared" si="35"/>
        <v>#DIV/0!</v>
      </c>
      <c r="N101" s="636">
        <f t="shared" si="35"/>
        <v>0</v>
      </c>
      <c r="O101" s="636">
        <f t="shared" si="35"/>
        <v>0</v>
      </c>
      <c r="P101" s="841"/>
    </row>
    <row r="102" spans="1:16" s="66" customFormat="1" ht="34.5" thickBot="1">
      <c r="A102" s="336" t="s">
        <v>99</v>
      </c>
      <c r="B102" s="357"/>
      <c r="C102" s="354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516"/>
    </row>
    <row r="103" spans="1:16" s="61" customFormat="1" ht="20.25">
      <c r="A103" s="290" t="s">
        <v>183</v>
      </c>
      <c r="B103" s="597">
        <v>743.4809999999995</v>
      </c>
      <c r="C103" s="598">
        <v>17070.78504135727</v>
      </c>
      <c r="D103" s="598">
        <v>12686.07716045648</v>
      </c>
      <c r="E103" s="598">
        <v>1795.795498921067</v>
      </c>
      <c r="F103" s="598">
        <v>372.12529080545903</v>
      </c>
      <c r="G103" s="598">
        <v>1.847278769284847</v>
      </c>
      <c r="H103" s="598" t="s">
        <v>123</v>
      </c>
      <c r="I103" s="598">
        <v>35.96157803629147</v>
      </c>
      <c r="J103" s="598">
        <v>89.67097567613257</v>
      </c>
      <c r="K103" s="598" t="s">
        <v>123</v>
      </c>
      <c r="L103" s="598">
        <v>0</v>
      </c>
      <c r="M103" s="598">
        <v>14981.477782664713</v>
      </c>
      <c r="N103" s="598">
        <v>938.1209248566321</v>
      </c>
      <c r="O103" s="598">
        <v>1151.1863338359249</v>
      </c>
      <c r="P103" s="599">
        <v>2089.307258692557</v>
      </c>
    </row>
    <row r="104" spans="1:16" s="61" customFormat="1" ht="20.25">
      <c r="A104" s="633" t="s">
        <v>184</v>
      </c>
      <c r="B104" s="646">
        <v>750.3420000000002</v>
      </c>
      <c r="C104" s="509">
        <v>16539.833946831346</v>
      </c>
      <c r="D104" s="509">
        <v>12521.278297096524</v>
      </c>
      <c r="E104" s="509">
        <v>1670.008365074413</v>
      </c>
      <c r="F104" s="509">
        <v>368.1727798790418</v>
      </c>
      <c r="G104" s="509">
        <v>1.4952070744629333</v>
      </c>
      <c r="H104" s="509" t="s">
        <v>123</v>
      </c>
      <c r="I104" s="509">
        <v>36.762236420192394</v>
      </c>
      <c r="J104" s="509">
        <v>81.79192510437456</v>
      </c>
      <c r="K104" s="509" t="s">
        <v>123</v>
      </c>
      <c r="L104" s="509">
        <v>0</v>
      </c>
      <c r="M104" s="509">
        <v>14679.508810649006</v>
      </c>
      <c r="N104" s="509">
        <v>883.4162732904903</v>
      </c>
      <c r="O104" s="509">
        <v>976.9088628918544</v>
      </c>
      <c r="P104" s="510">
        <v>1860.3251361823447</v>
      </c>
    </row>
    <row r="105" spans="1:16" s="63" customFormat="1" ht="20.25">
      <c r="A105" s="291" t="s">
        <v>185</v>
      </c>
      <c r="B105" s="342">
        <f>B103-B104</f>
        <v>-6.861000000000672</v>
      </c>
      <c r="C105" s="343">
        <f aca="true" t="shared" si="36" ref="C105:J105">C103-C104</f>
        <v>530.9510945259244</v>
      </c>
      <c r="D105" s="343">
        <f t="shared" si="36"/>
        <v>164.79886335995616</v>
      </c>
      <c r="E105" s="477">
        <f t="shared" si="36"/>
        <v>125.78713384665411</v>
      </c>
      <c r="F105" s="477">
        <f t="shared" si="36"/>
        <v>3.952510926417233</v>
      </c>
      <c r="G105" s="477">
        <f t="shared" si="36"/>
        <v>0.3520716948219136</v>
      </c>
      <c r="H105" s="477" t="s">
        <v>156</v>
      </c>
      <c r="I105" s="477">
        <f t="shared" si="36"/>
        <v>-0.8006583839009238</v>
      </c>
      <c r="J105" s="477">
        <f t="shared" si="36"/>
        <v>7.879050571758015</v>
      </c>
      <c r="K105" s="477" t="s">
        <v>156</v>
      </c>
      <c r="L105" s="477" t="s">
        <v>156</v>
      </c>
      <c r="M105" s="477">
        <f>M103-M104</f>
        <v>301.96897201570755</v>
      </c>
      <c r="N105" s="477">
        <f>N103-N104</f>
        <v>54.70465156614182</v>
      </c>
      <c r="O105" s="477">
        <f>O103-O104</f>
        <v>174.2774709440705</v>
      </c>
      <c r="P105" s="839">
        <f>P103-P104</f>
        <v>228.9821225102121</v>
      </c>
    </row>
    <row r="106" spans="1:16" s="63" customFormat="1" ht="21" thickBot="1">
      <c r="A106" s="292" t="s">
        <v>186</v>
      </c>
      <c r="B106" s="358">
        <f>+B103/B104*100</f>
        <v>99.08561695866676</v>
      </c>
      <c r="C106" s="359">
        <f aca="true" t="shared" si="37" ref="C106:J106">+C103/C104*100</f>
        <v>103.21013558076042</v>
      </c>
      <c r="D106" s="359">
        <f t="shared" si="37"/>
        <v>101.31615047161895</v>
      </c>
      <c r="E106" s="636">
        <f t="shared" si="37"/>
        <v>107.53212597477312</v>
      </c>
      <c r="F106" s="636">
        <f t="shared" si="37"/>
        <v>101.0735478401515</v>
      </c>
      <c r="G106" s="636">
        <f t="shared" si="37"/>
        <v>123.54668465893764</v>
      </c>
      <c r="H106" s="636" t="s">
        <v>156</v>
      </c>
      <c r="I106" s="636">
        <f t="shared" si="37"/>
        <v>97.82206290512525</v>
      </c>
      <c r="J106" s="636">
        <f t="shared" si="37"/>
        <v>109.63304209028406</v>
      </c>
      <c r="K106" s="636" t="s">
        <v>156</v>
      </c>
      <c r="L106" s="636" t="s">
        <v>156</v>
      </c>
      <c r="M106" s="636">
        <f>+M103/M104*100</f>
        <v>102.05707817550848</v>
      </c>
      <c r="N106" s="636">
        <f>+N103/N104*100</f>
        <v>106.19239799176232</v>
      </c>
      <c r="O106" s="636">
        <f>+O103/O104*100</f>
        <v>117.83968572341259</v>
      </c>
      <c r="P106" s="840">
        <f>+P103/P104*100</f>
        <v>112.30871518406273</v>
      </c>
    </row>
    <row r="107" spans="1:16" s="66" customFormat="1" ht="34.5" thickBot="1">
      <c r="A107" s="336" t="s">
        <v>100</v>
      </c>
      <c r="B107" s="357"/>
      <c r="C107" s="354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516"/>
    </row>
    <row r="108" spans="1:16" s="61" customFormat="1" ht="20.25">
      <c r="A108" s="290" t="s">
        <v>183</v>
      </c>
      <c r="B108" s="597">
        <v>926.3690000000003</v>
      </c>
      <c r="C108" s="598">
        <v>14475.168732258231</v>
      </c>
      <c r="D108" s="598">
        <v>10705.143594687073</v>
      </c>
      <c r="E108" s="598">
        <v>1532.6577925930874</v>
      </c>
      <c r="F108" s="598">
        <v>157.61690715758687</v>
      </c>
      <c r="G108" s="598">
        <v>27.424007064139655</v>
      </c>
      <c r="H108" s="598" t="s">
        <v>123</v>
      </c>
      <c r="I108" s="598">
        <v>63.59254969312085</v>
      </c>
      <c r="J108" s="598">
        <v>451.8077209693616</v>
      </c>
      <c r="K108" s="598" t="s">
        <v>123</v>
      </c>
      <c r="L108" s="598">
        <v>0</v>
      </c>
      <c r="M108" s="598">
        <v>12938.242572164365</v>
      </c>
      <c r="N108" s="598">
        <v>671.0504489391736</v>
      </c>
      <c r="O108" s="598">
        <v>865.8757111546979</v>
      </c>
      <c r="P108" s="599">
        <v>1536.9261600938714</v>
      </c>
    </row>
    <row r="109" spans="1:16" s="61" customFormat="1" ht="20.25">
      <c r="A109" s="633" t="s">
        <v>184</v>
      </c>
      <c r="B109" s="508">
        <v>2412.6529999999993</v>
      </c>
      <c r="C109" s="509">
        <v>14585.00151769305</v>
      </c>
      <c r="D109" s="509">
        <v>10971.526710775785</v>
      </c>
      <c r="E109" s="509">
        <v>1503.0518962597075</v>
      </c>
      <c r="F109" s="509">
        <v>281.3539010099395</v>
      </c>
      <c r="G109" s="509">
        <v>25.998040331535464</v>
      </c>
      <c r="H109" s="509" t="s">
        <v>123</v>
      </c>
      <c r="I109" s="509">
        <v>48.594880131263565</v>
      </c>
      <c r="J109" s="509">
        <v>195.11204747084085</v>
      </c>
      <c r="K109" s="509" t="s">
        <v>123</v>
      </c>
      <c r="L109" s="509">
        <v>0</v>
      </c>
      <c r="M109" s="509">
        <v>13025.637475979072</v>
      </c>
      <c r="N109" s="509">
        <v>649.8196521975326</v>
      </c>
      <c r="O109" s="509">
        <v>909.5443895164367</v>
      </c>
      <c r="P109" s="510">
        <v>1559.3640417139693</v>
      </c>
    </row>
    <row r="110" spans="1:16" s="63" customFormat="1" ht="20.25">
      <c r="A110" s="291" t="s">
        <v>185</v>
      </c>
      <c r="B110" s="342">
        <f>B108-B109</f>
        <v>-1486.2839999999992</v>
      </c>
      <c r="C110" s="343">
        <f aca="true" t="shared" si="38" ref="C110:J110">C108-C109</f>
        <v>-109.83278543481902</v>
      </c>
      <c r="D110" s="343">
        <f t="shared" si="38"/>
        <v>-266.3831160887112</v>
      </c>
      <c r="E110" s="477">
        <f t="shared" si="38"/>
        <v>29.60589633337986</v>
      </c>
      <c r="F110" s="477">
        <f t="shared" si="38"/>
        <v>-123.73699385235261</v>
      </c>
      <c r="G110" s="477">
        <f t="shared" si="38"/>
        <v>1.4259667326041914</v>
      </c>
      <c r="H110" s="477" t="s">
        <v>156</v>
      </c>
      <c r="I110" s="477">
        <f t="shared" si="38"/>
        <v>14.997669561857286</v>
      </c>
      <c r="J110" s="477">
        <f t="shared" si="38"/>
        <v>256.6956734985207</v>
      </c>
      <c r="K110" s="477" t="s">
        <v>156</v>
      </c>
      <c r="L110" s="477" t="s">
        <v>156</v>
      </c>
      <c r="M110" s="477">
        <f>M108-M109</f>
        <v>-87.3949038147075</v>
      </c>
      <c r="N110" s="477">
        <f>N108-N109</f>
        <v>21.23079674164103</v>
      </c>
      <c r="O110" s="477">
        <f>O108-O109</f>
        <v>-43.668678361738785</v>
      </c>
      <c r="P110" s="839">
        <f>P108-P109</f>
        <v>-22.43788162009787</v>
      </c>
    </row>
    <row r="111" spans="1:16" s="63" customFormat="1" ht="21" thickBot="1">
      <c r="A111" s="292" t="s">
        <v>186</v>
      </c>
      <c r="B111" s="358">
        <f>+B108/B109*100</f>
        <v>38.396279945769265</v>
      </c>
      <c r="C111" s="359">
        <f aca="true" t="shared" si="39" ref="C111:J111">+C108/C109*100</f>
        <v>99.2469470414413</v>
      </c>
      <c r="D111" s="359">
        <f t="shared" si="39"/>
        <v>97.57205060780574</v>
      </c>
      <c r="E111" s="636">
        <f t="shared" si="39"/>
        <v>101.96971883719073</v>
      </c>
      <c r="F111" s="636">
        <f t="shared" si="39"/>
        <v>56.020871433383356</v>
      </c>
      <c r="G111" s="636">
        <f t="shared" si="39"/>
        <v>105.48490084029334</v>
      </c>
      <c r="H111" s="636" t="s">
        <v>156</v>
      </c>
      <c r="I111" s="636">
        <f t="shared" si="39"/>
        <v>130.86265368151103</v>
      </c>
      <c r="J111" s="636">
        <f t="shared" si="39"/>
        <v>231.56321038396334</v>
      </c>
      <c r="K111" s="636" t="s">
        <v>156</v>
      </c>
      <c r="L111" s="636" t="s">
        <v>156</v>
      </c>
      <c r="M111" s="636">
        <f>+M108/M109*100</f>
        <v>99.32905468944706</v>
      </c>
      <c r="N111" s="636">
        <f>+N108/N109*100</f>
        <v>103.26718292834691</v>
      </c>
      <c r="O111" s="636">
        <f>+O108/O109*100</f>
        <v>95.19884033532927</v>
      </c>
      <c r="P111" s="840">
        <f>+P108/P109*100</f>
        <v>98.56108766010563</v>
      </c>
    </row>
    <row r="112" spans="1:16" s="66" customFormat="1" ht="34.5" thickBot="1">
      <c r="A112" s="336" t="s">
        <v>101</v>
      </c>
      <c r="B112" s="357"/>
      <c r="C112" s="354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516"/>
    </row>
    <row r="113" spans="1:16" s="61" customFormat="1" ht="20.25">
      <c r="A113" s="290" t="s">
        <v>183</v>
      </c>
      <c r="B113" s="597">
        <v>990.6280000000004</v>
      </c>
      <c r="C113" s="598">
        <v>18227.653569251008</v>
      </c>
      <c r="D113" s="598">
        <v>12245.843966319006</v>
      </c>
      <c r="E113" s="598">
        <v>1853.9143856220492</v>
      </c>
      <c r="F113" s="598">
        <v>257.3685581267639</v>
      </c>
      <c r="G113" s="598">
        <v>129.028336906824</v>
      </c>
      <c r="H113" s="598" t="s">
        <v>123</v>
      </c>
      <c r="I113" s="598">
        <v>66.0652468265921</v>
      </c>
      <c r="J113" s="598">
        <v>1225.7160777473143</v>
      </c>
      <c r="K113" s="598" t="s">
        <v>123</v>
      </c>
      <c r="L113" s="598">
        <v>0</v>
      </c>
      <c r="M113" s="598">
        <v>15777.93657154855</v>
      </c>
      <c r="N113" s="598">
        <v>1062.7773493178058</v>
      </c>
      <c r="O113" s="598">
        <v>1386.9396483846608</v>
      </c>
      <c r="P113" s="599">
        <v>2449.716997702467</v>
      </c>
    </row>
    <row r="114" spans="1:16" s="61" customFormat="1" ht="20.25">
      <c r="A114" s="633" t="s">
        <v>184</v>
      </c>
      <c r="B114" s="508">
        <v>1292.002</v>
      </c>
      <c r="C114" s="509">
        <v>17236.45932178639</v>
      </c>
      <c r="D114" s="509">
        <v>11751.070947774591</v>
      </c>
      <c r="E114" s="509">
        <v>1729.3770314081044</v>
      </c>
      <c r="F114" s="509">
        <v>259.6265975852462</v>
      </c>
      <c r="G114" s="509">
        <v>112.71893025965386</v>
      </c>
      <c r="H114" s="509" t="s">
        <v>123</v>
      </c>
      <c r="I114" s="509">
        <v>64.60361516468241</v>
      </c>
      <c r="J114" s="509">
        <v>1018.2672575842247</v>
      </c>
      <c r="K114" s="509" t="s">
        <v>123</v>
      </c>
      <c r="L114" s="509">
        <v>0</v>
      </c>
      <c r="M114" s="509">
        <v>14935.664379776505</v>
      </c>
      <c r="N114" s="509">
        <v>941.8340038689311</v>
      </c>
      <c r="O114" s="509">
        <v>1358.9609381409628</v>
      </c>
      <c r="P114" s="510">
        <v>2300.794942009894</v>
      </c>
    </row>
    <row r="115" spans="1:16" s="63" customFormat="1" ht="20.25">
      <c r="A115" s="291" t="s">
        <v>185</v>
      </c>
      <c r="B115" s="342">
        <f>B113-B114</f>
        <v>-301.37399999999957</v>
      </c>
      <c r="C115" s="343">
        <f aca="true" t="shared" si="40" ref="C115:J115">C113-C114</f>
        <v>991.1942474646166</v>
      </c>
      <c r="D115" s="343">
        <f t="shared" si="40"/>
        <v>494.7730185444143</v>
      </c>
      <c r="E115" s="477">
        <f t="shared" si="40"/>
        <v>124.53735421394481</v>
      </c>
      <c r="F115" s="477">
        <f t="shared" si="40"/>
        <v>-2.258039458482301</v>
      </c>
      <c r="G115" s="477">
        <f t="shared" si="40"/>
        <v>16.309406647170135</v>
      </c>
      <c r="H115" s="477" t="s">
        <v>156</v>
      </c>
      <c r="I115" s="477">
        <f t="shared" si="40"/>
        <v>1.461631661909692</v>
      </c>
      <c r="J115" s="477">
        <f t="shared" si="40"/>
        <v>207.44882016308964</v>
      </c>
      <c r="K115" s="477" t="s">
        <v>156</v>
      </c>
      <c r="L115" s="477" t="s">
        <v>156</v>
      </c>
      <c r="M115" s="477">
        <f>M113-M114</f>
        <v>842.2721917720446</v>
      </c>
      <c r="N115" s="477">
        <f>N113-N114</f>
        <v>120.94334544887477</v>
      </c>
      <c r="O115" s="477">
        <f>O113-O114</f>
        <v>27.97871024369806</v>
      </c>
      <c r="P115" s="839">
        <f>P113-P114</f>
        <v>148.92205569257294</v>
      </c>
    </row>
    <row r="116" spans="1:16" s="63" customFormat="1" ht="21" thickBot="1">
      <c r="A116" s="292" t="s">
        <v>186</v>
      </c>
      <c r="B116" s="342">
        <f>+B113/B114*100</f>
        <v>76.67387511784041</v>
      </c>
      <c r="C116" s="343">
        <f aca="true" t="shared" si="41" ref="C116:J116">+C113/C114*100</f>
        <v>105.7505676134528</v>
      </c>
      <c r="D116" s="343">
        <f t="shared" si="41"/>
        <v>104.21045044101376</v>
      </c>
      <c r="E116" s="477">
        <f t="shared" si="41"/>
        <v>107.20128415910226</v>
      </c>
      <c r="F116" s="477">
        <f t="shared" si="41"/>
        <v>99.1302742170933</v>
      </c>
      <c r="G116" s="477">
        <f t="shared" si="41"/>
        <v>114.46909282194267</v>
      </c>
      <c r="H116" s="636" t="s">
        <v>156</v>
      </c>
      <c r="I116" s="477">
        <f t="shared" si="41"/>
        <v>102.26246109940413</v>
      </c>
      <c r="J116" s="477">
        <f t="shared" si="41"/>
        <v>120.37272814361614</v>
      </c>
      <c r="K116" s="636" t="s">
        <v>156</v>
      </c>
      <c r="L116" s="636" t="s">
        <v>156</v>
      </c>
      <c r="M116" s="477">
        <f>+M113/M114*100</f>
        <v>105.63933528737104</v>
      </c>
      <c r="N116" s="477">
        <f>+N113/N114*100</f>
        <v>112.84125917646372</v>
      </c>
      <c r="O116" s="477">
        <f>+O113/O114*100</f>
        <v>102.05883108619535</v>
      </c>
      <c r="P116" s="839">
        <f>+P113/P114*100</f>
        <v>106.47263486951513</v>
      </c>
    </row>
    <row r="117" spans="1:16" s="66" customFormat="1" ht="34.5" hidden="1" thickBot="1">
      <c r="A117" s="338" t="s">
        <v>63</v>
      </c>
      <c r="B117" s="487"/>
      <c r="C117" s="481"/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477"/>
      <c r="P117" s="513"/>
    </row>
    <row r="118" spans="1:16" s="61" customFormat="1" ht="21" hidden="1" thickBot="1">
      <c r="A118" s="339" t="s">
        <v>90</v>
      </c>
      <c r="B118" s="342"/>
      <c r="C118" s="352"/>
      <c r="D118" s="348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513">
        <v>8.9</v>
      </c>
    </row>
    <row r="119" spans="1:16" s="61" customFormat="1" ht="21" hidden="1" thickBot="1">
      <c r="A119" s="371" t="s">
        <v>90</v>
      </c>
      <c r="B119" s="342"/>
      <c r="C119" s="352"/>
      <c r="D119" s="348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513">
        <v>8.9</v>
      </c>
    </row>
    <row r="120" spans="1:16" s="63" customFormat="1" ht="21" hidden="1" thickBot="1">
      <c r="A120" s="341" t="s">
        <v>88</v>
      </c>
      <c r="B120" s="342">
        <f aca="true" t="shared" si="42" ref="B120:O120">+B118-B119</f>
        <v>0</v>
      </c>
      <c r="C120" s="352">
        <f t="shared" si="42"/>
        <v>0</v>
      </c>
      <c r="D120" s="348">
        <f t="shared" si="42"/>
        <v>0</v>
      </c>
      <c r="E120" s="637">
        <f t="shared" si="42"/>
        <v>0</v>
      </c>
      <c r="F120" s="637">
        <f t="shared" si="42"/>
        <v>0</v>
      </c>
      <c r="G120" s="637">
        <f t="shared" si="42"/>
        <v>0</v>
      </c>
      <c r="H120" s="637">
        <f t="shared" si="42"/>
        <v>0</v>
      </c>
      <c r="I120" s="637">
        <f t="shared" si="42"/>
        <v>0</v>
      </c>
      <c r="J120" s="637">
        <f t="shared" si="42"/>
        <v>0</v>
      </c>
      <c r="K120" s="637"/>
      <c r="L120" s="637">
        <f t="shared" si="42"/>
        <v>0</v>
      </c>
      <c r="M120" s="637">
        <f t="shared" si="42"/>
        <v>0</v>
      </c>
      <c r="N120" s="637">
        <f t="shared" si="42"/>
        <v>0</v>
      </c>
      <c r="O120" s="637">
        <f t="shared" si="42"/>
        <v>0</v>
      </c>
      <c r="P120" s="513"/>
    </row>
    <row r="121" spans="1:16" s="63" customFormat="1" ht="21" hidden="1" thickBot="1">
      <c r="A121" s="475" t="s">
        <v>89</v>
      </c>
      <c r="B121" s="358" t="e">
        <f aca="true" t="shared" si="43" ref="B121:O121">+B118/B119*100</f>
        <v>#DIV/0!</v>
      </c>
      <c r="C121" s="366" t="e">
        <f t="shared" si="43"/>
        <v>#DIV/0!</v>
      </c>
      <c r="D121" s="359" t="e">
        <f t="shared" si="43"/>
        <v>#DIV/0!</v>
      </c>
      <c r="E121" s="636" t="e">
        <f t="shared" si="43"/>
        <v>#DIV/0!</v>
      </c>
      <c r="F121" s="636" t="e">
        <f t="shared" si="43"/>
        <v>#DIV/0!</v>
      </c>
      <c r="G121" s="636" t="e">
        <f t="shared" si="43"/>
        <v>#DIV/0!</v>
      </c>
      <c r="H121" s="636" t="e">
        <f t="shared" si="43"/>
        <v>#DIV/0!</v>
      </c>
      <c r="I121" s="636" t="e">
        <f t="shared" si="43"/>
        <v>#DIV/0!</v>
      </c>
      <c r="J121" s="636" t="e">
        <f t="shared" si="43"/>
        <v>#DIV/0!</v>
      </c>
      <c r="K121" s="636"/>
      <c r="L121" s="636" t="e">
        <f t="shared" si="43"/>
        <v>#DIV/0!</v>
      </c>
      <c r="M121" s="636" t="e">
        <f t="shared" si="43"/>
        <v>#DIV/0!</v>
      </c>
      <c r="N121" s="636" t="e">
        <f t="shared" si="43"/>
        <v>#DIV/0!</v>
      </c>
      <c r="O121" s="636" t="e">
        <f t="shared" si="43"/>
        <v>#DIV/0!</v>
      </c>
      <c r="P121" s="842"/>
    </row>
    <row r="122" spans="1:17" s="66" customFormat="1" ht="34.5" thickBot="1">
      <c r="A122" s="336" t="s">
        <v>102</v>
      </c>
      <c r="B122" s="357"/>
      <c r="C122" s="354"/>
      <c r="D122" s="353"/>
      <c r="E122" s="353"/>
      <c r="F122" s="353"/>
      <c r="G122" s="353"/>
      <c r="H122" s="353"/>
      <c r="I122" s="353"/>
      <c r="J122" s="353"/>
      <c r="K122" s="353"/>
      <c r="L122" s="353"/>
      <c r="M122" s="353"/>
      <c r="N122" s="353"/>
      <c r="O122" s="353"/>
      <c r="P122" s="516"/>
      <c r="Q122" s="365"/>
    </row>
    <row r="123" spans="1:16" s="61" customFormat="1" ht="20.25">
      <c r="A123" s="290" t="s">
        <v>183</v>
      </c>
      <c r="B123" s="597">
        <v>211.204</v>
      </c>
      <c r="C123" s="598">
        <v>18986.96718180842</v>
      </c>
      <c r="D123" s="598">
        <v>14438.63555298826</v>
      </c>
      <c r="E123" s="598">
        <v>1910.331559377032</v>
      </c>
      <c r="F123" s="598">
        <v>92.95081216896145</v>
      </c>
      <c r="G123" s="598">
        <v>0</v>
      </c>
      <c r="H123" s="598" t="s">
        <v>123</v>
      </c>
      <c r="I123" s="598">
        <v>0</v>
      </c>
      <c r="J123" s="598">
        <v>6.623138450660656</v>
      </c>
      <c r="K123" s="598" t="s">
        <v>123</v>
      </c>
      <c r="L123" s="598">
        <v>0</v>
      </c>
      <c r="M123" s="598">
        <v>16448.541062984914</v>
      </c>
      <c r="N123" s="598">
        <v>1307.8962361823956</v>
      </c>
      <c r="O123" s="598">
        <v>1230.5298826411117</v>
      </c>
      <c r="P123" s="599">
        <v>2538.4261188235073</v>
      </c>
    </row>
    <row r="124" spans="1:16" s="61" customFormat="1" ht="20.25">
      <c r="A124" s="633" t="s">
        <v>184</v>
      </c>
      <c r="B124" s="508">
        <v>208.30900000000003</v>
      </c>
      <c r="C124" s="509">
        <v>18203.452963306114</v>
      </c>
      <c r="D124" s="509">
        <v>13775.815415240506</v>
      </c>
      <c r="E124" s="509">
        <v>1837.9038671716855</v>
      </c>
      <c r="F124" s="509">
        <v>89.90810126622789</v>
      </c>
      <c r="G124" s="509">
        <v>0</v>
      </c>
      <c r="H124" s="509" t="s">
        <v>123</v>
      </c>
      <c r="I124" s="509">
        <v>0</v>
      </c>
      <c r="J124" s="509">
        <v>5.988299433373817</v>
      </c>
      <c r="K124" s="509" t="s">
        <v>123</v>
      </c>
      <c r="L124" s="509">
        <v>0</v>
      </c>
      <c r="M124" s="509">
        <v>15709.615683111791</v>
      </c>
      <c r="N124" s="509">
        <v>1272.763458771985</v>
      </c>
      <c r="O124" s="509">
        <v>1221.073821422342</v>
      </c>
      <c r="P124" s="510">
        <v>2493.837280194327</v>
      </c>
    </row>
    <row r="125" spans="1:16" s="63" customFormat="1" ht="20.25">
      <c r="A125" s="291" t="s">
        <v>185</v>
      </c>
      <c r="B125" s="342">
        <f>B123-B124</f>
        <v>2.894999999999982</v>
      </c>
      <c r="C125" s="343">
        <f aca="true" t="shared" si="44" ref="C125:J125">C123-C124</f>
        <v>783.5142185023069</v>
      </c>
      <c r="D125" s="343">
        <f t="shared" si="44"/>
        <v>662.8201377477544</v>
      </c>
      <c r="E125" s="477">
        <f t="shared" si="44"/>
        <v>72.42769220534637</v>
      </c>
      <c r="F125" s="477">
        <f t="shared" si="44"/>
        <v>3.0427109027335604</v>
      </c>
      <c r="G125" s="477" t="s">
        <v>156</v>
      </c>
      <c r="H125" s="477" t="s">
        <v>156</v>
      </c>
      <c r="I125" s="477" t="s">
        <v>156</v>
      </c>
      <c r="J125" s="477">
        <f t="shared" si="44"/>
        <v>0.634839017286839</v>
      </c>
      <c r="K125" s="477" t="s">
        <v>156</v>
      </c>
      <c r="L125" s="477" t="s">
        <v>156</v>
      </c>
      <c r="M125" s="477">
        <f>M123-M124</f>
        <v>738.9253798731224</v>
      </c>
      <c r="N125" s="477">
        <f>N123-N124</f>
        <v>35.132777410410654</v>
      </c>
      <c r="O125" s="477">
        <f>O123-O124</f>
        <v>9.456061218769719</v>
      </c>
      <c r="P125" s="839">
        <f>P123-P124</f>
        <v>44.58883862918037</v>
      </c>
    </row>
    <row r="126" spans="1:16" s="63" customFormat="1" ht="21" thickBot="1">
      <c r="A126" s="292" t="s">
        <v>186</v>
      </c>
      <c r="B126" s="358">
        <f>+B123/B124*100</f>
        <v>101.38976232423946</v>
      </c>
      <c r="C126" s="359">
        <f aca="true" t="shared" si="45" ref="C126:J126">+C123/C124*100</f>
        <v>104.30420657048796</v>
      </c>
      <c r="D126" s="359">
        <f t="shared" si="45"/>
        <v>104.81147661875943</v>
      </c>
      <c r="E126" s="636">
        <f t="shared" si="45"/>
        <v>103.94077696331333</v>
      </c>
      <c r="F126" s="636">
        <f t="shared" si="45"/>
        <v>103.3842455350311</v>
      </c>
      <c r="G126" s="636" t="s">
        <v>156</v>
      </c>
      <c r="H126" s="636" t="s">
        <v>156</v>
      </c>
      <c r="I126" s="636" t="s">
        <v>156</v>
      </c>
      <c r="J126" s="636">
        <f t="shared" si="45"/>
        <v>110.6013238708267</v>
      </c>
      <c r="K126" s="636" t="s">
        <v>156</v>
      </c>
      <c r="L126" s="636" t="s">
        <v>156</v>
      </c>
      <c r="M126" s="636">
        <f>+M123/M124*100</f>
        <v>104.70365026604365</v>
      </c>
      <c r="N126" s="636">
        <f>+N123/N124*100</f>
        <v>102.76035402872961</v>
      </c>
      <c r="O126" s="636">
        <f>+O123/O124*100</f>
        <v>100.77440536787161</v>
      </c>
      <c r="P126" s="840">
        <f>+P123/P124*100</f>
        <v>101.78796102629863</v>
      </c>
    </row>
    <row r="127" spans="1:16" s="126" customFormat="1" ht="34.5" thickBot="1">
      <c r="A127" s="321" t="s">
        <v>116</v>
      </c>
      <c r="B127" s="364"/>
      <c r="C127" s="356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515"/>
    </row>
    <row r="128" spans="1:16" s="128" customFormat="1" ht="20.25">
      <c r="A128" s="290" t="s">
        <v>183</v>
      </c>
      <c r="B128" s="647">
        <v>23047.293999999907</v>
      </c>
      <c r="C128" s="648">
        <v>14725.60747261706</v>
      </c>
      <c r="D128" s="648">
        <v>11436.500264051278</v>
      </c>
      <c r="E128" s="648">
        <v>1527.633254906202</v>
      </c>
      <c r="F128" s="648">
        <v>327.51590056516125</v>
      </c>
      <c r="G128" s="648">
        <v>3.0393083601629574</v>
      </c>
      <c r="H128" s="648" t="s">
        <v>123</v>
      </c>
      <c r="I128" s="648">
        <v>8.560187875707557</v>
      </c>
      <c r="J128" s="648">
        <v>19.291241595072645</v>
      </c>
      <c r="K128" s="648" t="s">
        <v>123</v>
      </c>
      <c r="L128" s="648">
        <v>0</v>
      </c>
      <c r="M128" s="648">
        <v>13322.540157353586</v>
      </c>
      <c r="N128" s="648">
        <v>507.59270625581445</v>
      </c>
      <c r="O128" s="648">
        <v>895.474609007607</v>
      </c>
      <c r="P128" s="649">
        <v>1403.0673152634215</v>
      </c>
    </row>
    <row r="129" spans="1:16" s="128" customFormat="1" ht="20.25">
      <c r="A129" s="633" t="s">
        <v>184</v>
      </c>
      <c r="B129" s="508">
        <v>20853.454999999893</v>
      </c>
      <c r="C129" s="509">
        <v>14275.633933721603</v>
      </c>
      <c r="D129" s="509">
        <v>11024.968908029947</v>
      </c>
      <c r="E129" s="509">
        <v>1475.1609305668333</v>
      </c>
      <c r="F129" s="509">
        <v>315.2819440871238</v>
      </c>
      <c r="G129" s="509">
        <v>0.9616951563501958</v>
      </c>
      <c r="H129" s="509" t="s">
        <v>123</v>
      </c>
      <c r="I129" s="509">
        <v>6.3644010069314945</v>
      </c>
      <c r="J129" s="509">
        <v>7.385778519674595</v>
      </c>
      <c r="K129" s="509" t="s">
        <v>123</v>
      </c>
      <c r="L129" s="509">
        <v>0</v>
      </c>
      <c r="M129" s="509">
        <v>12830.123657366863</v>
      </c>
      <c r="N129" s="509">
        <v>477.76934725365106</v>
      </c>
      <c r="O129" s="509">
        <v>967.7409291010432</v>
      </c>
      <c r="P129" s="510">
        <v>1445.5102763546943</v>
      </c>
    </row>
    <row r="130" spans="1:16" s="129" customFormat="1" ht="20.25">
      <c r="A130" s="291" t="s">
        <v>185</v>
      </c>
      <c r="B130" s="342">
        <f>B128-B129</f>
        <v>2193.8390000000145</v>
      </c>
      <c r="C130" s="343">
        <f aca="true" t="shared" si="46" ref="C130:J130">C128-C129</f>
        <v>449.97353889545593</v>
      </c>
      <c r="D130" s="343">
        <f t="shared" si="46"/>
        <v>411.5313560213308</v>
      </c>
      <c r="E130" s="477">
        <f t="shared" si="46"/>
        <v>52.4723243393687</v>
      </c>
      <c r="F130" s="477">
        <f t="shared" si="46"/>
        <v>12.233956478037442</v>
      </c>
      <c r="G130" s="477">
        <f t="shared" si="46"/>
        <v>2.0776132038127617</v>
      </c>
      <c r="H130" s="477" t="s">
        <v>156</v>
      </c>
      <c r="I130" s="477">
        <f t="shared" si="46"/>
        <v>2.1957868687760627</v>
      </c>
      <c r="J130" s="477">
        <f t="shared" si="46"/>
        <v>11.90546307539805</v>
      </c>
      <c r="K130" s="477">
        <v>0</v>
      </c>
      <c r="L130" s="477" t="s">
        <v>156</v>
      </c>
      <c r="M130" s="477">
        <f>M128-M129</f>
        <v>492.41649998672256</v>
      </c>
      <c r="N130" s="477">
        <f>N128-N129</f>
        <v>29.823359002163386</v>
      </c>
      <c r="O130" s="477">
        <f>O128-O129</f>
        <v>-72.2663200934362</v>
      </c>
      <c r="P130" s="839">
        <f>P128-P129</f>
        <v>-42.442961091272764</v>
      </c>
    </row>
    <row r="131" spans="1:16" s="129" customFormat="1" ht="21" thickBot="1">
      <c r="A131" s="292" t="s">
        <v>186</v>
      </c>
      <c r="B131" s="344">
        <f>+B128/B129*100</f>
        <v>110.52026630599114</v>
      </c>
      <c r="C131" s="345">
        <f aca="true" t="shared" si="47" ref="C131:J131">+C128/C129*100</f>
        <v>103.15203892860083</v>
      </c>
      <c r="D131" s="345">
        <f t="shared" si="47"/>
        <v>103.73272123898323</v>
      </c>
      <c r="E131" s="644">
        <f t="shared" si="47"/>
        <v>103.55705762348289</v>
      </c>
      <c r="F131" s="644">
        <f t="shared" si="47"/>
        <v>103.88032258347681</v>
      </c>
      <c r="G131" s="644">
        <f t="shared" si="47"/>
        <v>316.03656731491435</v>
      </c>
      <c r="H131" s="644" t="s">
        <v>156</v>
      </c>
      <c r="I131" s="644">
        <f t="shared" si="47"/>
        <v>134.5010766352501</v>
      </c>
      <c r="J131" s="644">
        <f t="shared" si="47"/>
        <v>261.1944230886927</v>
      </c>
      <c r="K131" s="644">
        <v>0</v>
      </c>
      <c r="L131" s="644" t="s">
        <v>156</v>
      </c>
      <c r="M131" s="644">
        <f>+M128/M129*100</f>
        <v>103.83797158263542</v>
      </c>
      <c r="N131" s="644">
        <f>+N128/N129*100</f>
        <v>106.24220854133823</v>
      </c>
      <c r="O131" s="644">
        <f>+O128/O129*100</f>
        <v>92.53247249131375</v>
      </c>
      <c r="P131" s="843">
        <f>+P128/P129*100</f>
        <v>97.06380772343549</v>
      </c>
    </row>
    <row r="132" spans="1:16" s="66" customFormat="1" ht="34.5" hidden="1" thickBot="1">
      <c r="A132" s="372" t="s">
        <v>64</v>
      </c>
      <c r="B132" s="882"/>
      <c r="C132" s="883"/>
      <c r="D132" s="884"/>
      <c r="E132" s="884"/>
      <c r="F132" s="884"/>
      <c r="G132" s="884"/>
      <c r="H132" s="884"/>
      <c r="I132" s="884"/>
      <c r="J132" s="884"/>
      <c r="K132" s="884"/>
      <c r="L132" s="884"/>
      <c r="M132" s="884"/>
      <c r="N132" s="884"/>
      <c r="O132" s="884"/>
      <c r="P132" s="885"/>
    </row>
    <row r="133" spans="1:16" s="61" customFormat="1" ht="21" hidden="1" thickBot="1">
      <c r="A133" s="373" t="s">
        <v>90</v>
      </c>
      <c r="B133" s="342"/>
      <c r="C133" s="352"/>
      <c r="D133" s="352"/>
      <c r="E133" s="642"/>
      <c r="F133" s="642"/>
      <c r="G133" s="642"/>
      <c r="H133" s="642"/>
      <c r="I133" s="642"/>
      <c r="J133" s="642"/>
      <c r="K133" s="642"/>
      <c r="L133" s="642"/>
      <c r="M133" s="642"/>
      <c r="N133" s="642"/>
      <c r="O133" s="642"/>
      <c r="P133" s="513">
        <v>15.9</v>
      </c>
    </row>
    <row r="134" spans="1:16" s="61" customFormat="1" ht="21" hidden="1" thickBot="1">
      <c r="A134" s="374" t="s">
        <v>90</v>
      </c>
      <c r="B134" s="342"/>
      <c r="C134" s="352"/>
      <c r="D134" s="35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513">
        <v>15.9</v>
      </c>
    </row>
    <row r="135" spans="1:16" s="63" customFormat="1" ht="21" hidden="1" thickBot="1">
      <c r="A135" s="375" t="s">
        <v>88</v>
      </c>
      <c r="B135" s="342">
        <f aca="true" t="shared" si="48" ref="B135:O135">+B133-B134</f>
        <v>0</v>
      </c>
      <c r="C135" s="352">
        <f t="shared" si="48"/>
        <v>0</v>
      </c>
      <c r="D135" s="352">
        <f t="shared" si="48"/>
        <v>0</v>
      </c>
      <c r="E135" s="642">
        <f t="shared" si="48"/>
        <v>0</v>
      </c>
      <c r="F135" s="642">
        <f t="shared" si="48"/>
        <v>0</v>
      </c>
      <c r="G135" s="642">
        <f t="shared" si="48"/>
        <v>0</v>
      </c>
      <c r="H135" s="642">
        <f t="shared" si="48"/>
        <v>0</v>
      </c>
      <c r="I135" s="642">
        <f t="shared" si="48"/>
        <v>0</v>
      </c>
      <c r="J135" s="642">
        <f t="shared" si="48"/>
        <v>0</v>
      </c>
      <c r="K135" s="642"/>
      <c r="L135" s="642">
        <f t="shared" si="48"/>
        <v>0</v>
      </c>
      <c r="M135" s="642">
        <f t="shared" si="48"/>
        <v>0</v>
      </c>
      <c r="N135" s="642">
        <f t="shared" si="48"/>
        <v>0</v>
      </c>
      <c r="O135" s="642">
        <f t="shared" si="48"/>
        <v>0</v>
      </c>
      <c r="P135" s="513"/>
    </row>
    <row r="136" spans="1:16" s="63" customFormat="1" ht="21" hidden="1" thickBot="1">
      <c r="A136" s="376" t="s">
        <v>89</v>
      </c>
      <c r="B136" s="342" t="e">
        <f aca="true" t="shared" si="49" ref="B136:O136">+B133/B134*100</f>
        <v>#DIV/0!</v>
      </c>
      <c r="C136" s="482" t="e">
        <f t="shared" si="49"/>
        <v>#DIV/0!</v>
      </c>
      <c r="D136" s="482" t="e">
        <f t="shared" si="49"/>
        <v>#DIV/0!</v>
      </c>
      <c r="E136" s="481" t="e">
        <f t="shared" si="49"/>
        <v>#DIV/0!</v>
      </c>
      <c r="F136" s="481" t="e">
        <f t="shared" si="49"/>
        <v>#DIV/0!</v>
      </c>
      <c r="G136" s="481" t="e">
        <f t="shared" si="49"/>
        <v>#DIV/0!</v>
      </c>
      <c r="H136" s="481" t="e">
        <f t="shared" si="49"/>
        <v>#DIV/0!</v>
      </c>
      <c r="I136" s="481" t="e">
        <f t="shared" si="49"/>
        <v>#DIV/0!</v>
      </c>
      <c r="J136" s="481" t="e">
        <f t="shared" si="49"/>
        <v>#DIV/0!</v>
      </c>
      <c r="K136" s="481"/>
      <c r="L136" s="481" t="e">
        <f t="shared" si="49"/>
        <v>#DIV/0!</v>
      </c>
      <c r="M136" s="481" t="e">
        <f t="shared" si="49"/>
        <v>#DIV/0!</v>
      </c>
      <c r="N136" s="481" t="e">
        <f t="shared" si="49"/>
        <v>#DIV/0!</v>
      </c>
      <c r="O136" s="481" t="e">
        <f t="shared" si="49"/>
        <v>#DIV/0!</v>
      </c>
      <c r="P136" s="513"/>
    </row>
    <row r="137" spans="1:16" s="66" customFormat="1" ht="34.5" hidden="1" thickBot="1">
      <c r="A137" s="377" t="s">
        <v>65</v>
      </c>
      <c r="B137" s="487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513"/>
    </row>
    <row r="138" spans="1:16" s="61" customFormat="1" ht="21" hidden="1" thickBot="1">
      <c r="A138" s="373" t="s">
        <v>90</v>
      </c>
      <c r="B138" s="342"/>
      <c r="C138" s="352"/>
      <c r="D138" s="352"/>
      <c r="E138" s="642"/>
      <c r="F138" s="642"/>
      <c r="G138" s="642"/>
      <c r="H138" s="642"/>
      <c r="I138" s="642"/>
      <c r="J138" s="642"/>
      <c r="K138" s="642"/>
      <c r="L138" s="642"/>
      <c r="M138" s="642"/>
      <c r="N138" s="642"/>
      <c r="O138" s="642"/>
      <c r="P138" s="513">
        <v>22.1</v>
      </c>
    </row>
    <row r="139" spans="1:16" s="61" customFormat="1" ht="21" hidden="1" thickBot="1">
      <c r="A139" s="374" t="s">
        <v>90</v>
      </c>
      <c r="B139" s="342"/>
      <c r="C139" s="352"/>
      <c r="D139" s="352"/>
      <c r="E139" s="642"/>
      <c r="F139" s="642"/>
      <c r="G139" s="642"/>
      <c r="H139" s="642"/>
      <c r="I139" s="642"/>
      <c r="J139" s="642"/>
      <c r="K139" s="642"/>
      <c r="L139" s="642"/>
      <c r="M139" s="642"/>
      <c r="N139" s="642"/>
      <c r="O139" s="642"/>
      <c r="P139" s="513">
        <v>22.1</v>
      </c>
    </row>
    <row r="140" spans="1:16" s="63" customFormat="1" ht="21" hidden="1" thickBot="1">
      <c r="A140" s="375" t="s">
        <v>88</v>
      </c>
      <c r="B140" s="342">
        <f aca="true" t="shared" si="50" ref="B140:O140">+B138-B139</f>
        <v>0</v>
      </c>
      <c r="C140" s="352">
        <f t="shared" si="50"/>
        <v>0</v>
      </c>
      <c r="D140" s="352">
        <f t="shared" si="50"/>
        <v>0</v>
      </c>
      <c r="E140" s="642">
        <f t="shared" si="50"/>
        <v>0</v>
      </c>
      <c r="F140" s="642">
        <f t="shared" si="50"/>
        <v>0</v>
      </c>
      <c r="G140" s="642">
        <f t="shared" si="50"/>
        <v>0</v>
      </c>
      <c r="H140" s="642">
        <f t="shared" si="50"/>
        <v>0</v>
      </c>
      <c r="I140" s="642">
        <f t="shared" si="50"/>
        <v>0</v>
      </c>
      <c r="J140" s="642">
        <f t="shared" si="50"/>
        <v>0</v>
      </c>
      <c r="K140" s="642"/>
      <c r="L140" s="642">
        <f t="shared" si="50"/>
        <v>0</v>
      </c>
      <c r="M140" s="642">
        <f t="shared" si="50"/>
        <v>0</v>
      </c>
      <c r="N140" s="642">
        <f t="shared" si="50"/>
        <v>0</v>
      </c>
      <c r="O140" s="642">
        <f t="shared" si="50"/>
        <v>0</v>
      </c>
      <c r="P140" s="513"/>
    </row>
    <row r="141" spans="1:16" s="63" customFormat="1" ht="21" hidden="1" thickBot="1">
      <c r="A141" s="376" t="s">
        <v>89</v>
      </c>
      <c r="B141" s="342" t="e">
        <f aca="true" t="shared" si="51" ref="B141:O141">+B138/B139*100</f>
        <v>#DIV/0!</v>
      </c>
      <c r="C141" s="482" t="e">
        <f t="shared" si="51"/>
        <v>#DIV/0!</v>
      </c>
      <c r="D141" s="482" t="e">
        <f t="shared" si="51"/>
        <v>#DIV/0!</v>
      </c>
      <c r="E141" s="481" t="e">
        <f t="shared" si="51"/>
        <v>#DIV/0!</v>
      </c>
      <c r="F141" s="481" t="e">
        <f t="shared" si="51"/>
        <v>#DIV/0!</v>
      </c>
      <c r="G141" s="481" t="e">
        <f t="shared" si="51"/>
        <v>#DIV/0!</v>
      </c>
      <c r="H141" s="481" t="e">
        <f t="shared" si="51"/>
        <v>#DIV/0!</v>
      </c>
      <c r="I141" s="481" t="e">
        <f t="shared" si="51"/>
        <v>#DIV/0!</v>
      </c>
      <c r="J141" s="481" t="e">
        <f t="shared" si="51"/>
        <v>#DIV/0!</v>
      </c>
      <c r="K141" s="481"/>
      <c r="L141" s="481" t="e">
        <f t="shared" si="51"/>
        <v>#DIV/0!</v>
      </c>
      <c r="M141" s="481" t="e">
        <f t="shared" si="51"/>
        <v>#DIV/0!</v>
      </c>
      <c r="N141" s="481" t="e">
        <f t="shared" si="51"/>
        <v>#DIV/0!</v>
      </c>
      <c r="O141" s="481" t="e">
        <f t="shared" si="51"/>
        <v>#DIV/0!</v>
      </c>
      <c r="P141" s="513"/>
    </row>
    <row r="142" spans="1:16" s="142" customFormat="1" ht="34.5" hidden="1" thickBot="1">
      <c r="A142" s="378" t="s">
        <v>66</v>
      </c>
      <c r="B142" s="485"/>
      <c r="C142" s="476"/>
      <c r="D142" s="476"/>
      <c r="E142" s="476"/>
      <c r="F142" s="476"/>
      <c r="G142" s="476"/>
      <c r="H142" s="476"/>
      <c r="I142" s="476"/>
      <c r="J142" s="476"/>
      <c r="K142" s="476"/>
      <c r="L142" s="476"/>
      <c r="M142" s="476"/>
      <c r="N142" s="476"/>
      <c r="O142" s="476"/>
      <c r="P142" s="511"/>
    </row>
    <row r="143" spans="1:16" s="145" customFormat="1" ht="21" hidden="1" thickBot="1">
      <c r="A143" s="379" t="s">
        <v>114</v>
      </c>
      <c r="B143" s="367">
        <v>0</v>
      </c>
      <c r="C143" s="347">
        <v>0</v>
      </c>
      <c r="D143" s="347">
        <v>0</v>
      </c>
      <c r="E143" s="638">
        <v>0</v>
      </c>
      <c r="F143" s="638">
        <v>0</v>
      </c>
      <c r="G143" s="638">
        <v>0</v>
      </c>
      <c r="H143" s="638">
        <v>0</v>
      </c>
      <c r="I143" s="638">
        <v>0</v>
      </c>
      <c r="J143" s="638">
        <v>0</v>
      </c>
      <c r="K143" s="638"/>
      <c r="L143" s="638">
        <v>0</v>
      </c>
      <c r="M143" s="638">
        <v>0</v>
      </c>
      <c r="N143" s="638">
        <v>0</v>
      </c>
      <c r="O143" s="638">
        <v>0</v>
      </c>
      <c r="P143" s="511"/>
    </row>
    <row r="144" spans="1:16" s="145" customFormat="1" ht="21" hidden="1" thickBot="1">
      <c r="A144" s="380" t="s">
        <v>110</v>
      </c>
      <c r="B144" s="367">
        <v>0.04</v>
      </c>
      <c r="C144" s="347">
        <v>804167</v>
      </c>
      <c r="D144" s="347">
        <v>520650</v>
      </c>
      <c r="E144" s="638">
        <v>0</v>
      </c>
      <c r="F144" s="638">
        <v>0</v>
      </c>
      <c r="G144" s="638">
        <v>0</v>
      </c>
      <c r="H144" s="638">
        <v>0</v>
      </c>
      <c r="I144" s="638">
        <v>0</v>
      </c>
      <c r="J144" s="638">
        <v>0</v>
      </c>
      <c r="K144" s="638"/>
      <c r="L144" s="638">
        <v>520650</v>
      </c>
      <c r="M144" s="638">
        <v>0</v>
      </c>
      <c r="N144" s="638">
        <v>283517</v>
      </c>
      <c r="O144" s="638">
        <v>283517</v>
      </c>
      <c r="P144" s="511"/>
    </row>
    <row r="145" spans="1:16" s="148" customFormat="1" ht="21" hidden="1" thickBot="1">
      <c r="A145" s="381" t="s">
        <v>112</v>
      </c>
      <c r="B145" s="367">
        <f aca="true" t="shared" si="52" ref="B145:O145">+B143-B144</f>
        <v>-0.04</v>
      </c>
      <c r="C145" s="347">
        <f t="shared" si="52"/>
        <v>-804167</v>
      </c>
      <c r="D145" s="347">
        <f t="shared" si="52"/>
        <v>-520650</v>
      </c>
      <c r="E145" s="638">
        <f t="shared" si="52"/>
        <v>0</v>
      </c>
      <c r="F145" s="638">
        <f t="shared" si="52"/>
        <v>0</v>
      </c>
      <c r="G145" s="638">
        <f t="shared" si="52"/>
        <v>0</v>
      </c>
      <c r="H145" s="638">
        <f t="shared" si="52"/>
        <v>0</v>
      </c>
      <c r="I145" s="638">
        <f t="shared" si="52"/>
        <v>0</v>
      </c>
      <c r="J145" s="638">
        <f t="shared" si="52"/>
        <v>0</v>
      </c>
      <c r="K145" s="638"/>
      <c r="L145" s="638">
        <f t="shared" si="52"/>
        <v>-520650</v>
      </c>
      <c r="M145" s="638">
        <f t="shared" si="52"/>
        <v>0</v>
      </c>
      <c r="N145" s="638">
        <f t="shared" si="52"/>
        <v>-283517</v>
      </c>
      <c r="O145" s="638">
        <f t="shared" si="52"/>
        <v>-283517</v>
      </c>
      <c r="P145" s="511"/>
    </row>
    <row r="146" spans="1:16" s="148" customFormat="1" ht="21" hidden="1" thickBot="1">
      <c r="A146" s="382" t="s">
        <v>113</v>
      </c>
      <c r="B146" s="367">
        <f aca="true" t="shared" si="53" ref="B146:O146">+B143/B144*100</f>
        <v>0</v>
      </c>
      <c r="C146" s="346">
        <f t="shared" si="53"/>
        <v>0</v>
      </c>
      <c r="D146" s="346">
        <f t="shared" si="53"/>
        <v>0</v>
      </c>
      <c r="E146" s="476" t="e">
        <f t="shared" si="53"/>
        <v>#DIV/0!</v>
      </c>
      <c r="F146" s="476" t="e">
        <f t="shared" si="53"/>
        <v>#DIV/0!</v>
      </c>
      <c r="G146" s="476" t="e">
        <f t="shared" si="53"/>
        <v>#DIV/0!</v>
      </c>
      <c r="H146" s="476" t="e">
        <f t="shared" si="53"/>
        <v>#DIV/0!</v>
      </c>
      <c r="I146" s="476" t="e">
        <f t="shared" si="53"/>
        <v>#DIV/0!</v>
      </c>
      <c r="J146" s="476" t="e">
        <f t="shared" si="53"/>
        <v>#DIV/0!</v>
      </c>
      <c r="K146" s="476"/>
      <c r="L146" s="476">
        <f t="shared" si="53"/>
        <v>0</v>
      </c>
      <c r="M146" s="476" t="e">
        <f t="shared" si="53"/>
        <v>#DIV/0!</v>
      </c>
      <c r="N146" s="476">
        <f t="shared" si="53"/>
        <v>0</v>
      </c>
      <c r="O146" s="476">
        <f t="shared" si="53"/>
        <v>0</v>
      </c>
      <c r="P146" s="511"/>
    </row>
    <row r="147" spans="1:16" s="142" customFormat="1" ht="34.5" hidden="1" thickBot="1">
      <c r="A147" s="378" t="s">
        <v>67</v>
      </c>
      <c r="B147" s="485"/>
      <c r="C147" s="476"/>
      <c r="D147" s="476"/>
      <c r="E147" s="476"/>
      <c r="F147" s="476"/>
      <c r="G147" s="476"/>
      <c r="H147" s="476"/>
      <c r="I147" s="476"/>
      <c r="J147" s="476"/>
      <c r="K147" s="476"/>
      <c r="L147" s="476"/>
      <c r="M147" s="476"/>
      <c r="N147" s="476"/>
      <c r="O147" s="476"/>
      <c r="P147" s="511"/>
    </row>
    <row r="148" spans="1:16" s="145" customFormat="1" ht="21" hidden="1" thickBot="1">
      <c r="A148" s="379" t="s">
        <v>90</v>
      </c>
      <c r="B148" s="367"/>
      <c r="C148" s="347"/>
      <c r="D148" s="347"/>
      <c r="E148" s="638"/>
      <c r="F148" s="638"/>
      <c r="G148" s="638"/>
      <c r="H148" s="638"/>
      <c r="I148" s="638"/>
      <c r="J148" s="638"/>
      <c r="K148" s="638"/>
      <c r="L148" s="638"/>
      <c r="M148" s="638"/>
      <c r="N148" s="638"/>
      <c r="O148" s="638"/>
      <c r="P148" s="511">
        <v>20.3</v>
      </c>
    </row>
    <row r="149" spans="1:16" s="145" customFormat="1" ht="21" hidden="1" thickBot="1">
      <c r="A149" s="383" t="s">
        <v>90</v>
      </c>
      <c r="B149" s="367"/>
      <c r="C149" s="347"/>
      <c r="D149" s="347"/>
      <c r="E149" s="638"/>
      <c r="F149" s="638"/>
      <c r="G149" s="638"/>
      <c r="H149" s="638"/>
      <c r="I149" s="638"/>
      <c r="J149" s="638"/>
      <c r="K149" s="638"/>
      <c r="L149" s="638"/>
      <c r="M149" s="638"/>
      <c r="N149" s="638"/>
      <c r="O149" s="638"/>
      <c r="P149" s="511">
        <v>20.3</v>
      </c>
    </row>
    <row r="150" spans="1:16" s="148" customFormat="1" ht="21" hidden="1" thickBot="1">
      <c r="A150" s="381" t="s">
        <v>88</v>
      </c>
      <c r="B150" s="367">
        <f aca="true" t="shared" si="54" ref="B150:O150">+B148-B149</f>
        <v>0</v>
      </c>
      <c r="C150" s="347">
        <f t="shared" si="54"/>
        <v>0</v>
      </c>
      <c r="D150" s="347">
        <f t="shared" si="54"/>
        <v>0</v>
      </c>
      <c r="E150" s="638">
        <f t="shared" si="54"/>
        <v>0</v>
      </c>
      <c r="F150" s="638">
        <f t="shared" si="54"/>
        <v>0</v>
      </c>
      <c r="G150" s="638">
        <f t="shared" si="54"/>
        <v>0</v>
      </c>
      <c r="H150" s="638">
        <f t="shared" si="54"/>
        <v>0</v>
      </c>
      <c r="I150" s="638">
        <f t="shared" si="54"/>
        <v>0</v>
      </c>
      <c r="J150" s="638">
        <f t="shared" si="54"/>
        <v>0</v>
      </c>
      <c r="K150" s="638"/>
      <c r="L150" s="638">
        <f t="shared" si="54"/>
        <v>0</v>
      </c>
      <c r="M150" s="638">
        <f t="shared" si="54"/>
        <v>0</v>
      </c>
      <c r="N150" s="638">
        <f t="shared" si="54"/>
        <v>0</v>
      </c>
      <c r="O150" s="638">
        <f t="shared" si="54"/>
        <v>0</v>
      </c>
      <c r="P150" s="511"/>
    </row>
    <row r="151" spans="1:16" s="148" customFormat="1" ht="21" hidden="1" thickBot="1">
      <c r="A151" s="382" t="s">
        <v>89</v>
      </c>
      <c r="B151" s="367" t="e">
        <f aca="true" t="shared" si="55" ref="B151:O151">+B148/B149*100</f>
        <v>#DIV/0!</v>
      </c>
      <c r="C151" s="346" t="e">
        <f t="shared" si="55"/>
        <v>#DIV/0!</v>
      </c>
      <c r="D151" s="346" t="e">
        <f t="shared" si="55"/>
        <v>#DIV/0!</v>
      </c>
      <c r="E151" s="476" t="e">
        <f t="shared" si="55"/>
        <v>#DIV/0!</v>
      </c>
      <c r="F151" s="476" t="e">
        <f t="shared" si="55"/>
        <v>#DIV/0!</v>
      </c>
      <c r="G151" s="476" t="e">
        <f t="shared" si="55"/>
        <v>#DIV/0!</v>
      </c>
      <c r="H151" s="476" t="e">
        <f t="shared" si="55"/>
        <v>#DIV/0!</v>
      </c>
      <c r="I151" s="476" t="e">
        <f t="shared" si="55"/>
        <v>#DIV/0!</v>
      </c>
      <c r="J151" s="476" t="e">
        <f t="shared" si="55"/>
        <v>#DIV/0!</v>
      </c>
      <c r="K151" s="476"/>
      <c r="L151" s="476" t="e">
        <f t="shared" si="55"/>
        <v>#DIV/0!</v>
      </c>
      <c r="M151" s="476" t="e">
        <f t="shared" si="55"/>
        <v>#DIV/0!</v>
      </c>
      <c r="N151" s="476" t="e">
        <f t="shared" si="55"/>
        <v>#DIV/0!</v>
      </c>
      <c r="O151" s="476" t="e">
        <f t="shared" si="55"/>
        <v>#DIV/0!</v>
      </c>
      <c r="P151" s="511"/>
    </row>
    <row r="152" spans="1:16" s="142" customFormat="1" ht="34.5" hidden="1" thickBot="1">
      <c r="A152" s="378" t="s">
        <v>68</v>
      </c>
      <c r="B152" s="485"/>
      <c r="C152" s="476"/>
      <c r="D152" s="476"/>
      <c r="E152" s="476"/>
      <c r="F152" s="476"/>
      <c r="G152" s="476"/>
      <c r="H152" s="476"/>
      <c r="I152" s="476"/>
      <c r="J152" s="476"/>
      <c r="K152" s="476"/>
      <c r="L152" s="476"/>
      <c r="M152" s="476"/>
      <c r="N152" s="476"/>
      <c r="O152" s="476"/>
      <c r="P152" s="511"/>
    </row>
    <row r="153" spans="1:16" s="145" customFormat="1" ht="21" hidden="1" thickBot="1">
      <c r="A153" s="379" t="s">
        <v>114</v>
      </c>
      <c r="B153" s="367">
        <v>0</v>
      </c>
      <c r="C153" s="347">
        <v>0</v>
      </c>
      <c r="D153" s="347">
        <v>0</v>
      </c>
      <c r="E153" s="638">
        <v>0</v>
      </c>
      <c r="F153" s="638">
        <v>0</v>
      </c>
      <c r="G153" s="638">
        <v>0</v>
      </c>
      <c r="H153" s="638">
        <v>0</v>
      </c>
      <c r="I153" s="638">
        <v>0</v>
      </c>
      <c r="J153" s="638">
        <v>0</v>
      </c>
      <c r="K153" s="638"/>
      <c r="L153" s="638">
        <v>0</v>
      </c>
      <c r="M153" s="638">
        <v>0</v>
      </c>
      <c r="N153" s="638">
        <v>0</v>
      </c>
      <c r="O153" s="638">
        <v>0</v>
      </c>
      <c r="P153" s="511"/>
    </row>
    <row r="154" spans="1:16" s="145" customFormat="1" ht="21" hidden="1" thickBot="1">
      <c r="A154" s="380" t="s">
        <v>110</v>
      </c>
      <c r="B154" s="367">
        <v>0</v>
      </c>
      <c r="C154" s="347">
        <v>0</v>
      </c>
      <c r="D154" s="347">
        <v>0</v>
      </c>
      <c r="E154" s="638">
        <v>0</v>
      </c>
      <c r="F154" s="638">
        <v>0</v>
      </c>
      <c r="G154" s="638">
        <v>0</v>
      </c>
      <c r="H154" s="638">
        <v>0</v>
      </c>
      <c r="I154" s="638">
        <v>0</v>
      </c>
      <c r="J154" s="638">
        <v>0</v>
      </c>
      <c r="K154" s="638"/>
      <c r="L154" s="638">
        <v>0</v>
      </c>
      <c r="M154" s="638">
        <v>0</v>
      </c>
      <c r="N154" s="638">
        <v>0</v>
      </c>
      <c r="O154" s="638">
        <v>0</v>
      </c>
      <c r="P154" s="511"/>
    </row>
    <row r="155" spans="1:16" s="148" customFormat="1" ht="21" hidden="1" thickBot="1">
      <c r="A155" s="381" t="s">
        <v>112</v>
      </c>
      <c r="B155" s="367">
        <f aca="true" t="shared" si="56" ref="B155:O155">+B153-B154</f>
        <v>0</v>
      </c>
      <c r="C155" s="347">
        <f t="shared" si="56"/>
        <v>0</v>
      </c>
      <c r="D155" s="347">
        <f t="shared" si="56"/>
        <v>0</v>
      </c>
      <c r="E155" s="638">
        <f t="shared" si="56"/>
        <v>0</v>
      </c>
      <c r="F155" s="638">
        <f t="shared" si="56"/>
        <v>0</v>
      </c>
      <c r="G155" s="638">
        <f t="shared" si="56"/>
        <v>0</v>
      </c>
      <c r="H155" s="638">
        <f t="shared" si="56"/>
        <v>0</v>
      </c>
      <c r="I155" s="638">
        <f t="shared" si="56"/>
        <v>0</v>
      </c>
      <c r="J155" s="638">
        <f t="shared" si="56"/>
        <v>0</v>
      </c>
      <c r="K155" s="638"/>
      <c r="L155" s="638">
        <f t="shared" si="56"/>
        <v>0</v>
      </c>
      <c r="M155" s="638">
        <f t="shared" si="56"/>
        <v>0</v>
      </c>
      <c r="N155" s="638">
        <f t="shared" si="56"/>
        <v>0</v>
      </c>
      <c r="O155" s="638">
        <f t="shared" si="56"/>
        <v>0</v>
      </c>
      <c r="P155" s="511"/>
    </row>
    <row r="156" spans="1:16" s="148" customFormat="1" ht="21" hidden="1" thickBot="1">
      <c r="A156" s="382" t="s">
        <v>113</v>
      </c>
      <c r="B156" s="367" t="e">
        <f aca="true" t="shared" si="57" ref="B156:O156">+B153/B154*100</f>
        <v>#DIV/0!</v>
      </c>
      <c r="C156" s="346" t="e">
        <f t="shared" si="57"/>
        <v>#DIV/0!</v>
      </c>
      <c r="D156" s="346" t="e">
        <f t="shared" si="57"/>
        <v>#DIV/0!</v>
      </c>
      <c r="E156" s="476" t="e">
        <f t="shared" si="57"/>
        <v>#DIV/0!</v>
      </c>
      <c r="F156" s="476" t="e">
        <f t="shared" si="57"/>
        <v>#DIV/0!</v>
      </c>
      <c r="G156" s="476" t="e">
        <f t="shared" si="57"/>
        <v>#DIV/0!</v>
      </c>
      <c r="H156" s="476" t="e">
        <f t="shared" si="57"/>
        <v>#DIV/0!</v>
      </c>
      <c r="I156" s="476" t="e">
        <f t="shared" si="57"/>
        <v>#DIV/0!</v>
      </c>
      <c r="J156" s="476" t="e">
        <f t="shared" si="57"/>
        <v>#DIV/0!</v>
      </c>
      <c r="K156" s="476"/>
      <c r="L156" s="476" t="e">
        <f t="shared" si="57"/>
        <v>#DIV/0!</v>
      </c>
      <c r="M156" s="476" t="e">
        <f t="shared" si="57"/>
        <v>#DIV/0!</v>
      </c>
      <c r="N156" s="476" t="e">
        <f t="shared" si="57"/>
        <v>#DIV/0!</v>
      </c>
      <c r="O156" s="476" t="e">
        <f t="shared" si="57"/>
        <v>#DIV/0!</v>
      </c>
      <c r="P156" s="511"/>
    </row>
    <row r="157" spans="1:16" s="142" customFormat="1" ht="34.5" hidden="1" thickBot="1">
      <c r="A157" s="378" t="s">
        <v>69</v>
      </c>
      <c r="B157" s="485"/>
      <c r="C157" s="476"/>
      <c r="D157" s="476"/>
      <c r="E157" s="476"/>
      <c r="F157" s="476"/>
      <c r="G157" s="476"/>
      <c r="H157" s="476"/>
      <c r="I157" s="476"/>
      <c r="J157" s="476"/>
      <c r="K157" s="476"/>
      <c r="L157" s="476"/>
      <c r="M157" s="476"/>
      <c r="N157" s="476"/>
      <c r="O157" s="476"/>
      <c r="P157" s="511"/>
    </row>
    <row r="158" spans="1:16" s="145" customFormat="1" ht="21" hidden="1" thickBot="1">
      <c r="A158" s="379" t="s">
        <v>114</v>
      </c>
      <c r="B158" s="367">
        <v>6.709</v>
      </c>
      <c r="C158" s="347">
        <v>14946</v>
      </c>
      <c r="D158" s="347">
        <v>11425</v>
      </c>
      <c r="E158" s="638">
        <v>1802</v>
      </c>
      <c r="F158" s="638">
        <v>121</v>
      </c>
      <c r="G158" s="638">
        <v>0</v>
      </c>
      <c r="H158" s="638">
        <v>0</v>
      </c>
      <c r="I158" s="638">
        <v>16</v>
      </c>
      <c r="J158" s="638">
        <v>0</v>
      </c>
      <c r="K158" s="638"/>
      <c r="L158" s="638">
        <v>13364</v>
      </c>
      <c r="M158" s="638">
        <v>356</v>
      </c>
      <c r="N158" s="638">
        <v>1225</v>
      </c>
      <c r="O158" s="638">
        <v>1582</v>
      </c>
      <c r="P158" s="511"/>
    </row>
    <row r="159" spans="1:16" s="145" customFormat="1" ht="21" hidden="1" thickBot="1">
      <c r="A159" s="380" t="s">
        <v>110</v>
      </c>
      <c r="B159" s="367">
        <v>4.385</v>
      </c>
      <c r="C159" s="347">
        <v>14357</v>
      </c>
      <c r="D159" s="347">
        <v>9895</v>
      </c>
      <c r="E159" s="638">
        <v>2317</v>
      </c>
      <c r="F159" s="638">
        <v>0</v>
      </c>
      <c r="G159" s="638">
        <v>0</v>
      </c>
      <c r="H159" s="638">
        <v>0</v>
      </c>
      <c r="I159" s="638">
        <v>95</v>
      </c>
      <c r="J159" s="638">
        <v>0</v>
      </c>
      <c r="K159" s="638"/>
      <c r="L159" s="638">
        <v>12307</v>
      </c>
      <c r="M159" s="638">
        <v>590</v>
      </c>
      <c r="N159" s="638">
        <v>1460</v>
      </c>
      <c r="O159" s="638">
        <v>2050</v>
      </c>
      <c r="P159" s="511"/>
    </row>
    <row r="160" spans="1:16" s="148" customFormat="1" ht="21" hidden="1" thickBot="1">
      <c r="A160" s="381" t="s">
        <v>112</v>
      </c>
      <c r="B160" s="367">
        <f aca="true" t="shared" si="58" ref="B160:O160">+B158-B159</f>
        <v>2.324</v>
      </c>
      <c r="C160" s="347">
        <f t="shared" si="58"/>
        <v>589</v>
      </c>
      <c r="D160" s="347">
        <f t="shared" si="58"/>
        <v>1530</v>
      </c>
      <c r="E160" s="638">
        <f t="shared" si="58"/>
        <v>-515</v>
      </c>
      <c r="F160" s="638">
        <f t="shared" si="58"/>
        <v>121</v>
      </c>
      <c r="G160" s="638">
        <f t="shared" si="58"/>
        <v>0</v>
      </c>
      <c r="H160" s="638">
        <f t="shared" si="58"/>
        <v>0</v>
      </c>
      <c r="I160" s="638">
        <f t="shared" si="58"/>
        <v>-79</v>
      </c>
      <c r="J160" s="638">
        <f t="shared" si="58"/>
        <v>0</v>
      </c>
      <c r="K160" s="638"/>
      <c r="L160" s="638">
        <f t="shared" si="58"/>
        <v>1057</v>
      </c>
      <c r="M160" s="638">
        <f t="shared" si="58"/>
        <v>-234</v>
      </c>
      <c r="N160" s="638">
        <f t="shared" si="58"/>
        <v>-235</v>
      </c>
      <c r="O160" s="638">
        <f t="shared" si="58"/>
        <v>-468</v>
      </c>
      <c r="P160" s="511"/>
    </row>
    <row r="161" spans="1:16" s="148" customFormat="1" ht="21" hidden="1" thickBot="1">
      <c r="A161" s="382" t="s">
        <v>113</v>
      </c>
      <c r="B161" s="367">
        <f aca="true" t="shared" si="59" ref="B161:O161">+B158/B159*100</f>
        <v>152.9988597491448</v>
      </c>
      <c r="C161" s="346">
        <f t="shared" si="59"/>
        <v>104.102528383367</v>
      </c>
      <c r="D161" s="346">
        <f t="shared" si="59"/>
        <v>115.46235472460839</v>
      </c>
      <c r="E161" s="476">
        <f t="shared" si="59"/>
        <v>77.77298230470436</v>
      </c>
      <c r="F161" s="476" t="e">
        <f t="shared" si="59"/>
        <v>#DIV/0!</v>
      </c>
      <c r="G161" s="476" t="e">
        <f t="shared" si="59"/>
        <v>#DIV/0!</v>
      </c>
      <c r="H161" s="476" t="e">
        <f t="shared" si="59"/>
        <v>#DIV/0!</v>
      </c>
      <c r="I161" s="476">
        <f t="shared" si="59"/>
        <v>16.842105263157894</v>
      </c>
      <c r="J161" s="476" t="e">
        <f t="shared" si="59"/>
        <v>#DIV/0!</v>
      </c>
      <c r="K161" s="476"/>
      <c r="L161" s="476">
        <f t="shared" si="59"/>
        <v>108.58860810920615</v>
      </c>
      <c r="M161" s="476">
        <f t="shared" si="59"/>
        <v>60.33898305084746</v>
      </c>
      <c r="N161" s="476">
        <f t="shared" si="59"/>
        <v>83.9041095890411</v>
      </c>
      <c r="O161" s="476">
        <f t="shared" si="59"/>
        <v>77.17073170731707</v>
      </c>
      <c r="P161" s="511"/>
    </row>
    <row r="162" spans="1:16" s="142" customFormat="1" ht="34.5" hidden="1" thickBot="1">
      <c r="A162" s="378" t="s">
        <v>70</v>
      </c>
      <c r="B162" s="485"/>
      <c r="C162" s="476"/>
      <c r="D162" s="476"/>
      <c r="E162" s="476"/>
      <c r="F162" s="476"/>
      <c r="G162" s="476"/>
      <c r="H162" s="476"/>
      <c r="I162" s="476"/>
      <c r="J162" s="476"/>
      <c r="K162" s="476"/>
      <c r="L162" s="476"/>
      <c r="M162" s="476"/>
      <c r="N162" s="476"/>
      <c r="O162" s="476"/>
      <c r="P162" s="511"/>
    </row>
    <row r="163" spans="1:16" s="145" customFormat="1" ht="21" hidden="1" thickBot="1">
      <c r="A163" s="379" t="s">
        <v>114</v>
      </c>
      <c r="B163" s="367">
        <v>3.998</v>
      </c>
      <c r="C163" s="347">
        <v>14327</v>
      </c>
      <c r="D163" s="347">
        <v>11762</v>
      </c>
      <c r="E163" s="638">
        <v>1409</v>
      </c>
      <c r="F163" s="638">
        <v>0</v>
      </c>
      <c r="G163" s="638">
        <v>0</v>
      </c>
      <c r="H163" s="638">
        <v>0</v>
      </c>
      <c r="I163" s="638">
        <v>0</v>
      </c>
      <c r="J163" s="638">
        <v>0</v>
      </c>
      <c r="K163" s="638"/>
      <c r="L163" s="638">
        <v>13171</v>
      </c>
      <c r="M163" s="638">
        <v>489</v>
      </c>
      <c r="N163" s="638">
        <v>667</v>
      </c>
      <c r="O163" s="638">
        <v>1156</v>
      </c>
      <c r="P163" s="511"/>
    </row>
    <row r="164" spans="1:16" s="145" customFormat="1" ht="21" hidden="1" thickBot="1">
      <c r="A164" s="380" t="s">
        <v>110</v>
      </c>
      <c r="B164" s="367">
        <v>6.262</v>
      </c>
      <c r="C164" s="347">
        <v>15473</v>
      </c>
      <c r="D164" s="347">
        <v>11458</v>
      </c>
      <c r="E164" s="638">
        <v>1520</v>
      </c>
      <c r="F164" s="638">
        <v>213</v>
      </c>
      <c r="G164" s="638">
        <v>0</v>
      </c>
      <c r="H164" s="638">
        <v>0</v>
      </c>
      <c r="I164" s="638">
        <v>0</v>
      </c>
      <c r="J164" s="638">
        <v>713</v>
      </c>
      <c r="K164" s="638"/>
      <c r="L164" s="638">
        <v>13904</v>
      </c>
      <c r="M164" s="638">
        <v>1120</v>
      </c>
      <c r="N164" s="638">
        <v>449</v>
      </c>
      <c r="O164" s="638">
        <v>1569</v>
      </c>
      <c r="P164" s="511"/>
    </row>
    <row r="165" spans="1:16" s="148" customFormat="1" ht="21" hidden="1" thickBot="1">
      <c r="A165" s="381" t="s">
        <v>112</v>
      </c>
      <c r="B165" s="367">
        <f aca="true" t="shared" si="60" ref="B165:O165">+B163-B164</f>
        <v>-2.2639999999999993</v>
      </c>
      <c r="C165" s="347">
        <f t="shared" si="60"/>
        <v>-1146</v>
      </c>
      <c r="D165" s="347">
        <f t="shared" si="60"/>
        <v>304</v>
      </c>
      <c r="E165" s="638">
        <f t="shared" si="60"/>
        <v>-111</v>
      </c>
      <c r="F165" s="638">
        <f t="shared" si="60"/>
        <v>-213</v>
      </c>
      <c r="G165" s="638">
        <f t="shared" si="60"/>
        <v>0</v>
      </c>
      <c r="H165" s="638">
        <f t="shared" si="60"/>
        <v>0</v>
      </c>
      <c r="I165" s="638">
        <f t="shared" si="60"/>
        <v>0</v>
      </c>
      <c r="J165" s="638">
        <f t="shared" si="60"/>
        <v>-713</v>
      </c>
      <c r="K165" s="638"/>
      <c r="L165" s="638">
        <f t="shared" si="60"/>
        <v>-733</v>
      </c>
      <c r="M165" s="638">
        <f t="shared" si="60"/>
        <v>-631</v>
      </c>
      <c r="N165" s="638">
        <f t="shared" si="60"/>
        <v>218</v>
      </c>
      <c r="O165" s="638">
        <f t="shared" si="60"/>
        <v>-413</v>
      </c>
      <c r="P165" s="511"/>
    </row>
    <row r="166" spans="1:16" s="148" customFormat="1" ht="21" hidden="1" thickBot="1">
      <c r="A166" s="514" t="s">
        <v>113</v>
      </c>
      <c r="B166" s="368">
        <f aca="true" t="shared" si="61" ref="B166:O166">+B163/B164*100</f>
        <v>63.845416799744505</v>
      </c>
      <c r="C166" s="360">
        <f t="shared" si="61"/>
        <v>92.5935500549344</v>
      </c>
      <c r="D166" s="360">
        <f t="shared" si="61"/>
        <v>102.65316809216267</v>
      </c>
      <c r="E166" s="639">
        <f t="shared" si="61"/>
        <v>92.69736842105263</v>
      </c>
      <c r="F166" s="639">
        <f t="shared" si="61"/>
        <v>0</v>
      </c>
      <c r="G166" s="639" t="e">
        <f t="shared" si="61"/>
        <v>#DIV/0!</v>
      </c>
      <c r="H166" s="639" t="e">
        <f t="shared" si="61"/>
        <v>#DIV/0!</v>
      </c>
      <c r="I166" s="639" t="e">
        <f t="shared" si="61"/>
        <v>#DIV/0!</v>
      </c>
      <c r="J166" s="639">
        <f t="shared" si="61"/>
        <v>0</v>
      </c>
      <c r="K166" s="639"/>
      <c r="L166" s="639">
        <f t="shared" si="61"/>
        <v>94.72813578826236</v>
      </c>
      <c r="M166" s="639">
        <f t="shared" si="61"/>
        <v>43.660714285714285</v>
      </c>
      <c r="N166" s="639">
        <f t="shared" si="61"/>
        <v>148.5523385300668</v>
      </c>
      <c r="O166" s="639">
        <f t="shared" si="61"/>
        <v>73.67750159337157</v>
      </c>
      <c r="P166" s="841"/>
    </row>
  </sheetData>
  <sheetProtection/>
  <mergeCells count="2">
    <mergeCell ref="A8:A11"/>
    <mergeCell ref="D8:P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D7">
      <selection activeCell="D23" sqref="D23"/>
    </sheetView>
  </sheetViews>
  <sheetFormatPr defaultColWidth="9.00390625" defaultRowHeight="12.75"/>
  <cols>
    <col min="1" max="1" width="18.00390625" style="0" customWidth="1"/>
    <col min="2" max="2" width="15.75390625" style="22" customWidth="1"/>
    <col min="3" max="3" width="9.75390625" style="23" customWidth="1"/>
    <col min="4" max="4" width="8.75390625" style="23" customWidth="1"/>
    <col min="5" max="5" width="8.375" style="23" customWidth="1"/>
    <col min="6" max="6" width="10.00390625" style="23" customWidth="1"/>
    <col min="7" max="7" width="8.625" style="23" customWidth="1"/>
    <col min="8" max="8" width="11.875" style="23" bestFit="1" customWidth="1"/>
    <col min="9" max="9" width="8.25390625" style="23" customWidth="1"/>
    <col min="10" max="10" width="11.625" style="23" customWidth="1"/>
    <col min="11" max="11" width="11.875" style="23" customWidth="1"/>
    <col min="12" max="12" width="9.25390625" style="23" customWidth="1"/>
    <col min="13" max="13" width="10.00390625" style="23" customWidth="1"/>
    <col min="14" max="14" width="9.625" style="23" customWidth="1"/>
    <col min="15" max="15" width="11.00390625" style="23" customWidth="1"/>
    <col min="16" max="16" width="13.375" style="22" customWidth="1"/>
    <col min="17" max="17" width="13.625" style="22" customWidth="1"/>
    <col min="18" max="18" width="13.375" style="0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1" customFormat="1" ht="15.75">
      <c r="A1" s="24" t="s">
        <v>173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68" t="s">
        <v>129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179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67" customFormat="1" ht="26.25" customHeight="1">
      <c r="A6" s="705" t="s">
        <v>75</v>
      </c>
      <c r="B6" s="706"/>
      <c r="C6" s="706"/>
      <c r="D6" s="706"/>
      <c r="E6" s="706"/>
      <c r="F6" s="707"/>
      <c r="G6" s="707"/>
      <c r="H6" s="707"/>
      <c r="I6" s="707"/>
      <c r="J6" s="707"/>
      <c r="K6" s="707"/>
      <c r="L6" s="708"/>
      <c r="M6" s="707"/>
      <c r="N6" s="707"/>
      <c r="O6" s="707"/>
      <c r="P6" s="707"/>
      <c r="Q6" s="707"/>
      <c r="R6" s="709"/>
    </row>
    <row r="7" spans="1:18" ht="15" thickBot="1">
      <c r="A7" s="681"/>
      <c r="B7" s="712"/>
      <c r="C7" s="713"/>
      <c r="D7" s="714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0"/>
      <c r="Q7" s="710"/>
      <c r="R7" s="681"/>
    </row>
    <row r="8" spans="1:18" ht="15">
      <c r="A8" s="900" t="s">
        <v>6</v>
      </c>
      <c r="B8" s="267" t="s">
        <v>2</v>
      </c>
      <c r="C8" s="268" t="s">
        <v>23</v>
      </c>
      <c r="D8" s="893" t="s">
        <v>24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269" t="s">
        <v>25</v>
      </c>
      <c r="R8" s="270" t="s">
        <v>25</v>
      </c>
    </row>
    <row r="9" spans="1:18" ht="15">
      <c r="A9" s="901"/>
      <c r="B9" s="271" t="s">
        <v>26</v>
      </c>
      <c r="C9" s="272" t="s">
        <v>27</v>
      </c>
      <c r="D9" s="272" t="s">
        <v>28</v>
      </c>
      <c r="E9" s="273" t="s">
        <v>29</v>
      </c>
      <c r="F9" s="273" t="s">
        <v>30</v>
      </c>
      <c r="G9" s="273" t="s">
        <v>31</v>
      </c>
      <c r="H9" s="273" t="s">
        <v>109</v>
      </c>
      <c r="I9" s="273" t="s">
        <v>32</v>
      </c>
      <c r="J9" s="273" t="s">
        <v>108</v>
      </c>
      <c r="K9" s="273" t="s">
        <v>151</v>
      </c>
      <c r="L9" s="273" t="s">
        <v>122</v>
      </c>
      <c r="M9" s="273" t="s">
        <v>162</v>
      </c>
      <c r="N9" s="273" t="s">
        <v>34</v>
      </c>
      <c r="O9" s="273" t="s">
        <v>35</v>
      </c>
      <c r="P9" s="274" t="s">
        <v>51</v>
      </c>
      <c r="Q9" s="275" t="s">
        <v>36</v>
      </c>
      <c r="R9" s="276" t="s">
        <v>36</v>
      </c>
    </row>
    <row r="10" spans="1:18" ht="15">
      <c r="A10" s="901"/>
      <c r="B10" s="271" t="s">
        <v>4</v>
      </c>
      <c r="C10" s="272" t="s">
        <v>37</v>
      </c>
      <c r="D10" s="272" t="s">
        <v>38</v>
      </c>
      <c r="E10" s="273" t="s">
        <v>39</v>
      </c>
      <c r="F10" s="273" t="s">
        <v>40</v>
      </c>
      <c r="G10" s="273" t="s">
        <v>41</v>
      </c>
      <c r="H10" s="273" t="s">
        <v>91</v>
      </c>
      <c r="I10" s="273" t="s">
        <v>42</v>
      </c>
      <c r="J10" s="273" t="s">
        <v>43</v>
      </c>
      <c r="K10" s="273" t="s">
        <v>41</v>
      </c>
      <c r="L10" s="273" t="s">
        <v>3</v>
      </c>
      <c r="M10" s="273" t="s">
        <v>44</v>
      </c>
      <c r="N10" s="273" t="s">
        <v>41</v>
      </c>
      <c r="O10" s="273"/>
      <c r="P10" s="274" t="s">
        <v>44</v>
      </c>
      <c r="Q10" s="275" t="s">
        <v>45</v>
      </c>
      <c r="R10" s="276" t="s">
        <v>111</v>
      </c>
    </row>
    <row r="11" spans="1:18" ht="15.75" thickBot="1">
      <c r="A11" s="902"/>
      <c r="B11" s="271" t="s">
        <v>46</v>
      </c>
      <c r="C11" s="272" t="s">
        <v>22</v>
      </c>
      <c r="D11" s="272"/>
      <c r="E11" s="277"/>
      <c r="F11" s="277"/>
      <c r="G11" s="277"/>
      <c r="H11" s="277"/>
      <c r="I11" s="277"/>
      <c r="J11" s="277" t="s">
        <v>47</v>
      </c>
      <c r="K11" s="277"/>
      <c r="L11" s="277"/>
      <c r="M11" s="277" t="s">
        <v>39</v>
      </c>
      <c r="N11" s="277"/>
      <c r="O11" s="277"/>
      <c r="P11" s="274" t="s">
        <v>39</v>
      </c>
      <c r="Q11" s="275" t="s">
        <v>48</v>
      </c>
      <c r="R11" s="276" t="s">
        <v>48</v>
      </c>
    </row>
    <row r="12" spans="1:18" ht="15.75" thickBot="1">
      <c r="A12" s="293" t="s">
        <v>7</v>
      </c>
      <c r="B12" s="545">
        <v>209487.21199999886</v>
      </c>
      <c r="C12" s="565">
        <v>23579.365196923532</v>
      </c>
      <c r="D12" s="546">
        <v>16579.49070538036</v>
      </c>
      <c r="E12" s="547">
        <v>3773.581643892131</v>
      </c>
      <c r="F12" s="547">
        <v>473.19157043979413</v>
      </c>
      <c r="G12" s="547">
        <v>202.53103603924816</v>
      </c>
      <c r="H12" s="547">
        <v>245.351908401933</v>
      </c>
      <c r="I12" s="547">
        <v>22.43259125526014</v>
      </c>
      <c r="J12" s="547">
        <v>58.35709715461507</v>
      </c>
      <c r="K12" s="547">
        <v>17.811068502517283</v>
      </c>
      <c r="L12" s="547">
        <v>0</v>
      </c>
      <c r="M12" s="547">
        <v>21372.747621065857</v>
      </c>
      <c r="N12" s="547">
        <v>878.2632632328243</v>
      </c>
      <c r="O12" s="547">
        <v>1328.3543126250577</v>
      </c>
      <c r="P12" s="561">
        <v>2206.6175758578825</v>
      </c>
      <c r="Q12" s="548">
        <v>0.13309320624316842</v>
      </c>
      <c r="R12" s="569">
        <v>0.0935825692264941</v>
      </c>
    </row>
    <row r="13" spans="1:18" ht="15">
      <c r="A13" s="294" t="s">
        <v>8</v>
      </c>
      <c r="B13" s="549">
        <v>22480.878999999986</v>
      </c>
      <c r="C13" s="566">
        <v>23833.215510983086</v>
      </c>
      <c r="D13" s="550">
        <v>16845.135703990956</v>
      </c>
      <c r="E13" s="551">
        <v>3744.7513506922933</v>
      </c>
      <c r="F13" s="551">
        <v>435.13673701697024</v>
      </c>
      <c r="G13" s="551">
        <v>211.7831039139231</v>
      </c>
      <c r="H13" s="551">
        <v>264.15826904870323</v>
      </c>
      <c r="I13" s="551">
        <v>38.47698748790028</v>
      </c>
      <c r="J13" s="551">
        <v>39.57760429800513</v>
      </c>
      <c r="K13" s="551">
        <v>7.024009900443252</v>
      </c>
      <c r="L13" s="551">
        <v>0</v>
      </c>
      <c r="M13" s="551">
        <v>21586.043766349194</v>
      </c>
      <c r="N13" s="551">
        <v>1177.0672201029122</v>
      </c>
      <c r="O13" s="551">
        <v>1070.1045245309733</v>
      </c>
      <c r="P13" s="562">
        <v>2247.1717446338857</v>
      </c>
      <c r="Q13" s="552">
        <v>0.13340181902491202</v>
      </c>
      <c r="R13" s="570">
        <v>0.09428739246696775</v>
      </c>
    </row>
    <row r="14" spans="1:18" ht="15">
      <c r="A14" s="295" t="s">
        <v>9</v>
      </c>
      <c r="B14" s="553">
        <v>24489.967999999913</v>
      </c>
      <c r="C14" s="567">
        <v>24024.6670800061</v>
      </c>
      <c r="D14" s="554">
        <v>16632.033795089807</v>
      </c>
      <c r="E14" s="555">
        <v>3772.6203882068635</v>
      </c>
      <c r="F14" s="555">
        <v>505.035994058194</v>
      </c>
      <c r="G14" s="555">
        <v>200.66400590369702</v>
      </c>
      <c r="H14" s="555">
        <v>341.7918614675214</v>
      </c>
      <c r="I14" s="555">
        <v>38.737919815439106</v>
      </c>
      <c r="J14" s="555">
        <v>56.172351198390224</v>
      </c>
      <c r="K14" s="555">
        <v>21.088447999061035</v>
      </c>
      <c r="L14" s="555">
        <v>0</v>
      </c>
      <c r="M14" s="555">
        <v>21568.144763738976</v>
      </c>
      <c r="N14" s="555">
        <v>915.7020574029891</v>
      </c>
      <c r="O14" s="555">
        <v>1540.8202588640968</v>
      </c>
      <c r="P14" s="563">
        <v>2456.5223162670864</v>
      </c>
      <c r="Q14" s="556">
        <v>0.1476982518513348</v>
      </c>
      <c r="R14" s="571">
        <v>0.10225000446776067</v>
      </c>
    </row>
    <row r="15" spans="1:18" ht="15">
      <c r="A15" s="296" t="s">
        <v>10</v>
      </c>
      <c r="B15" s="553">
        <v>13461.446000000007</v>
      </c>
      <c r="C15" s="567">
        <v>23439.06772100611</v>
      </c>
      <c r="D15" s="554">
        <v>16491.064982914893</v>
      </c>
      <c r="E15" s="555">
        <v>3900.7617817085443</v>
      </c>
      <c r="F15" s="555">
        <v>464.44717008856264</v>
      </c>
      <c r="G15" s="555">
        <v>181.28733470881699</v>
      </c>
      <c r="H15" s="555">
        <v>247.50535715108165</v>
      </c>
      <c r="I15" s="555">
        <v>15.557219236823927</v>
      </c>
      <c r="J15" s="555">
        <v>56.86240913494728</v>
      </c>
      <c r="K15" s="555">
        <v>15.366712214027121</v>
      </c>
      <c r="L15" s="555">
        <v>0</v>
      </c>
      <c r="M15" s="555">
        <v>21372.852967157694</v>
      </c>
      <c r="N15" s="555">
        <v>757.2029161404098</v>
      </c>
      <c r="O15" s="555">
        <v>1309.011837707974</v>
      </c>
      <c r="P15" s="563">
        <v>2066.2147538483837</v>
      </c>
      <c r="Q15" s="556">
        <v>0.12529298477624262</v>
      </c>
      <c r="R15" s="571">
        <v>0.0881525996870874</v>
      </c>
    </row>
    <row r="16" spans="1:18" ht="15">
      <c r="A16" s="296" t="s">
        <v>11</v>
      </c>
      <c r="B16" s="553">
        <v>11502.133999999995</v>
      </c>
      <c r="C16" s="567">
        <v>23511.615098264938</v>
      </c>
      <c r="D16" s="554">
        <v>16622.827214787572</v>
      </c>
      <c r="E16" s="555">
        <v>3710.1175529688717</v>
      </c>
      <c r="F16" s="555">
        <v>390.3427543677256</v>
      </c>
      <c r="G16" s="555">
        <v>196.4657746698715</v>
      </c>
      <c r="H16" s="555">
        <v>217.86554274769074</v>
      </c>
      <c r="I16" s="555">
        <v>22.132429222843932</v>
      </c>
      <c r="J16" s="555">
        <v>69.99304795672403</v>
      </c>
      <c r="K16" s="555">
        <v>10.715323202923337</v>
      </c>
      <c r="L16" s="555">
        <v>0</v>
      </c>
      <c r="M16" s="555">
        <v>21240.45963992423</v>
      </c>
      <c r="N16" s="555">
        <v>978.3762372559167</v>
      </c>
      <c r="O16" s="555">
        <v>1292.779221084832</v>
      </c>
      <c r="P16" s="563">
        <v>2271.1554583407487</v>
      </c>
      <c r="Q16" s="556">
        <v>0.13662871116896058</v>
      </c>
      <c r="R16" s="571">
        <v>0.09659716905234429</v>
      </c>
    </row>
    <row r="17" spans="1:18" ht="15">
      <c r="A17" s="296" t="s">
        <v>12</v>
      </c>
      <c r="B17" s="553">
        <v>5924.8999999999905</v>
      </c>
      <c r="C17" s="567">
        <v>23617.106631898223</v>
      </c>
      <c r="D17" s="554">
        <v>16590.664540048514</v>
      </c>
      <c r="E17" s="555">
        <v>3920.859691021514</v>
      </c>
      <c r="F17" s="555">
        <v>499.0976078358576</v>
      </c>
      <c r="G17" s="555">
        <v>202.6520700771324</v>
      </c>
      <c r="H17" s="555">
        <v>306.37774477206443</v>
      </c>
      <c r="I17" s="555">
        <v>22.04889534000577</v>
      </c>
      <c r="J17" s="555">
        <v>83.67405638351157</v>
      </c>
      <c r="K17" s="555">
        <v>17.956224296331328</v>
      </c>
      <c r="L17" s="555">
        <v>0</v>
      </c>
      <c r="M17" s="555">
        <v>21643.330829774928</v>
      </c>
      <c r="N17" s="555">
        <v>739.3918181460172</v>
      </c>
      <c r="O17" s="555">
        <v>1234.3839839772281</v>
      </c>
      <c r="P17" s="563">
        <v>1973.775802123245</v>
      </c>
      <c r="Q17" s="556">
        <v>0.11896906223127536</v>
      </c>
      <c r="R17" s="571">
        <v>0.08357398867215103</v>
      </c>
    </row>
    <row r="18" spans="1:18" ht="15">
      <c r="A18" s="296" t="s">
        <v>13</v>
      </c>
      <c r="B18" s="553">
        <v>17010.774999999998</v>
      </c>
      <c r="C18" s="567">
        <v>24015.949528068726</v>
      </c>
      <c r="D18" s="554">
        <v>16368.039110504962</v>
      </c>
      <c r="E18" s="555">
        <v>3877.2842556164214</v>
      </c>
      <c r="F18" s="555">
        <v>487.98138238851595</v>
      </c>
      <c r="G18" s="555">
        <v>220.96261536192995</v>
      </c>
      <c r="H18" s="555">
        <v>240.08340791841263</v>
      </c>
      <c r="I18" s="555">
        <v>23.141224704145888</v>
      </c>
      <c r="J18" s="555">
        <v>81.27362901847016</v>
      </c>
      <c r="K18" s="555">
        <v>19.091438612683238</v>
      </c>
      <c r="L18" s="555">
        <v>0</v>
      </c>
      <c r="M18" s="555">
        <v>21317.857064125543</v>
      </c>
      <c r="N18" s="555">
        <v>984.5615009702177</v>
      </c>
      <c r="O18" s="555">
        <v>1713.530962972977</v>
      </c>
      <c r="P18" s="563">
        <v>2698.0924639431955</v>
      </c>
      <c r="Q18" s="556">
        <v>0.16483907728516894</v>
      </c>
      <c r="R18" s="571">
        <v>0.1123458583550815</v>
      </c>
    </row>
    <row r="19" spans="1:18" ht="15">
      <c r="A19" s="296" t="s">
        <v>14</v>
      </c>
      <c r="B19" s="553">
        <v>8756.689999999984</v>
      </c>
      <c r="C19" s="567">
        <v>24165.48314298364</v>
      </c>
      <c r="D19" s="554">
        <v>16825.059211871176</v>
      </c>
      <c r="E19" s="555">
        <v>3735.7485724248218</v>
      </c>
      <c r="F19" s="555">
        <v>445.0741280856892</v>
      </c>
      <c r="G19" s="555">
        <v>204.53421898000315</v>
      </c>
      <c r="H19" s="555">
        <v>238.6558543620176</v>
      </c>
      <c r="I19" s="555">
        <v>14.304358534255933</v>
      </c>
      <c r="J19" s="555">
        <v>64.14311990794097</v>
      </c>
      <c r="K19" s="555">
        <v>18.06741474232847</v>
      </c>
      <c r="L19" s="555">
        <v>0</v>
      </c>
      <c r="M19" s="555">
        <v>21545.586878908238</v>
      </c>
      <c r="N19" s="555">
        <v>1020.8662843304206</v>
      </c>
      <c r="O19" s="555">
        <v>1599.029979745016</v>
      </c>
      <c r="P19" s="563">
        <v>2619.896264075436</v>
      </c>
      <c r="Q19" s="556">
        <v>0.15571394020574553</v>
      </c>
      <c r="R19" s="571">
        <v>0.10841481002361475</v>
      </c>
    </row>
    <row r="20" spans="1:18" ht="15">
      <c r="A20" s="296" t="s">
        <v>15</v>
      </c>
      <c r="B20" s="553">
        <v>11656.097999999978</v>
      </c>
      <c r="C20" s="567">
        <v>23200.42240264853</v>
      </c>
      <c r="D20" s="554">
        <v>16562.33612654941</v>
      </c>
      <c r="E20" s="555">
        <v>3878.0600077315753</v>
      </c>
      <c r="F20" s="555">
        <v>496.4191061193905</v>
      </c>
      <c r="G20" s="555">
        <v>207.0497848708325</v>
      </c>
      <c r="H20" s="555">
        <v>235.50165901716633</v>
      </c>
      <c r="I20" s="555">
        <v>17.649095206074424</v>
      </c>
      <c r="J20" s="555">
        <v>47.86903530380985</v>
      </c>
      <c r="K20" s="555">
        <v>15.077837368903404</v>
      </c>
      <c r="L20" s="555">
        <v>0</v>
      </c>
      <c r="M20" s="555">
        <v>21459.962652167163</v>
      </c>
      <c r="N20" s="555">
        <v>540.446153878712</v>
      </c>
      <c r="O20" s="555">
        <v>1200.0135966026864</v>
      </c>
      <c r="P20" s="563">
        <v>1740.4597504813985</v>
      </c>
      <c r="Q20" s="556">
        <v>0.10508540203404296</v>
      </c>
      <c r="R20" s="571">
        <v>0.07501845096935432</v>
      </c>
    </row>
    <row r="21" spans="1:18" ht="15">
      <c r="A21" s="296" t="s">
        <v>16</v>
      </c>
      <c r="B21" s="553">
        <v>10781.732999999964</v>
      </c>
      <c r="C21" s="567">
        <v>23547.51906921344</v>
      </c>
      <c r="D21" s="554">
        <v>16575.029952667835</v>
      </c>
      <c r="E21" s="555">
        <v>3814.1533616781962</v>
      </c>
      <c r="F21" s="555">
        <v>497.157429762608</v>
      </c>
      <c r="G21" s="555">
        <v>186.70176522951743</v>
      </c>
      <c r="H21" s="555">
        <v>228.70464485316722</v>
      </c>
      <c r="I21" s="555">
        <v>11.089149582910311</v>
      </c>
      <c r="J21" s="555">
        <v>52.4834844886874</v>
      </c>
      <c r="K21" s="555">
        <v>15.414250504379385</v>
      </c>
      <c r="L21" s="555">
        <v>0</v>
      </c>
      <c r="M21" s="555">
        <v>21380.73403876731</v>
      </c>
      <c r="N21" s="555">
        <v>757.324062220178</v>
      </c>
      <c r="O21" s="555">
        <v>1409.460968225922</v>
      </c>
      <c r="P21" s="563">
        <v>2166.7850304461003</v>
      </c>
      <c r="Q21" s="556">
        <v>0.13072585911661325</v>
      </c>
      <c r="R21" s="571">
        <v>0.09201755072698951</v>
      </c>
    </row>
    <row r="22" spans="1:18" ht="15">
      <c r="A22" s="296" t="s">
        <v>17</v>
      </c>
      <c r="B22" s="553">
        <v>10637.528000000011</v>
      </c>
      <c r="C22" s="567">
        <v>23148.74418348571</v>
      </c>
      <c r="D22" s="554">
        <v>16645.529730528837</v>
      </c>
      <c r="E22" s="555">
        <v>3652.050528092611</v>
      </c>
      <c r="F22" s="555">
        <v>491.08716799617395</v>
      </c>
      <c r="G22" s="555">
        <v>191.81920523891114</v>
      </c>
      <c r="H22" s="555">
        <v>250.8374831069773</v>
      </c>
      <c r="I22" s="555">
        <v>21.16432345309298</v>
      </c>
      <c r="J22" s="555">
        <v>63.91363513528074</v>
      </c>
      <c r="K22" s="555">
        <v>16.310250840232786</v>
      </c>
      <c r="L22" s="555">
        <v>0</v>
      </c>
      <c r="M22" s="555">
        <v>21332.71232439212</v>
      </c>
      <c r="N22" s="555">
        <v>521.5816901570862</v>
      </c>
      <c r="O22" s="555">
        <v>1294.4501689364897</v>
      </c>
      <c r="P22" s="563">
        <v>1816.0318590935758</v>
      </c>
      <c r="Q22" s="556">
        <v>0.10910027427741584</v>
      </c>
      <c r="R22" s="571">
        <v>0.07845055631091777</v>
      </c>
    </row>
    <row r="23" spans="1:18" ht="15">
      <c r="A23" s="296" t="s">
        <v>18</v>
      </c>
      <c r="B23" s="553">
        <v>23196.462</v>
      </c>
      <c r="C23" s="567">
        <v>23411.233226716464</v>
      </c>
      <c r="D23" s="554">
        <v>16500.517895070956</v>
      </c>
      <c r="E23" s="555">
        <v>3769.5586507977</v>
      </c>
      <c r="F23" s="555">
        <v>482.3832725007811</v>
      </c>
      <c r="G23" s="555">
        <v>200.80075860994103</v>
      </c>
      <c r="H23" s="555">
        <v>240.85273938183624</v>
      </c>
      <c r="I23" s="555">
        <v>22.116889348614166</v>
      </c>
      <c r="J23" s="555">
        <v>50.61318187230446</v>
      </c>
      <c r="K23" s="555">
        <v>18.76937813476325</v>
      </c>
      <c r="L23" s="555">
        <v>0</v>
      </c>
      <c r="M23" s="555">
        <v>21285.612765716898</v>
      </c>
      <c r="N23" s="555">
        <v>845.3126601806783</v>
      </c>
      <c r="O23" s="555">
        <v>1280.3078008189366</v>
      </c>
      <c r="P23" s="563">
        <v>2125.620460999615</v>
      </c>
      <c r="Q23" s="556">
        <v>0.12882143909159247</v>
      </c>
      <c r="R23" s="571">
        <v>0.09079489492992178</v>
      </c>
    </row>
    <row r="24" spans="1:18" ht="15">
      <c r="A24" s="296" t="s">
        <v>19</v>
      </c>
      <c r="B24" s="553">
        <v>13173.594999999961</v>
      </c>
      <c r="C24" s="567">
        <v>23620.231056898392</v>
      </c>
      <c r="D24" s="554">
        <v>16596.354570133215</v>
      </c>
      <c r="E24" s="555">
        <v>3726.481261695604</v>
      </c>
      <c r="F24" s="555">
        <v>474.52020500099025</v>
      </c>
      <c r="G24" s="555">
        <v>212.66825798121226</v>
      </c>
      <c r="H24" s="555">
        <v>185.63822808681616</v>
      </c>
      <c r="I24" s="555">
        <v>11.657599918625133</v>
      </c>
      <c r="J24" s="555">
        <v>67.93382267077953</v>
      </c>
      <c r="K24" s="555">
        <v>22.623614384177916</v>
      </c>
      <c r="L24" s="555">
        <v>0</v>
      </c>
      <c r="M24" s="555">
        <v>21297.87755987142</v>
      </c>
      <c r="N24" s="555">
        <v>810.9724035086895</v>
      </c>
      <c r="O24" s="555">
        <v>1511.3810935182644</v>
      </c>
      <c r="P24" s="563">
        <v>2322.353497026954</v>
      </c>
      <c r="Q24" s="556">
        <v>0.13993154262962418</v>
      </c>
      <c r="R24" s="571">
        <v>0.09832052410633385</v>
      </c>
    </row>
    <row r="25" spans="1:18" ht="15">
      <c r="A25" s="296" t="s">
        <v>20</v>
      </c>
      <c r="B25" s="553">
        <v>12088.706999999991</v>
      </c>
      <c r="C25" s="567">
        <v>22930.020803713785</v>
      </c>
      <c r="D25" s="554">
        <v>16519.239319804885</v>
      </c>
      <c r="E25" s="555">
        <v>3622.4903609073594</v>
      </c>
      <c r="F25" s="555">
        <v>477.52603593861045</v>
      </c>
      <c r="G25" s="555">
        <v>194.8215870674451</v>
      </c>
      <c r="H25" s="555">
        <v>217.19795315302684</v>
      </c>
      <c r="I25" s="555">
        <v>11.042261729618122</v>
      </c>
      <c r="J25" s="555">
        <v>55.70281420502627</v>
      </c>
      <c r="K25" s="555">
        <v>18.051613515545274</v>
      </c>
      <c r="L25" s="555">
        <v>0</v>
      </c>
      <c r="M25" s="555">
        <v>21116.071946321514</v>
      </c>
      <c r="N25" s="555">
        <v>661.54689524143</v>
      </c>
      <c r="O25" s="555">
        <v>1152.4019621508457</v>
      </c>
      <c r="P25" s="563">
        <v>1813.948857392276</v>
      </c>
      <c r="Q25" s="556">
        <v>0.10980825583279348</v>
      </c>
      <c r="R25" s="571">
        <v>0.07910803365248084</v>
      </c>
    </row>
    <row r="26" spans="1:18" ht="15.75" thickBot="1">
      <c r="A26" s="297" t="s">
        <v>21</v>
      </c>
      <c r="B26" s="560">
        <v>24326.29699999997</v>
      </c>
      <c r="C26" s="568">
        <v>23325.545632777616</v>
      </c>
      <c r="D26" s="557">
        <v>16443.7199381394</v>
      </c>
      <c r="E26" s="558">
        <v>3755.579904605561</v>
      </c>
      <c r="F26" s="558">
        <v>472.5671324602625</v>
      </c>
      <c r="G26" s="558">
        <v>206.37061681301805</v>
      </c>
      <c r="H26" s="558">
        <v>194.23666632588333</v>
      </c>
      <c r="I26" s="558">
        <v>17.33128898875706</v>
      </c>
      <c r="J26" s="558">
        <v>57.67880194287959</v>
      </c>
      <c r="K26" s="558">
        <v>27.553834025787022</v>
      </c>
      <c r="L26" s="558">
        <v>0</v>
      </c>
      <c r="M26" s="558">
        <v>21175.03818330155</v>
      </c>
      <c r="N26" s="558">
        <v>1039.246742595746</v>
      </c>
      <c r="O26" s="558">
        <v>1111.2607068802952</v>
      </c>
      <c r="P26" s="564">
        <v>2150.507449476041</v>
      </c>
      <c r="Q26" s="559">
        <v>0.13077986353247087</v>
      </c>
      <c r="R26" s="572">
        <v>0.0921953759767187</v>
      </c>
    </row>
  </sheetData>
  <sheetProtection/>
  <mergeCells count="2">
    <mergeCell ref="A8:A11"/>
    <mergeCell ref="D8:P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24.625" style="0" customWidth="1"/>
    <col min="2" max="2" width="15.75390625" style="22" customWidth="1"/>
    <col min="3" max="3" width="13.375" style="23" customWidth="1"/>
    <col min="4" max="4" width="11.00390625" style="23" customWidth="1"/>
    <col min="5" max="5" width="9.875" style="23" bestFit="1" customWidth="1"/>
    <col min="6" max="6" width="10.25390625" style="23" customWidth="1"/>
    <col min="7" max="7" width="9.375" style="23" customWidth="1"/>
    <col min="8" max="8" width="11.625" style="23" customWidth="1"/>
    <col min="9" max="9" width="8.875" style="23" customWidth="1"/>
    <col min="10" max="10" width="11.625" style="23" customWidth="1"/>
    <col min="11" max="11" width="12.25390625" style="23" customWidth="1"/>
    <col min="12" max="12" width="8.25390625" style="23" customWidth="1"/>
    <col min="13" max="13" width="12.375" style="23" customWidth="1"/>
    <col min="14" max="14" width="11.25390625" style="23" customWidth="1"/>
    <col min="15" max="15" width="10.875" style="23" customWidth="1"/>
    <col min="16" max="16" width="12.375" style="22" customWidth="1"/>
    <col min="17" max="17" width="13.75390625" style="22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  <col min="23" max="23" width="13.00390625" style="0" customWidth="1"/>
  </cols>
  <sheetData>
    <row r="1" spans="1:17" s="1" customFormat="1" ht="15.75">
      <c r="A1" s="24" t="s">
        <v>173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68" t="s">
        <v>55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180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67" customFormat="1" ht="26.25" customHeight="1">
      <c r="A6" s="705" t="s">
        <v>75</v>
      </c>
      <c r="B6" s="706"/>
      <c r="C6" s="706"/>
      <c r="D6" s="706"/>
      <c r="E6" s="706"/>
      <c r="F6" s="707"/>
      <c r="G6" s="707"/>
      <c r="H6" s="707"/>
      <c r="I6" s="707"/>
      <c r="J6" s="707"/>
      <c r="K6" s="707"/>
      <c r="L6" s="708"/>
      <c r="M6" s="707"/>
      <c r="N6" s="707"/>
      <c r="O6" s="707"/>
      <c r="P6" s="707"/>
      <c r="Q6" s="707"/>
      <c r="R6" s="709"/>
    </row>
    <row r="7" spans="1:22" ht="19.5" customHeight="1" thickBot="1">
      <c r="A7" s="681"/>
      <c r="B7" s="710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0"/>
      <c r="Q7" s="710"/>
      <c r="R7" s="681"/>
      <c r="T7" s="69"/>
      <c r="V7" s="35" t="e">
        <f>SUM(#REF!)</f>
        <v>#REF!</v>
      </c>
    </row>
    <row r="8" spans="1:23" ht="15.75">
      <c r="A8" s="900" t="s">
        <v>6</v>
      </c>
      <c r="B8" s="267" t="s">
        <v>2</v>
      </c>
      <c r="C8" s="268" t="s">
        <v>152</v>
      </c>
      <c r="D8" s="893" t="s">
        <v>153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269" t="s">
        <v>25</v>
      </c>
      <c r="R8" s="270" t="s">
        <v>25</v>
      </c>
      <c r="V8" s="35" t="e">
        <f>+V7/#REF!/12*1000</f>
        <v>#REF!</v>
      </c>
      <c r="W8" s="270" t="s">
        <v>25</v>
      </c>
    </row>
    <row r="9" spans="1:23" ht="15">
      <c r="A9" s="901"/>
      <c r="B9" s="271" t="s">
        <v>26</v>
      </c>
      <c r="C9" s="272" t="s">
        <v>154</v>
      </c>
      <c r="D9" s="272" t="s">
        <v>28</v>
      </c>
      <c r="E9" s="273" t="s">
        <v>29</v>
      </c>
      <c r="F9" s="273" t="s">
        <v>30</v>
      </c>
      <c r="G9" s="273" t="s">
        <v>31</v>
      </c>
      <c r="H9" s="273" t="s">
        <v>109</v>
      </c>
      <c r="I9" s="273" t="s">
        <v>32</v>
      </c>
      <c r="J9" s="273" t="s">
        <v>108</v>
      </c>
      <c r="K9" s="273" t="s">
        <v>151</v>
      </c>
      <c r="L9" s="273" t="s">
        <v>122</v>
      </c>
      <c r="M9" s="273" t="s">
        <v>162</v>
      </c>
      <c r="N9" s="273" t="s">
        <v>34</v>
      </c>
      <c r="O9" s="273" t="s">
        <v>35</v>
      </c>
      <c r="P9" s="274" t="s">
        <v>161</v>
      </c>
      <c r="Q9" s="275" t="s">
        <v>36</v>
      </c>
      <c r="R9" s="276" t="s">
        <v>36</v>
      </c>
      <c r="W9" s="276" t="s">
        <v>36</v>
      </c>
    </row>
    <row r="10" spans="1:23" ht="15">
      <c r="A10" s="901"/>
      <c r="B10" s="271" t="s">
        <v>4</v>
      </c>
      <c r="C10" s="272" t="s">
        <v>37</v>
      </c>
      <c r="D10" s="272" t="s">
        <v>38</v>
      </c>
      <c r="E10" s="273" t="s">
        <v>39</v>
      </c>
      <c r="F10" s="273" t="s">
        <v>40</v>
      </c>
      <c r="G10" s="273" t="s">
        <v>41</v>
      </c>
      <c r="H10" s="273" t="s">
        <v>91</v>
      </c>
      <c r="I10" s="273" t="s">
        <v>42</v>
      </c>
      <c r="J10" s="273" t="s">
        <v>43</v>
      </c>
      <c r="K10" s="273" t="s">
        <v>41</v>
      </c>
      <c r="L10" s="273" t="s">
        <v>3</v>
      </c>
      <c r="M10" s="273" t="s">
        <v>44</v>
      </c>
      <c r="N10" s="273" t="s">
        <v>41</v>
      </c>
      <c r="O10" s="273"/>
      <c r="P10" s="274" t="s">
        <v>44</v>
      </c>
      <c r="Q10" s="275" t="s">
        <v>45</v>
      </c>
      <c r="R10" s="276" t="s">
        <v>111</v>
      </c>
      <c r="W10" s="276" t="s">
        <v>111</v>
      </c>
    </row>
    <row r="11" spans="1:23" ht="15.75" thickBot="1">
      <c r="A11" s="902"/>
      <c r="B11" s="271" t="s">
        <v>46</v>
      </c>
      <c r="C11" s="272" t="s">
        <v>22</v>
      </c>
      <c r="D11" s="272"/>
      <c r="E11" s="277"/>
      <c r="F11" s="277"/>
      <c r="G11" s="277"/>
      <c r="H11" s="277"/>
      <c r="I11" s="277"/>
      <c r="J11" s="277" t="s">
        <v>47</v>
      </c>
      <c r="K11" s="277"/>
      <c r="L11" s="277"/>
      <c r="M11" s="277" t="s">
        <v>39</v>
      </c>
      <c r="N11" s="277"/>
      <c r="O11" s="277"/>
      <c r="P11" s="274" t="s">
        <v>39</v>
      </c>
      <c r="Q11" s="275" t="s">
        <v>48</v>
      </c>
      <c r="R11" s="276" t="s">
        <v>48</v>
      </c>
      <c r="W11" s="276" t="s">
        <v>48</v>
      </c>
    </row>
    <row r="12" spans="1:23" ht="15.75" thickBot="1">
      <c r="A12" s="293" t="s">
        <v>7</v>
      </c>
      <c r="B12" s="545">
        <v>148988.78699999995</v>
      </c>
      <c r="C12" s="565">
        <v>26986.906805498915</v>
      </c>
      <c r="D12" s="546">
        <v>18643.139188611094</v>
      </c>
      <c r="E12" s="547">
        <v>4673.998727949017</v>
      </c>
      <c r="F12" s="547">
        <v>560.9919283164998</v>
      </c>
      <c r="G12" s="547">
        <v>282.32004410282707</v>
      </c>
      <c r="H12" s="547">
        <v>344.97956715360095</v>
      </c>
      <c r="I12" s="547">
        <v>23.25689673098241</v>
      </c>
      <c r="J12" s="547">
        <v>50.83079563117274</v>
      </c>
      <c r="K12" s="547">
        <v>25.043435539436544</v>
      </c>
      <c r="L12" s="547">
        <v>0</v>
      </c>
      <c r="M12" s="547">
        <v>24604.56058403463</v>
      </c>
      <c r="N12" s="547">
        <v>947.5110974850228</v>
      </c>
      <c r="O12" s="547">
        <v>1434.8351239792735</v>
      </c>
      <c r="P12" s="561">
        <v>2382.346221464296</v>
      </c>
      <c r="Q12" s="548">
        <v>0.12778675293695427</v>
      </c>
      <c r="R12" s="569">
        <v>0.08827785409548543</v>
      </c>
      <c r="W12" s="569">
        <v>0.08827785409548543</v>
      </c>
    </row>
    <row r="13" spans="1:23" ht="15">
      <c r="A13" s="294" t="s">
        <v>8</v>
      </c>
      <c r="B13" s="549">
        <v>16099.195999999998</v>
      </c>
      <c r="C13" s="566">
        <v>27102.830875322416</v>
      </c>
      <c r="D13" s="550">
        <v>18846.98891692068</v>
      </c>
      <c r="E13" s="551">
        <v>4601.450117964482</v>
      </c>
      <c r="F13" s="551">
        <v>484.98917275123557</v>
      </c>
      <c r="G13" s="551">
        <v>293.85791480932727</v>
      </c>
      <c r="H13" s="551">
        <v>368.869978558764</v>
      </c>
      <c r="I13" s="551">
        <v>44.154089019932016</v>
      </c>
      <c r="J13" s="551">
        <v>39.531254645677116</v>
      </c>
      <c r="K13" s="551">
        <v>9.808310717297106</v>
      </c>
      <c r="L13" s="551">
        <v>0</v>
      </c>
      <c r="M13" s="551">
        <v>24689.649755387396</v>
      </c>
      <c r="N13" s="551">
        <v>1279.9099253155257</v>
      </c>
      <c r="O13" s="551">
        <v>1133.271194619492</v>
      </c>
      <c r="P13" s="562">
        <v>2413.1811199350177</v>
      </c>
      <c r="Q13" s="552">
        <v>0.128040671672942</v>
      </c>
      <c r="R13" s="570">
        <v>0.08903797286106596</v>
      </c>
      <c r="W13" s="570">
        <v>0.08903797286106596</v>
      </c>
    </row>
    <row r="14" spans="1:23" ht="15">
      <c r="A14" s="295" t="s">
        <v>9</v>
      </c>
      <c r="B14" s="553">
        <v>17342.632000000027</v>
      </c>
      <c r="C14" s="567">
        <v>27657.435791752916</v>
      </c>
      <c r="D14" s="554">
        <v>18774.290377800375</v>
      </c>
      <c r="E14" s="555">
        <v>4688.912516277789</v>
      </c>
      <c r="F14" s="555">
        <v>606.1250872032172</v>
      </c>
      <c r="G14" s="555">
        <v>281.1941405433728</v>
      </c>
      <c r="H14" s="555">
        <v>482.6529070097312</v>
      </c>
      <c r="I14" s="555">
        <v>44.85171762471424</v>
      </c>
      <c r="J14" s="555">
        <v>51.17328788386896</v>
      </c>
      <c r="K14" s="555">
        <v>29.77952923562387</v>
      </c>
      <c r="L14" s="555">
        <v>0</v>
      </c>
      <c r="M14" s="555">
        <v>24958.979563578694</v>
      </c>
      <c r="N14" s="555">
        <v>1013.7222395078203</v>
      </c>
      <c r="O14" s="555">
        <v>1684.7339886663842</v>
      </c>
      <c r="P14" s="563">
        <v>2698.4562281742046</v>
      </c>
      <c r="Q14" s="556">
        <v>0.14373146328688882</v>
      </c>
      <c r="R14" s="571">
        <v>0.09756711534982028</v>
      </c>
      <c r="W14" s="571">
        <v>0.09756711534982028</v>
      </c>
    </row>
    <row r="15" spans="1:23" ht="15">
      <c r="A15" s="296" t="s">
        <v>10</v>
      </c>
      <c r="B15" s="553">
        <v>9475.857000000004</v>
      </c>
      <c r="C15" s="567">
        <v>26902.3762705579</v>
      </c>
      <c r="D15" s="554">
        <v>18526.210478904442</v>
      </c>
      <c r="E15" s="555">
        <v>4893.963478272548</v>
      </c>
      <c r="F15" s="555">
        <v>541.3610170914709</v>
      </c>
      <c r="G15" s="555">
        <v>256.5247748391868</v>
      </c>
      <c r="H15" s="555">
        <v>351.6072477666136</v>
      </c>
      <c r="I15" s="555">
        <v>14.21819507547795</v>
      </c>
      <c r="J15" s="555">
        <v>53.48846899371034</v>
      </c>
      <c r="K15" s="555">
        <v>21.830021988160713</v>
      </c>
      <c r="L15" s="555">
        <v>0</v>
      </c>
      <c r="M15" s="555">
        <v>24659.203682931606</v>
      </c>
      <c r="N15" s="555">
        <v>832.7559185411926</v>
      </c>
      <c r="O15" s="555">
        <v>1410.4166690850916</v>
      </c>
      <c r="P15" s="563">
        <v>2243.1725876262844</v>
      </c>
      <c r="Q15" s="556">
        <v>0.12108102680688834</v>
      </c>
      <c r="R15" s="571">
        <v>0.0833819497975435</v>
      </c>
      <c r="W15" s="571">
        <v>0.0833819497975435</v>
      </c>
    </row>
    <row r="16" spans="1:23" ht="15">
      <c r="A16" s="296" t="s">
        <v>11</v>
      </c>
      <c r="B16" s="553">
        <v>8338.439999999988</v>
      </c>
      <c r="C16" s="567">
        <v>26739.493128610837</v>
      </c>
      <c r="D16" s="554">
        <v>18637.744280305054</v>
      </c>
      <c r="E16" s="555">
        <v>4531.190256610761</v>
      </c>
      <c r="F16" s="555">
        <v>461.3906598036725</v>
      </c>
      <c r="G16" s="555">
        <v>268.0150104016263</v>
      </c>
      <c r="H16" s="555">
        <v>300.5260776196351</v>
      </c>
      <c r="I16" s="555">
        <v>19.799007168407233</v>
      </c>
      <c r="J16" s="555">
        <v>68.24345041358666</v>
      </c>
      <c r="K16" s="555">
        <v>14.78083230596293</v>
      </c>
      <c r="L16" s="555">
        <v>0</v>
      </c>
      <c r="M16" s="555">
        <v>24301.68957462871</v>
      </c>
      <c r="N16" s="555">
        <v>1047.954673376156</v>
      </c>
      <c r="O16" s="555">
        <v>1389.8488806059668</v>
      </c>
      <c r="P16" s="563">
        <v>2437.8035539821226</v>
      </c>
      <c r="Q16" s="556">
        <v>0.1307992811425258</v>
      </c>
      <c r="R16" s="571">
        <v>0.0911686523845776</v>
      </c>
      <c r="W16" s="571">
        <v>0.0911686523845776</v>
      </c>
    </row>
    <row r="17" spans="1:23" ht="15">
      <c r="A17" s="296" t="s">
        <v>12</v>
      </c>
      <c r="B17" s="553">
        <v>4282.952999999998</v>
      </c>
      <c r="C17" s="567">
        <v>26892.881325104445</v>
      </c>
      <c r="D17" s="554">
        <v>18500.84145603901</v>
      </c>
      <c r="E17" s="555">
        <v>4844.176922635706</v>
      </c>
      <c r="F17" s="555">
        <v>590.237409407326</v>
      </c>
      <c r="G17" s="555">
        <v>276.7959007099386</v>
      </c>
      <c r="H17" s="555">
        <v>423.8331590377019</v>
      </c>
      <c r="I17" s="555">
        <v>16.376901637725187</v>
      </c>
      <c r="J17" s="555">
        <v>61.254524623548335</v>
      </c>
      <c r="K17" s="555">
        <v>24.84006556535488</v>
      </c>
      <c r="L17" s="555">
        <v>0</v>
      </c>
      <c r="M17" s="555">
        <v>24738.35633965632</v>
      </c>
      <c r="N17" s="555">
        <v>814.372758701765</v>
      </c>
      <c r="O17" s="555">
        <v>1340.1522267463604</v>
      </c>
      <c r="P17" s="563">
        <v>2154.5249854481253</v>
      </c>
      <c r="Q17" s="556">
        <v>0.11645551314882759</v>
      </c>
      <c r="R17" s="571">
        <v>0.08011506686109089</v>
      </c>
      <c r="W17" s="571">
        <v>0.08011506686109089</v>
      </c>
    </row>
    <row r="18" spans="1:23" ht="15">
      <c r="A18" s="296" t="s">
        <v>13</v>
      </c>
      <c r="B18" s="553">
        <v>12002.32199999999</v>
      </c>
      <c r="C18" s="567">
        <v>27502.160561098124</v>
      </c>
      <c r="D18" s="554">
        <v>18395.356942876017</v>
      </c>
      <c r="E18" s="555">
        <v>4834.469106616761</v>
      </c>
      <c r="F18" s="555">
        <v>580.0722282460579</v>
      </c>
      <c r="G18" s="555">
        <v>308.1325430195927</v>
      </c>
      <c r="H18" s="555">
        <v>340.2678942735696</v>
      </c>
      <c r="I18" s="555">
        <v>25.724529248034976</v>
      </c>
      <c r="J18" s="555">
        <v>67.57531306581075</v>
      </c>
      <c r="K18" s="555">
        <v>27.058111477651316</v>
      </c>
      <c r="L18" s="555">
        <v>0</v>
      </c>
      <c r="M18" s="555">
        <v>24578.6566688235</v>
      </c>
      <c r="N18" s="555">
        <v>1050.789033433144</v>
      </c>
      <c r="O18" s="555">
        <v>1872.7148588414823</v>
      </c>
      <c r="P18" s="563">
        <v>2923.503892274626</v>
      </c>
      <c r="Q18" s="556">
        <v>0.15892618454499813</v>
      </c>
      <c r="R18" s="571">
        <v>0.10630088082642969</v>
      </c>
      <c r="W18" s="571">
        <v>0.10630088082642969</v>
      </c>
    </row>
    <row r="19" spans="1:23" ht="15">
      <c r="A19" s="296" t="s">
        <v>14</v>
      </c>
      <c r="B19" s="553">
        <v>6236.292000000004</v>
      </c>
      <c r="C19" s="567">
        <v>27650.92884254506</v>
      </c>
      <c r="D19" s="554">
        <v>18972.310763083777</v>
      </c>
      <c r="E19" s="555">
        <v>4617.631452044469</v>
      </c>
      <c r="F19" s="555">
        <v>539.4284376036272</v>
      </c>
      <c r="G19" s="555">
        <v>283.60418338333085</v>
      </c>
      <c r="H19" s="555">
        <v>335.10864041217616</v>
      </c>
      <c r="I19" s="555">
        <v>13.076306668556672</v>
      </c>
      <c r="J19" s="555">
        <v>58.19820495897235</v>
      </c>
      <c r="K19" s="555">
        <v>25.36936211453856</v>
      </c>
      <c r="L19" s="555">
        <v>0</v>
      </c>
      <c r="M19" s="555">
        <v>24844.727350269448</v>
      </c>
      <c r="N19" s="555">
        <v>1093.0817543501812</v>
      </c>
      <c r="O19" s="555">
        <v>1713.1197379254622</v>
      </c>
      <c r="P19" s="563">
        <v>2806.2014922756434</v>
      </c>
      <c r="Q19" s="556">
        <v>0.14791036934393545</v>
      </c>
      <c r="R19" s="571">
        <v>0.10148669899138743</v>
      </c>
      <c r="W19" s="571">
        <v>0.10148669899138743</v>
      </c>
    </row>
    <row r="20" spans="1:23" ht="15">
      <c r="A20" s="296" t="s">
        <v>15</v>
      </c>
      <c r="B20" s="553">
        <v>8363.987000000001</v>
      </c>
      <c r="C20" s="567">
        <v>26459.67029041691</v>
      </c>
      <c r="D20" s="554">
        <v>18519.3199228231</v>
      </c>
      <c r="E20" s="555">
        <v>4793.503953317957</v>
      </c>
      <c r="F20" s="555">
        <v>587.097915543548</v>
      </c>
      <c r="G20" s="555">
        <v>287.2354018085716</v>
      </c>
      <c r="H20" s="555">
        <v>328.1963992371902</v>
      </c>
      <c r="I20" s="555">
        <v>17.993711212925927</v>
      </c>
      <c r="J20" s="555">
        <v>45.52759945705318</v>
      </c>
      <c r="K20" s="555">
        <v>21.012556571405465</v>
      </c>
      <c r="L20" s="555">
        <v>0</v>
      </c>
      <c r="M20" s="555">
        <v>24599.88745997175</v>
      </c>
      <c r="N20" s="555">
        <v>566.189824701226</v>
      </c>
      <c r="O20" s="555">
        <v>1293.5930057439514</v>
      </c>
      <c r="P20" s="563">
        <v>1859.7828304451775</v>
      </c>
      <c r="Q20" s="556">
        <v>0.10042392691500471</v>
      </c>
      <c r="R20" s="571">
        <v>0.07028745294376357</v>
      </c>
      <c r="W20" s="571">
        <v>0.07028745294376357</v>
      </c>
    </row>
    <row r="21" spans="1:23" ht="15">
      <c r="A21" s="296" t="s">
        <v>16</v>
      </c>
      <c r="B21" s="553">
        <v>7659.078999999993</v>
      </c>
      <c r="C21" s="567">
        <v>26965.875368304754</v>
      </c>
      <c r="D21" s="554">
        <v>18653.922945565635</v>
      </c>
      <c r="E21" s="555">
        <v>4722.4064081334</v>
      </c>
      <c r="F21" s="555">
        <v>597.8213024481583</v>
      </c>
      <c r="G21" s="555">
        <v>260.7259959062966</v>
      </c>
      <c r="H21" s="555">
        <v>321.9489466901526</v>
      </c>
      <c r="I21" s="555">
        <v>7.975175605317568</v>
      </c>
      <c r="J21" s="555">
        <v>47.183327568932725</v>
      </c>
      <c r="K21" s="555">
        <v>21.698736014256205</v>
      </c>
      <c r="L21" s="555">
        <v>0</v>
      </c>
      <c r="M21" s="555">
        <v>24633.682837932152</v>
      </c>
      <c r="N21" s="555">
        <v>799.7177489182013</v>
      </c>
      <c r="O21" s="555">
        <v>1532.4747814543614</v>
      </c>
      <c r="P21" s="563">
        <v>2332.1925303725625</v>
      </c>
      <c r="Q21" s="556">
        <v>0.1250242395220661</v>
      </c>
      <c r="R21" s="571">
        <v>0.08648680966291876</v>
      </c>
      <c r="W21" s="571">
        <v>0.08648680966291876</v>
      </c>
    </row>
    <row r="22" spans="1:23" ht="15">
      <c r="A22" s="296" t="s">
        <v>17</v>
      </c>
      <c r="B22" s="553">
        <v>7513.309000000003</v>
      </c>
      <c r="C22" s="567">
        <v>26641.69685420893</v>
      </c>
      <c r="D22" s="554">
        <v>18790.32307868609</v>
      </c>
      <c r="E22" s="555">
        <v>4530.632120059656</v>
      </c>
      <c r="F22" s="555">
        <v>591.5991653389123</v>
      </c>
      <c r="G22" s="555">
        <v>269.77704941102945</v>
      </c>
      <c r="H22" s="555">
        <v>355.1418888801192</v>
      </c>
      <c r="I22" s="555">
        <v>23.19898817773454</v>
      </c>
      <c r="J22" s="555">
        <v>59.96848392632323</v>
      </c>
      <c r="K22" s="555">
        <v>23.09245500218345</v>
      </c>
      <c r="L22" s="555">
        <v>0</v>
      </c>
      <c r="M22" s="555">
        <v>24643.733229482048</v>
      </c>
      <c r="N22" s="555">
        <v>568.4112020416043</v>
      </c>
      <c r="O22" s="555">
        <v>1429.55242268531</v>
      </c>
      <c r="P22" s="563">
        <v>1997.9636247269143</v>
      </c>
      <c r="Q22" s="556">
        <v>0.10632939180237988</v>
      </c>
      <c r="R22" s="571">
        <v>0.07499385777341244</v>
      </c>
      <c r="W22" s="571">
        <v>0.07499385777341244</v>
      </c>
    </row>
    <row r="23" spans="1:23" ht="15">
      <c r="A23" s="296" t="s">
        <v>18</v>
      </c>
      <c r="B23" s="553">
        <v>16481.222</v>
      </c>
      <c r="C23" s="567">
        <v>26741.363464027938</v>
      </c>
      <c r="D23" s="554">
        <v>18546.853615183034</v>
      </c>
      <c r="E23" s="555">
        <v>4650.36121108011</v>
      </c>
      <c r="F23" s="555">
        <v>572.1929781663044</v>
      </c>
      <c r="G23" s="555">
        <v>280.6819431633571</v>
      </c>
      <c r="H23" s="555">
        <v>338.9876925792679</v>
      </c>
      <c r="I23" s="555">
        <v>21.320698590593967</v>
      </c>
      <c r="J23" s="555">
        <v>36.26370463711166</v>
      </c>
      <c r="K23" s="555">
        <v>26.41692264485404</v>
      </c>
      <c r="L23" s="555">
        <v>0</v>
      </c>
      <c r="M23" s="555">
        <v>24473.07876604464</v>
      </c>
      <c r="N23" s="555">
        <v>900.1754896168085</v>
      </c>
      <c r="O23" s="555">
        <v>1368.109208366551</v>
      </c>
      <c r="P23" s="563">
        <v>2268.284697983359</v>
      </c>
      <c r="Q23" s="556">
        <v>0.12230024267439465</v>
      </c>
      <c r="R23" s="571">
        <v>0.08482307572067595</v>
      </c>
      <c r="W23" s="571">
        <v>0.08482307572067595</v>
      </c>
    </row>
    <row r="24" spans="1:23" ht="15">
      <c r="A24" s="296" t="s">
        <v>19</v>
      </c>
      <c r="B24" s="553">
        <v>9554.66499999999</v>
      </c>
      <c r="C24" s="567">
        <v>26846.790834634186</v>
      </c>
      <c r="D24" s="554">
        <v>18604.81644306735</v>
      </c>
      <c r="E24" s="555">
        <v>4560.840001542011</v>
      </c>
      <c r="F24" s="555">
        <v>570.9279446218166</v>
      </c>
      <c r="G24" s="555">
        <v>291.5073422249762</v>
      </c>
      <c r="H24" s="555">
        <v>255.9506621460131</v>
      </c>
      <c r="I24" s="555">
        <v>10.92928602590114</v>
      </c>
      <c r="J24" s="555">
        <v>62.57263685679554</v>
      </c>
      <c r="K24" s="555">
        <v>31.19254660768679</v>
      </c>
      <c r="L24" s="555">
        <v>0</v>
      </c>
      <c r="M24" s="555">
        <v>24388.73686309255</v>
      </c>
      <c r="N24" s="555">
        <v>843.5491022797067</v>
      </c>
      <c r="O24" s="555">
        <v>1614.5048692619473</v>
      </c>
      <c r="P24" s="563">
        <v>2458.0539715416544</v>
      </c>
      <c r="Q24" s="556">
        <v>0.13211922724760827</v>
      </c>
      <c r="R24" s="571">
        <v>0.09155857721253587</v>
      </c>
      <c r="W24" s="571">
        <v>0.09155857721253587</v>
      </c>
    </row>
    <row r="25" spans="1:23" ht="15">
      <c r="A25" s="296" t="s">
        <v>20</v>
      </c>
      <c r="B25" s="553">
        <v>8529.232000000005</v>
      </c>
      <c r="C25" s="567">
        <v>26282.247735395915</v>
      </c>
      <c r="D25" s="554">
        <v>18598.67383136019</v>
      </c>
      <c r="E25" s="555">
        <v>4498.487573871435</v>
      </c>
      <c r="F25" s="555">
        <v>577.6324195034982</v>
      </c>
      <c r="G25" s="555">
        <v>273.1362272711068</v>
      </c>
      <c r="H25" s="555">
        <v>307.84042650811523</v>
      </c>
      <c r="I25" s="555">
        <v>8.043680447039858</v>
      </c>
      <c r="J25" s="555">
        <v>43.776459982954265</v>
      </c>
      <c r="K25" s="555">
        <v>25.58503118061116</v>
      </c>
      <c r="L25" s="555">
        <v>0</v>
      </c>
      <c r="M25" s="555">
        <v>24333.175650124947</v>
      </c>
      <c r="N25" s="555">
        <v>704.4675886410399</v>
      </c>
      <c r="O25" s="555">
        <v>1244.6044966299414</v>
      </c>
      <c r="P25" s="563">
        <v>1949.0720852709815</v>
      </c>
      <c r="Q25" s="556">
        <v>0.1047962937004976</v>
      </c>
      <c r="R25" s="571">
        <v>0.07415926160097969</v>
      </c>
      <c r="W25" s="571">
        <v>0.07415926160097969</v>
      </c>
    </row>
    <row r="26" spans="1:23" ht="15.75" thickBot="1">
      <c r="A26" s="297" t="s">
        <v>21</v>
      </c>
      <c r="B26" s="560">
        <v>17109.601000000024</v>
      </c>
      <c r="C26" s="568">
        <v>26870.411832904065</v>
      </c>
      <c r="D26" s="557">
        <v>18602.62271750226</v>
      </c>
      <c r="E26" s="558">
        <v>4696.618728864576</v>
      </c>
      <c r="F26" s="558">
        <v>566.0032633139712</v>
      </c>
      <c r="G26" s="558">
        <v>290.46729864321935</v>
      </c>
      <c r="H26" s="558">
        <v>276.1641743330732</v>
      </c>
      <c r="I26" s="558">
        <v>17.87025405599266</v>
      </c>
      <c r="J26" s="558">
        <v>45.32119617128022</v>
      </c>
      <c r="K26" s="558">
        <v>39.17582590032339</v>
      </c>
      <c r="L26" s="558">
        <v>0</v>
      </c>
      <c r="M26" s="558">
        <v>24534.243458784702</v>
      </c>
      <c r="N26" s="558">
        <v>1133.9051341212814</v>
      </c>
      <c r="O26" s="558">
        <v>1202.2632399980173</v>
      </c>
      <c r="P26" s="564">
        <v>2336.1683741192983</v>
      </c>
      <c r="Q26" s="559">
        <v>0.12558274226146168</v>
      </c>
      <c r="R26" s="572">
        <v>0.08694203827790059</v>
      </c>
      <c r="W26" s="572">
        <v>0.08694203827790059</v>
      </c>
    </row>
  </sheetData>
  <sheetProtection/>
  <mergeCells count="2">
    <mergeCell ref="A8:A11"/>
    <mergeCell ref="D8:P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115" zoomScaleNormal="115" zoomScalePageLayoutView="0" workbookViewId="0" topLeftCell="A1">
      <selection activeCell="D23" sqref="D23"/>
    </sheetView>
  </sheetViews>
  <sheetFormatPr defaultColWidth="9.00390625" defaultRowHeight="12.75"/>
  <cols>
    <col min="1" max="1" width="24.625" style="0" customWidth="1"/>
    <col min="2" max="2" width="15.75390625" style="22" customWidth="1"/>
    <col min="3" max="3" width="12.00390625" style="23" customWidth="1"/>
    <col min="4" max="4" width="11.625" style="23" customWidth="1"/>
    <col min="5" max="5" width="9.875" style="23" bestFit="1" customWidth="1"/>
    <col min="6" max="6" width="9.75390625" style="23" customWidth="1"/>
    <col min="7" max="7" width="8.625" style="23" customWidth="1"/>
    <col min="8" max="8" width="12.125" style="23" customWidth="1"/>
    <col min="9" max="9" width="8.875" style="23" customWidth="1"/>
    <col min="10" max="11" width="11.625" style="23" customWidth="1"/>
    <col min="12" max="12" width="8.75390625" style="23" customWidth="1"/>
    <col min="13" max="13" width="11.625" style="23" customWidth="1"/>
    <col min="14" max="14" width="8.25390625" style="23" customWidth="1"/>
    <col min="15" max="15" width="10.25390625" style="23" customWidth="1"/>
    <col min="16" max="16" width="12.625" style="22" customWidth="1"/>
    <col min="17" max="17" width="13.25390625" style="22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  <col min="23" max="23" width="13.25390625" style="0" customWidth="1"/>
  </cols>
  <sheetData>
    <row r="1" spans="1:17" s="1" customFormat="1" ht="15.75">
      <c r="A1" s="24" t="s">
        <v>150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68" t="s">
        <v>71</v>
      </c>
    </row>
    <row r="2" spans="2:15" s="1" customFormat="1" ht="19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4.75" customHeight="1">
      <c r="A3" s="2" t="s">
        <v>159</v>
      </c>
      <c r="B3" s="4"/>
      <c r="C3" s="5"/>
      <c r="D3" s="5"/>
      <c r="E3" s="5"/>
      <c r="F3" s="5"/>
      <c r="G3" s="70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17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180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67" customFormat="1" ht="26.25" customHeight="1">
      <c r="A6" s="705" t="s">
        <v>75</v>
      </c>
      <c r="B6" s="706"/>
      <c r="C6" s="706"/>
      <c r="D6" s="706"/>
      <c r="E6" s="706"/>
      <c r="F6" s="707"/>
      <c r="G6" s="707"/>
      <c r="H6" s="707"/>
      <c r="I6" s="707"/>
      <c r="J6" s="707"/>
      <c r="K6" s="707"/>
      <c r="L6" s="708"/>
      <c r="M6" s="707"/>
      <c r="N6" s="707"/>
      <c r="O6" s="707"/>
      <c r="P6" s="707"/>
      <c r="Q6" s="707"/>
      <c r="R6" s="709"/>
    </row>
    <row r="7" spans="1:22" ht="15.75" thickBot="1">
      <c r="A7" s="8"/>
      <c r="B7" s="710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0"/>
      <c r="Q7" s="710"/>
      <c r="R7" s="681"/>
      <c r="V7" t="e">
        <f>+#REF!/#REF!/12*1000</f>
        <v>#REF!</v>
      </c>
    </row>
    <row r="8" spans="1:23" ht="15">
      <c r="A8" s="900" t="s">
        <v>6</v>
      </c>
      <c r="B8" s="267" t="s">
        <v>2</v>
      </c>
      <c r="C8" s="268" t="s">
        <v>152</v>
      </c>
      <c r="D8" s="893" t="s">
        <v>153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269" t="s">
        <v>25</v>
      </c>
      <c r="R8" s="270" t="s">
        <v>25</v>
      </c>
      <c r="W8" s="270" t="s">
        <v>25</v>
      </c>
    </row>
    <row r="9" spans="1:23" ht="15">
      <c r="A9" s="901"/>
      <c r="B9" s="271" t="s">
        <v>26</v>
      </c>
      <c r="C9" s="272" t="s">
        <v>154</v>
      </c>
      <c r="D9" s="272" t="s">
        <v>28</v>
      </c>
      <c r="E9" s="273" t="s">
        <v>29</v>
      </c>
      <c r="F9" s="273" t="s">
        <v>30</v>
      </c>
      <c r="G9" s="273" t="s">
        <v>31</v>
      </c>
      <c r="H9" s="273" t="s">
        <v>109</v>
      </c>
      <c r="I9" s="273" t="s">
        <v>32</v>
      </c>
      <c r="J9" s="273" t="s">
        <v>108</v>
      </c>
      <c r="K9" s="273" t="s">
        <v>151</v>
      </c>
      <c r="L9" s="273" t="s">
        <v>122</v>
      </c>
      <c r="M9" s="273" t="s">
        <v>162</v>
      </c>
      <c r="N9" s="273" t="s">
        <v>34</v>
      </c>
      <c r="O9" s="273" t="s">
        <v>35</v>
      </c>
      <c r="P9" s="274" t="s">
        <v>161</v>
      </c>
      <c r="Q9" s="275" t="s">
        <v>36</v>
      </c>
      <c r="R9" s="276" t="s">
        <v>36</v>
      </c>
      <c r="W9" s="276" t="s">
        <v>36</v>
      </c>
    </row>
    <row r="10" spans="1:23" ht="15">
      <c r="A10" s="901"/>
      <c r="B10" s="271" t="s">
        <v>4</v>
      </c>
      <c r="C10" s="272" t="s">
        <v>37</v>
      </c>
      <c r="D10" s="272" t="s">
        <v>38</v>
      </c>
      <c r="E10" s="273" t="s">
        <v>39</v>
      </c>
      <c r="F10" s="273" t="s">
        <v>40</v>
      </c>
      <c r="G10" s="273" t="s">
        <v>41</v>
      </c>
      <c r="H10" s="273" t="s">
        <v>91</v>
      </c>
      <c r="I10" s="273" t="s">
        <v>42</v>
      </c>
      <c r="J10" s="273" t="s">
        <v>43</v>
      </c>
      <c r="K10" s="273" t="s">
        <v>41</v>
      </c>
      <c r="L10" s="273" t="s">
        <v>3</v>
      </c>
      <c r="M10" s="273" t="s">
        <v>44</v>
      </c>
      <c r="N10" s="273" t="s">
        <v>41</v>
      </c>
      <c r="O10" s="273"/>
      <c r="P10" s="274" t="s">
        <v>44</v>
      </c>
      <c r="Q10" s="275" t="s">
        <v>45</v>
      </c>
      <c r="R10" s="276" t="s">
        <v>111</v>
      </c>
      <c r="W10" s="276" t="s">
        <v>111</v>
      </c>
    </row>
    <row r="11" spans="1:23" ht="15.75" thickBot="1">
      <c r="A11" s="902"/>
      <c r="B11" s="271" t="s">
        <v>46</v>
      </c>
      <c r="C11" s="272" t="s">
        <v>22</v>
      </c>
      <c r="D11" s="272"/>
      <c r="E11" s="277"/>
      <c r="F11" s="277"/>
      <c r="G11" s="277"/>
      <c r="H11" s="277"/>
      <c r="I11" s="277"/>
      <c r="J11" s="277" t="s">
        <v>47</v>
      </c>
      <c r="K11" s="277"/>
      <c r="L11" s="277"/>
      <c r="M11" s="277" t="s">
        <v>39</v>
      </c>
      <c r="N11" s="277"/>
      <c r="O11" s="277"/>
      <c r="P11" s="274" t="s">
        <v>39</v>
      </c>
      <c r="Q11" s="275" t="s">
        <v>48</v>
      </c>
      <c r="R11" s="276" t="s">
        <v>48</v>
      </c>
      <c r="W11" s="276" t="s">
        <v>48</v>
      </c>
    </row>
    <row r="12" spans="1:23" ht="15.75" thickBot="1">
      <c r="A12" s="293" t="s">
        <v>7</v>
      </c>
      <c r="B12" s="583">
        <v>60498.425000000374</v>
      </c>
      <c r="C12" s="590">
        <v>15187.651017361135</v>
      </c>
      <c r="D12" s="573">
        <v>11497.366925943352</v>
      </c>
      <c r="E12" s="574">
        <v>1556.13467485585</v>
      </c>
      <c r="F12" s="574">
        <v>256.9666221338248</v>
      </c>
      <c r="G12" s="574">
        <v>6.035548308351245</v>
      </c>
      <c r="H12" s="574" t="s">
        <v>123</v>
      </c>
      <c r="I12" s="574">
        <v>20.402583483233784</v>
      </c>
      <c r="J12" s="574">
        <v>76.89203479264077</v>
      </c>
      <c r="K12" s="574" t="s">
        <v>123</v>
      </c>
      <c r="L12" s="574">
        <v>0</v>
      </c>
      <c r="M12" s="574">
        <v>13413.798389517255</v>
      </c>
      <c r="N12" s="574">
        <v>707.7274050247252</v>
      </c>
      <c r="O12" s="574">
        <v>1066.1252228191522</v>
      </c>
      <c r="P12" s="584">
        <v>1773.8526278438778</v>
      </c>
      <c r="Q12" s="575">
        <v>0.15428337977465517</v>
      </c>
      <c r="R12" s="593">
        <v>0.11679571948395256</v>
      </c>
      <c r="W12" s="593">
        <v>0.11679571948395256</v>
      </c>
    </row>
    <row r="13" spans="1:23" ht="15">
      <c r="A13" s="294" t="s">
        <v>8</v>
      </c>
      <c r="B13" s="585">
        <v>6381.683000000006</v>
      </c>
      <c r="C13" s="600">
        <v>15584.893149137379</v>
      </c>
      <c r="D13" s="597">
        <v>11795.021613681924</v>
      </c>
      <c r="E13" s="598">
        <v>1583.540684591612</v>
      </c>
      <c r="F13" s="598">
        <v>309.37302641534075</v>
      </c>
      <c r="G13" s="598">
        <v>4.731379898792627</v>
      </c>
      <c r="H13" s="598" t="s">
        <v>123</v>
      </c>
      <c r="I13" s="598">
        <v>24.155252880261607</v>
      </c>
      <c r="J13" s="598">
        <v>39.69453146868409</v>
      </c>
      <c r="K13" s="598" t="s">
        <v>123</v>
      </c>
      <c r="L13" s="598">
        <v>0</v>
      </c>
      <c r="M13" s="598">
        <v>13756.516488936611</v>
      </c>
      <c r="N13" s="598">
        <v>917.623924597947</v>
      </c>
      <c r="O13" s="598">
        <v>910.7527356028178</v>
      </c>
      <c r="P13" s="599">
        <v>1828.376660200765</v>
      </c>
      <c r="Q13" s="576">
        <v>0.15501257395576917</v>
      </c>
      <c r="R13" s="594">
        <v>0.11731724065762782</v>
      </c>
      <c r="W13" s="594">
        <v>0.11731724065762782</v>
      </c>
    </row>
    <row r="14" spans="1:23" ht="15">
      <c r="A14" s="295" t="s">
        <v>9</v>
      </c>
      <c r="B14" s="586">
        <v>7147.336000000012</v>
      </c>
      <c r="C14" s="591">
        <v>15209.946335249966</v>
      </c>
      <c r="D14" s="577">
        <v>11433.961735300174</v>
      </c>
      <c r="E14" s="578">
        <v>1549.2861023090725</v>
      </c>
      <c r="F14" s="578">
        <v>259.74866719572157</v>
      </c>
      <c r="G14" s="578">
        <v>5.261902243483903</v>
      </c>
      <c r="H14" s="578" t="s">
        <v>123</v>
      </c>
      <c r="I14" s="578">
        <v>23.903113458403684</v>
      </c>
      <c r="J14" s="578">
        <v>68.3023133840823</v>
      </c>
      <c r="K14" s="578" t="s">
        <v>123</v>
      </c>
      <c r="L14" s="578">
        <v>0</v>
      </c>
      <c r="M14" s="578">
        <v>13340.463833890937</v>
      </c>
      <c r="N14" s="578">
        <v>677.8612805293228</v>
      </c>
      <c r="O14" s="578">
        <v>1191.6212208296924</v>
      </c>
      <c r="P14" s="587">
        <v>1869.482501359015</v>
      </c>
      <c r="Q14" s="579">
        <v>0.16350260256577076</v>
      </c>
      <c r="R14" s="595">
        <v>0.12291184072269715</v>
      </c>
      <c r="W14" s="595">
        <v>0.12291184072269715</v>
      </c>
    </row>
    <row r="15" spans="1:23" ht="15">
      <c r="A15" s="296" t="s">
        <v>10</v>
      </c>
      <c r="B15" s="586">
        <v>3985.589000000003</v>
      </c>
      <c r="C15" s="591">
        <v>15204.94810595538</v>
      </c>
      <c r="D15" s="577">
        <v>11652.445723831546</v>
      </c>
      <c r="E15" s="578">
        <v>1539.3950555363338</v>
      </c>
      <c r="F15" s="578">
        <v>281.5821994356836</v>
      </c>
      <c r="G15" s="578">
        <v>2.4080715129767087</v>
      </c>
      <c r="H15" s="578" t="s">
        <v>123</v>
      </c>
      <c r="I15" s="578">
        <v>18.74078921166564</v>
      </c>
      <c r="J15" s="578">
        <v>64.88405268748645</v>
      </c>
      <c r="K15" s="578" t="s">
        <v>123</v>
      </c>
      <c r="L15" s="578">
        <v>0</v>
      </c>
      <c r="M15" s="578">
        <v>13559.455892215694</v>
      </c>
      <c r="N15" s="578">
        <v>577.5733942126658</v>
      </c>
      <c r="O15" s="578">
        <v>1067.918819527049</v>
      </c>
      <c r="P15" s="587">
        <v>1645.4922137397148</v>
      </c>
      <c r="Q15" s="579">
        <v>0.14121432124539823</v>
      </c>
      <c r="R15" s="595">
        <v>0.10822083720859386</v>
      </c>
      <c r="W15" s="595">
        <v>0.10822083720859386</v>
      </c>
    </row>
    <row r="16" spans="1:23" ht="15">
      <c r="A16" s="296" t="s">
        <v>11</v>
      </c>
      <c r="B16" s="586">
        <v>3163.694000000002</v>
      </c>
      <c r="C16" s="591">
        <v>15004.007446147867</v>
      </c>
      <c r="D16" s="577">
        <v>11312.179264703429</v>
      </c>
      <c r="E16" s="578">
        <v>1546.0443287709431</v>
      </c>
      <c r="F16" s="578">
        <v>203.0842215882234</v>
      </c>
      <c r="G16" s="578">
        <v>7.885902787479862</v>
      </c>
      <c r="H16" s="578" t="s">
        <v>123</v>
      </c>
      <c r="I16" s="578">
        <v>28.282549871553094</v>
      </c>
      <c r="J16" s="578">
        <v>74.60440232209558</v>
      </c>
      <c r="K16" s="578" t="s">
        <v>123</v>
      </c>
      <c r="L16" s="578">
        <v>0</v>
      </c>
      <c r="M16" s="578">
        <v>13172.08067004372</v>
      </c>
      <c r="N16" s="578">
        <v>794.990734459991</v>
      </c>
      <c r="O16" s="578">
        <v>1036.9360416441452</v>
      </c>
      <c r="P16" s="587">
        <v>1831.9267761041365</v>
      </c>
      <c r="Q16" s="579">
        <v>0.1619428700020839</v>
      </c>
      <c r="R16" s="595">
        <v>0.12209583224210314</v>
      </c>
      <c r="W16" s="595">
        <v>0.12209583224210314</v>
      </c>
    </row>
    <row r="17" spans="1:23" ht="15">
      <c r="A17" s="296" t="s">
        <v>12</v>
      </c>
      <c r="B17" s="586">
        <v>1641.9469999999985</v>
      </c>
      <c r="C17" s="591">
        <v>15072.379518543114</v>
      </c>
      <c r="D17" s="577">
        <v>11608.044545083783</v>
      </c>
      <c r="E17" s="578">
        <v>1512.4236653192856</v>
      </c>
      <c r="F17" s="578">
        <v>261.36308500416493</v>
      </c>
      <c r="G17" s="578">
        <v>9.250856858757732</v>
      </c>
      <c r="H17" s="578" t="s">
        <v>123</v>
      </c>
      <c r="I17" s="578">
        <v>36.84406378525012</v>
      </c>
      <c r="J17" s="578">
        <v>142.15450722018852</v>
      </c>
      <c r="K17" s="578" t="s">
        <v>123</v>
      </c>
      <c r="L17" s="578">
        <v>0</v>
      </c>
      <c r="M17" s="578">
        <v>13570.080723271429</v>
      </c>
      <c r="N17" s="578">
        <v>543.8070372145587</v>
      </c>
      <c r="O17" s="578">
        <v>958.4917580571529</v>
      </c>
      <c r="P17" s="587">
        <v>1502.2987952717115</v>
      </c>
      <c r="Q17" s="579">
        <v>0.1294187655325601</v>
      </c>
      <c r="R17" s="595">
        <v>0.09967230412580022</v>
      </c>
      <c r="W17" s="595">
        <v>0.09967230412580022</v>
      </c>
    </row>
    <row r="18" spans="1:23" ht="15">
      <c r="A18" s="296" t="s">
        <v>13</v>
      </c>
      <c r="B18" s="586">
        <v>5008.453000000005</v>
      </c>
      <c r="C18" s="591">
        <v>15661.548003611775</v>
      </c>
      <c r="D18" s="577">
        <v>11509.748252936897</v>
      </c>
      <c r="E18" s="578">
        <v>1583.4740121683628</v>
      </c>
      <c r="F18" s="578">
        <v>267.29367997130663</v>
      </c>
      <c r="G18" s="578">
        <v>12.067465409645104</v>
      </c>
      <c r="H18" s="578" t="s">
        <v>123</v>
      </c>
      <c r="I18" s="578">
        <v>16.950560049846377</v>
      </c>
      <c r="J18" s="578">
        <v>114.100451776227</v>
      </c>
      <c r="K18" s="578" t="s">
        <v>123</v>
      </c>
      <c r="L18" s="578">
        <v>0</v>
      </c>
      <c r="M18" s="578">
        <v>13503.634422312287</v>
      </c>
      <c r="N18" s="578">
        <v>825.8529796193216</v>
      </c>
      <c r="O18" s="578">
        <v>1332.0606016801341</v>
      </c>
      <c r="P18" s="587">
        <v>2157.913581299456</v>
      </c>
      <c r="Q18" s="579">
        <v>0.1874857324311007</v>
      </c>
      <c r="R18" s="595">
        <v>0.13778418204904205</v>
      </c>
      <c r="W18" s="595">
        <v>0.13778418204904205</v>
      </c>
    </row>
    <row r="19" spans="1:23" ht="15">
      <c r="A19" s="296" t="s">
        <v>14</v>
      </c>
      <c r="B19" s="586">
        <v>2520.3979999999997</v>
      </c>
      <c r="C19" s="591">
        <v>15541.346346886477</v>
      </c>
      <c r="D19" s="577">
        <v>11512.054015543048</v>
      </c>
      <c r="E19" s="578">
        <v>1553.6808406185598</v>
      </c>
      <c r="F19" s="578">
        <v>211.61059351208291</v>
      </c>
      <c r="G19" s="578">
        <v>8.88917147212464</v>
      </c>
      <c r="H19" s="578" t="s">
        <v>123</v>
      </c>
      <c r="I19" s="578">
        <v>17.34296197135003</v>
      </c>
      <c r="J19" s="578">
        <v>78.85279097454716</v>
      </c>
      <c r="K19" s="578" t="s">
        <v>123</v>
      </c>
      <c r="L19" s="578">
        <v>0</v>
      </c>
      <c r="M19" s="578">
        <v>13382.430374091711</v>
      </c>
      <c r="N19" s="578">
        <v>842.1815059896627</v>
      </c>
      <c r="O19" s="578">
        <v>1316.734466805111</v>
      </c>
      <c r="P19" s="587">
        <v>2158.915972794774</v>
      </c>
      <c r="Q19" s="579">
        <v>0.1875352539068966</v>
      </c>
      <c r="R19" s="595">
        <v>0.1389143465828034</v>
      </c>
      <c r="W19" s="595">
        <v>0.1389143465828034</v>
      </c>
    </row>
    <row r="20" spans="1:23" ht="15">
      <c r="A20" s="296" t="s">
        <v>15</v>
      </c>
      <c r="B20" s="586">
        <v>3292.1110000000026</v>
      </c>
      <c r="C20" s="591">
        <v>14919.92792264091</v>
      </c>
      <c r="D20" s="577">
        <v>11590.393494225047</v>
      </c>
      <c r="E20" s="578">
        <v>1552.2692734236489</v>
      </c>
      <c r="F20" s="578">
        <v>266.03915137328767</v>
      </c>
      <c r="G20" s="578">
        <v>3.3289936659689356</v>
      </c>
      <c r="H20" s="578" t="s">
        <v>123</v>
      </c>
      <c r="I20" s="578">
        <v>16.773558566727136</v>
      </c>
      <c r="J20" s="578">
        <v>53.81772263045401</v>
      </c>
      <c r="K20" s="578" t="s">
        <v>123</v>
      </c>
      <c r="L20" s="578">
        <v>0</v>
      </c>
      <c r="M20" s="578">
        <v>13482.622193885134</v>
      </c>
      <c r="N20" s="578">
        <v>475.0413944122778</v>
      </c>
      <c r="O20" s="578">
        <v>962.2643343435269</v>
      </c>
      <c r="P20" s="587">
        <v>1437.3057287558045</v>
      </c>
      <c r="Q20" s="579">
        <v>0.12400836343234999</v>
      </c>
      <c r="R20" s="595">
        <v>0.09633462951082362</v>
      </c>
      <c r="W20" s="595">
        <v>0.09633462951082362</v>
      </c>
    </row>
    <row r="21" spans="1:23" ht="15">
      <c r="A21" s="296" t="s">
        <v>16</v>
      </c>
      <c r="B21" s="586">
        <v>3122.6540000000005</v>
      </c>
      <c r="C21" s="591">
        <v>15163.157258750594</v>
      </c>
      <c r="D21" s="577">
        <v>11476.032220241717</v>
      </c>
      <c r="E21" s="578">
        <v>1586.4387846577524</v>
      </c>
      <c r="F21" s="578">
        <v>250.2544576931461</v>
      </c>
      <c r="G21" s="578">
        <v>5.1390846803178745</v>
      </c>
      <c r="H21" s="578" t="s">
        <v>123</v>
      </c>
      <c r="I21" s="578">
        <v>18.726938687411415</v>
      </c>
      <c r="J21" s="578">
        <v>65.48342638452205</v>
      </c>
      <c r="K21" s="578" t="s">
        <v>123</v>
      </c>
      <c r="L21" s="578">
        <v>0</v>
      </c>
      <c r="M21" s="578">
        <v>13402.074912344864</v>
      </c>
      <c r="N21" s="578">
        <v>653.3430910586529</v>
      </c>
      <c r="O21" s="578">
        <v>1107.7392553471088</v>
      </c>
      <c r="P21" s="587">
        <v>1761.0823464057619</v>
      </c>
      <c r="Q21" s="579">
        <v>0.1534574243613154</v>
      </c>
      <c r="R21" s="595">
        <v>0.11614219363117458</v>
      </c>
      <c r="W21" s="595">
        <v>0.11614219363117458</v>
      </c>
    </row>
    <row r="22" spans="1:23" ht="15">
      <c r="A22" s="296" t="s">
        <v>17</v>
      </c>
      <c r="B22" s="586">
        <v>3124.219000000001</v>
      </c>
      <c r="C22" s="591">
        <v>14748.682364029726</v>
      </c>
      <c r="D22" s="577">
        <v>11487.602208210534</v>
      </c>
      <c r="E22" s="578">
        <v>1539.18488642015</v>
      </c>
      <c r="F22" s="578">
        <v>249.36989585770596</v>
      </c>
      <c r="G22" s="578">
        <v>4.341511697270047</v>
      </c>
      <c r="H22" s="578" t="s">
        <v>123</v>
      </c>
      <c r="I22" s="578">
        <v>16.27123984159453</v>
      </c>
      <c r="J22" s="578">
        <v>73.40117108734478</v>
      </c>
      <c r="K22" s="578" t="s">
        <v>123</v>
      </c>
      <c r="L22" s="578">
        <v>0</v>
      </c>
      <c r="M22" s="578">
        <v>13370.170913114596</v>
      </c>
      <c r="N22" s="578">
        <v>408.9632747682967</v>
      </c>
      <c r="O22" s="578">
        <v>969.5481761468474</v>
      </c>
      <c r="P22" s="587">
        <v>1378.5114509151442</v>
      </c>
      <c r="Q22" s="579">
        <v>0.11999992913489647</v>
      </c>
      <c r="R22" s="595">
        <v>0.09346675295395668</v>
      </c>
      <c r="W22" s="595">
        <v>0.09346675295395668</v>
      </c>
    </row>
    <row r="23" spans="1:23" ht="15">
      <c r="A23" s="296" t="s">
        <v>18</v>
      </c>
      <c r="B23" s="586">
        <v>6715.240000000011</v>
      </c>
      <c r="C23" s="591">
        <v>15238.090385947957</v>
      </c>
      <c r="D23" s="577">
        <v>11478.19355674553</v>
      </c>
      <c r="E23" s="578">
        <v>1607.8038163937529</v>
      </c>
      <c r="F23" s="578">
        <v>261.9631986347465</v>
      </c>
      <c r="G23" s="578">
        <v>4.748266629338632</v>
      </c>
      <c r="H23" s="578" t="s">
        <v>123</v>
      </c>
      <c r="I23" s="578">
        <v>24.070981330029387</v>
      </c>
      <c r="J23" s="578">
        <v>85.83112194550485</v>
      </c>
      <c r="K23" s="578" t="s">
        <v>123</v>
      </c>
      <c r="L23" s="578">
        <v>0</v>
      </c>
      <c r="M23" s="578">
        <v>13462.610941678904</v>
      </c>
      <c r="N23" s="578">
        <v>710.6627487128759</v>
      </c>
      <c r="O23" s="578">
        <v>1064.8166955561778</v>
      </c>
      <c r="P23" s="587">
        <v>1775.4794442690536</v>
      </c>
      <c r="Q23" s="579">
        <v>0.1546828283990416</v>
      </c>
      <c r="R23" s="595">
        <v>0.11651587563139405</v>
      </c>
      <c r="W23" s="595">
        <v>0.11651587563139405</v>
      </c>
    </row>
    <row r="24" spans="1:23" ht="15">
      <c r="A24" s="296" t="s">
        <v>19</v>
      </c>
      <c r="B24" s="586">
        <v>3618.930000000005</v>
      </c>
      <c r="C24" s="591">
        <v>15101.498232902988</v>
      </c>
      <c r="D24" s="577">
        <v>11293.632395026521</v>
      </c>
      <c r="E24" s="578">
        <v>1523.615152360873</v>
      </c>
      <c r="F24" s="578">
        <v>219.98539623590372</v>
      </c>
      <c r="G24" s="578">
        <v>4.518048152354418</v>
      </c>
      <c r="H24" s="578" t="s">
        <v>123</v>
      </c>
      <c r="I24" s="578">
        <v>13.580487418472666</v>
      </c>
      <c r="J24" s="578">
        <v>82.08837510903305</v>
      </c>
      <c r="K24" s="578" t="s">
        <v>123</v>
      </c>
      <c r="L24" s="578">
        <v>0</v>
      </c>
      <c r="M24" s="578">
        <v>13137.419854303156</v>
      </c>
      <c r="N24" s="578">
        <v>724.9637093468676</v>
      </c>
      <c r="O24" s="578">
        <v>1239.1146692530658</v>
      </c>
      <c r="P24" s="587">
        <v>1964.0783785999336</v>
      </c>
      <c r="Q24" s="579">
        <v>0.1739102451630064</v>
      </c>
      <c r="R24" s="595">
        <v>0.1300585113019197</v>
      </c>
      <c r="W24" s="595">
        <v>0.1300585113019197</v>
      </c>
    </row>
    <row r="25" spans="1:23" ht="15">
      <c r="A25" s="296" t="s">
        <v>20</v>
      </c>
      <c r="B25" s="586">
        <v>3559.475000000008</v>
      </c>
      <c r="C25" s="591">
        <v>14897.397673345966</v>
      </c>
      <c r="D25" s="577">
        <v>11536.48782474942</v>
      </c>
      <c r="E25" s="578">
        <v>1523.4214081196405</v>
      </c>
      <c r="F25" s="578">
        <v>237.6506132692785</v>
      </c>
      <c r="G25" s="578">
        <v>7.1636500701180035</v>
      </c>
      <c r="H25" s="578" t="s">
        <v>123</v>
      </c>
      <c r="I25" s="578">
        <v>18.227477366746463</v>
      </c>
      <c r="J25" s="578">
        <v>84.2808045193929</v>
      </c>
      <c r="K25" s="578" t="s">
        <v>123</v>
      </c>
      <c r="L25" s="578">
        <v>0</v>
      </c>
      <c r="M25" s="578">
        <v>13407.231778094598</v>
      </c>
      <c r="N25" s="578">
        <v>558.7001126102385</v>
      </c>
      <c r="O25" s="578">
        <v>931.4657826411644</v>
      </c>
      <c r="P25" s="587">
        <v>1490.1658952514028</v>
      </c>
      <c r="Q25" s="579">
        <v>0.129169806087302</v>
      </c>
      <c r="R25" s="595">
        <v>0.10002860418484825</v>
      </c>
      <c r="W25" s="595">
        <v>0.10002860418484825</v>
      </c>
    </row>
    <row r="26" spans="1:23" ht="15.75" thickBot="1">
      <c r="A26" s="297" t="s">
        <v>21</v>
      </c>
      <c r="B26" s="588">
        <v>7216.695999999996</v>
      </c>
      <c r="C26" s="592">
        <v>14921.250054503254</v>
      </c>
      <c r="D26" s="580">
        <v>11325.316010262868</v>
      </c>
      <c r="E26" s="581">
        <v>1524.5314014428025</v>
      </c>
      <c r="F26" s="581">
        <v>251.04541145514088</v>
      </c>
      <c r="G26" s="581">
        <v>6.991195601606794</v>
      </c>
      <c r="H26" s="581" t="s">
        <v>123</v>
      </c>
      <c r="I26" s="581">
        <v>16.053491329919773</v>
      </c>
      <c r="J26" s="581">
        <v>86.97665570689604</v>
      </c>
      <c r="K26" s="581" t="s">
        <v>123</v>
      </c>
      <c r="L26" s="581">
        <v>0</v>
      </c>
      <c r="M26" s="581">
        <v>13210.914165799237</v>
      </c>
      <c r="N26" s="581">
        <v>814.8272422726418</v>
      </c>
      <c r="O26" s="581">
        <v>895.5086464313698</v>
      </c>
      <c r="P26" s="589">
        <v>1710.3358887040122</v>
      </c>
      <c r="Q26" s="582">
        <v>0.15101882253476423</v>
      </c>
      <c r="R26" s="596">
        <v>0.11462416905129409</v>
      </c>
      <c r="W26" s="596">
        <v>0.11462416905129409</v>
      </c>
    </row>
  </sheetData>
  <sheetProtection/>
  <mergeCells count="2">
    <mergeCell ref="A8:A11"/>
    <mergeCell ref="D8:P8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21.875" style="78" customWidth="1"/>
    <col min="2" max="2" width="23.25390625" style="76" customWidth="1"/>
    <col min="3" max="3" width="23.875" style="76" customWidth="1"/>
    <col min="4" max="4" width="12.125" style="76" customWidth="1"/>
    <col min="5" max="5" width="10.00390625" style="77" customWidth="1"/>
    <col min="6" max="6" width="23.75390625" style="78" customWidth="1"/>
    <col min="7" max="7" width="22.00390625" style="78" customWidth="1"/>
    <col min="8" max="8" width="11.375" style="78" customWidth="1"/>
    <col min="9" max="9" width="12.875" style="77" customWidth="1"/>
    <col min="10" max="10" width="23.00390625" style="78" customWidth="1"/>
    <col min="11" max="11" width="23.625" style="78" customWidth="1"/>
    <col min="12" max="12" width="11.25390625" style="78" customWidth="1"/>
    <col min="13" max="13" width="9.125" style="77" customWidth="1"/>
    <col min="14" max="16384" width="9.125" style="78" customWidth="1"/>
  </cols>
  <sheetData>
    <row r="1" spans="1:13" ht="15.75">
      <c r="A1" s="75" t="s">
        <v>173</v>
      </c>
      <c r="M1" s="79" t="s">
        <v>74</v>
      </c>
    </row>
    <row r="2" ht="14.25">
      <c r="A2" s="75"/>
    </row>
    <row r="3" spans="1:13" ht="25.5" customHeight="1">
      <c r="A3" s="80" t="s">
        <v>0</v>
      </c>
      <c r="M3" s="78"/>
    </row>
    <row r="4" spans="1:15" s="86" customFormat="1" ht="19.5" customHeight="1">
      <c r="A4" s="81" t="s">
        <v>75</v>
      </c>
      <c r="B4" s="82"/>
      <c r="C4" s="82"/>
      <c r="D4" s="82"/>
      <c r="E4" s="82"/>
      <c r="F4" s="83"/>
      <c r="G4" s="83"/>
      <c r="H4" s="82"/>
      <c r="I4" s="83"/>
      <c r="J4" s="83"/>
      <c r="K4" s="84"/>
      <c r="L4" s="83"/>
      <c r="M4" s="83"/>
      <c r="N4" s="83"/>
      <c r="O4" s="85"/>
    </row>
    <row r="6" spans="1:18" ht="15">
      <c r="A6" s="98" t="s">
        <v>190</v>
      </c>
      <c r="B6" s="686"/>
      <c r="C6" s="686"/>
      <c r="D6" s="686"/>
      <c r="E6" s="687"/>
      <c r="F6" s="99"/>
      <c r="G6" s="99"/>
      <c r="H6" s="99"/>
      <c r="I6" s="687"/>
      <c r="J6" s="99"/>
      <c r="K6" s="99"/>
      <c r="L6" s="99"/>
      <c r="M6" s="687"/>
      <c r="N6" s="99"/>
      <c r="O6" s="99"/>
      <c r="P6" s="99"/>
      <c r="Q6" s="99"/>
      <c r="R6" s="99"/>
    </row>
    <row r="7" spans="1:18" s="88" customFormat="1" ht="21" customHeight="1" thickBot="1">
      <c r="A7" s="99"/>
      <c r="B7" s="686"/>
      <c r="C7" s="686"/>
      <c r="D7" s="686"/>
      <c r="E7" s="687"/>
      <c r="F7" s="99"/>
      <c r="G7" s="99"/>
      <c r="H7" s="99"/>
      <c r="I7" s="687"/>
      <c r="J7" s="99"/>
      <c r="K7" s="99"/>
      <c r="L7" s="99"/>
      <c r="M7" s="687"/>
      <c r="N7" s="99"/>
      <c r="O7" s="99"/>
      <c r="P7" s="99"/>
      <c r="Q7" s="99"/>
      <c r="R7" s="99"/>
    </row>
    <row r="8" spans="1:18" s="95" customFormat="1" ht="18.75" thickBot="1">
      <c r="A8" s="756"/>
      <c r="B8" s="905" t="s">
        <v>78</v>
      </c>
      <c r="C8" s="906"/>
      <c r="D8" s="906"/>
      <c r="E8" s="698"/>
      <c r="F8" s="699" t="s">
        <v>79</v>
      </c>
      <c r="G8" s="700"/>
      <c r="H8" s="701"/>
      <c r="I8" s="698"/>
      <c r="J8" s="702" t="s">
        <v>80</v>
      </c>
      <c r="K8" s="703"/>
      <c r="L8" s="701"/>
      <c r="M8" s="698"/>
      <c r="N8" s="99"/>
      <c r="O8" s="99"/>
      <c r="P8" s="99"/>
      <c r="Q8" s="99"/>
      <c r="R8" s="99"/>
    </row>
    <row r="9" spans="1:18" ht="15" customHeight="1">
      <c r="A9" s="757"/>
      <c r="B9" s="689" t="s">
        <v>2</v>
      </c>
      <c r="C9" s="689" t="s">
        <v>2</v>
      </c>
      <c r="D9" s="913" t="s">
        <v>171</v>
      </c>
      <c r="E9" s="908"/>
      <c r="F9" s="691" t="s">
        <v>23</v>
      </c>
      <c r="G9" s="691" t="s">
        <v>23</v>
      </c>
      <c r="H9" s="907" t="s">
        <v>165</v>
      </c>
      <c r="I9" s="908"/>
      <c r="J9" s="692" t="s">
        <v>81</v>
      </c>
      <c r="K9" s="691" t="s">
        <v>81</v>
      </c>
      <c r="L9" s="907" t="s">
        <v>163</v>
      </c>
      <c r="M9" s="908"/>
      <c r="N9" s="99"/>
      <c r="O9" s="99"/>
      <c r="P9" s="99"/>
      <c r="Q9" s="99"/>
      <c r="R9" s="99"/>
    </row>
    <row r="10" spans="1:18" ht="15" customHeight="1">
      <c r="A10" s="903" t="s">
        <v>6</v>
      </c>
      <c r="B10" s="693" t="s">
        <v>26</v>
      </c>
      <c r="C10" s="693" t="s">
        <v>26</v>
      </c>
      <c r="D10" s="909"/>
      <c r="E10" s="910"/>
      <c r="F10" s="694" t="s">
        <v>27</v>
      </c>
      <c r="G10" s="694" t="s">
        <v>27</v>
      </c>
      <c r="H10" s="909"/>
      <c r="I10" s="910"/>
      <c r="J10" s="695" t="s">
        <v>51</v>
      </c>
      <c r="K10" s="694" t="s">
        <v>51</v>
      </c>
      <c r="L10" s="909"/>
      <c r="M10" s="910"/>
      <c r="N10" s="99"/>
      <c r="O10" s="99"/>
      <c r="P10" s="99"/>
      <c r="Q10" s="99"/>
      <c r="R10" s="99"/>
    </row>
    <row r="11" spans="1:18" ht="15" customHeight="1">
      <c r="A11" s="903"/>
      <c r="B11" s="693" t="s">
        <v>4</v>
      </c>
      <c r="C11" s="693" t="s">
        <v>4</v>
      </c>
      <c r="D11" s="909"/>
      <c r="E11" s="910"/>
      <c r="F11" s="694" t="s">
        <v>37</v>
      </c>
      <c r="G11" s="694" t="s">
        <v>37</v>
      </c>
      <c r="H11" s="909"/>
      <c r="I11" s="910"/>
      <c r="J11" s="695" t="s">
        <v>44</v>
      </c>
      <c r="K11" s="694" t="s">
        <v>44</v>
      </c>
      <c r="L11" s="909"/>
      <c r="M11" s="910"/>
      <c r="N11" s="99"/>
      <c r="O11" s="99"/>
      <c r="P11" s="99"/>
      <c r="Q11" s="99"/>
      <c r="R11" s="99"/>
    </row>
    <row r="12" spans="1:18" ht="15" customHeight="1" thickBot="1">
      <c r="A12" s="903"/>
      <c r="B12" s="693" t="s">
        <v>46</v>
      </c>
      <c r="C12" s="693" t="s">
        <v>46</v>
      </c>
      <c r="D12" s="911"/>
      <c r="E12" s="912"/>
      <c r="F12" s="694" t="s">
        <v>22</v>
      </c>
      <c r="G12" s="694" t="s">
        <v>22</v>
      </c>
      <c r="H12" s="911"/>
      <c r="I12" s="912"/>
      <c r="J12" s="695" t="s">
        <v>82</v>
      </c>
      <c r="K12" s="694" t="s">
        <v>82</v>
      </c>
      <c r="L12" s="911"/>
      <c r="M12" s="912"/>
      <c r="N12" s="99"/>
      <c r="O12" s="99"/>
      <c r="P12" s="99"/>
      <c r="Q12" s="99"/>
      <c r="R12" s="99"/>
    </row>
    <row r="13" spans="1:18" ht="15" customHeight="1" thickBot="1">
      <c r="A13" s="904"/>
      <c r="B13" s="693" t="s">
        <v>188</v>
      </c>
      <c r="C13" s="887" t="s">
        <v>189</v>
      </c>
      <c r="D13" s="696" t="s">
        <v>83</v>
      </c>
      <c r="E13" s="690" t="s">
        <v>84</v>
      </c>
      <c r="F13" s="693" t="s">
        <v>188</v>
      </c>
      <c r="G13" s="887" t="s">
        <v>189</v>
      </c>
      <c r="H13" s="704" t="s">
        <v>83</v>
      </c>
      <c r="I13" s="697" t="s">
        <v>84</v>
      </c>
      <c r="J13" s="693" t="s">
        <v>188</v>
      </c>
      <c r="K13" s="887" t="s">
        <v>189</v>
      </c>
      <c r="L13" s="704" t="s">
        <v>83</v>
      </c>
      <c r="M13" s="690" t="s">
        <v>84</v>
      </c>
      <c r="N13" s="99"/>
      <c r="O13" s="99"/>
      <c r="P13" s="99"/>
      <c r="Q13" s="99"/>
      <c r="R13" s="99"/>
    </row>
    <row r="14" spans="1:13" s="98" customFormat="1" ht="22.5" customHeight="1" thickBot="1">
      <c r="A14" s="97" t="s">
        <v>7</v>
      </c>
      <c r="B14" s="393">
        <v>209487.21199999886</v>
      </c>
      <c r="C14" s="394">
        <v>207334.62999999837</v>
      </c>
      <c r="D14" s="384">
        <f>B14-C14</f>
        <v>2152.5820000004896</v>
      </c>
      <c r="E14" s="435">
        <f>+B14/C14*100</f>
        <v>101.03821633655723</v>
      </c>
      <c r="F14" s="395">
        <v>23579.365196923532</v>
      </c>
      <c r="G14" s="396">
        <v>23047.40598085343</v>
      </c>
      <c r="H14" s="384">
        <f>F14-G14</f>
        <v>531.9592160701031</v>
      </c>
      <c r="I14" s="385">
        <f>F14/G14*100</f>
        <v>102.30810884536</v>
      </c>
      <c r="J14" s="397">
        <v>2206.6175758578825</v>
      </c>
      <c r="K14" s="398">
        <v>2346.599734689784</v>
      </c>
      <c r="L14" s="386">
        <f>J14-K14</f>
        <v>-139.98215883190142</v>
      </c>
      <c r="M14" s="387">
        <f>J14/K14*100</f>
        <v>94.034681042423</v>
      </c>
    </row>
    <row r="15" spans="1:13" s="99" customFormat="1" ht="16.5" customHeight="1">
      <c r="A15" s="173" t="s">
        <v>8</v>
      </c>
      <c r="B15" s="399">
        <v>22480.878999999986</v>
      </c>
      <c r="C15" s="400">
        <v>21939.666999999965</v>
      </c>
      <c r="D15" s="436">
        <f aca="true" t="shared" si="0" ref="D15:D28">B15-C15</f>
        <v>541.2120000000214</v>
      </c>
      <c r="E15" s="436">
        <f>+B15/C15*100</f>
        <v>102.46681957387969</v>
      </c>
      <c r="F15" s="401">
        <v>23833.215510983086</v>
      </c>
      <c r="G15" s="402">
        <v>23165.72095191785</v>
      </c>
      <c r="H15" s="436">
        <f aca="true" t="shared" si="1" ref="H15:H28">F15-G15</f>
        <v>667.4945590652351</v>
      </c>
      <c r="I15" s="436">
        <f aca="true" t="shared" si="2" ref="I15:I28">F15/G15*100</f>
        <v>102.88138910267747</v>
      </c>
      <c r="J15" s="403">
        <v>2247.1717446338857</v>
      </c>
      <c r="K15" s="404">
        <v>2306.526663174367</v>
      </c>
      <c r="L15" s="388">
        <f aca="true" t="shared" si="3" ref="L15:L28">J15-K15</f>
        <v>-59.35491854048132</v>
      </c>
      <c r="M15" s="437">
        <f aca="true" t="shared" si="4" ref="M15:M28">J15/K15*100</f>
        <v>97.4266537002094</v>
      </c>
    </row>
    <row r="16" spans="1:13" s="99" customFormat="1" ht="16.5" customHeight="1">
      <c r="A16" s="100" t="s">
        <v>9</v>
      </c>
      <c r="B16" s="405">
        <v>24489.967999999913</v>
      </c>
      <c r="C16" s="406">
        <v>23813.874000000043</v>
      </c>
      <c r="D16" s="434">
        <f t="shared" si="0"/>
        <v>676.09399999987</v>
      </c>
      <c r="E16" s="434">
        <f aca="true" t="shared" si="5" ref="E16:E28">+B16/C16*100</f>
        <v>102.83907607808737</v>
      </c>
      <c r="F16" s="407">
        <v>24024.6670800061</v>
      </c>
      <c r="G16" s="408">
        <v>23519.35786466318</v>
      </c>
      <c r="H16" s="434">
        <f t="shared" si="1"/>
        <v>505.30921534292065</v>
      </c>
      <c r="I16" s="434">
        <f t="shared" si="2"/>
        <v>102.14848219177838</v>
      </c>
      <c r="J16" s="409">
        <v>2456.5223162670864</v>
      </c>
      <c r="K16" s="410">
        <v>2572.4761435287664</v>
      </c>
      <c r="L16" s="389">
        <f t="shared" si="3"/>
        <v>-115.95382726168009</v>
      </c>
      <c r="M16" s="438">
        <f t="shared" si="4"/>
        <v>95.49252079350202</v>
      </c>
    </row>
    <row r="17" spans="1:13" s="99" customFormat="1" ht="16.5" customHeight="1">
      <c r="A17" s="101" t="s">
        <v>10</v>
      </c>
      <c r="B17" s="405">
        <v>13461.446000000007</v>
      </c>
      <c r="C17" s="406">
        <v>13426.692999999992</v>
      </c>
      <c r="D17" s="434">
        <f t="shared" si="0"/>
        <v>34.75300000001516</v>
      </c>
      <c r="E17" s="434">
        <f t="shared" si="5"/>
        <v>100.25883514280109</v>
      </c>
      <c r="F17" s="407">
        <v>23439.06772100611</v>
      </c>
      <c r="G17" s="408">
        <v>22942.403110728796</v>
      </c>
      <c r="H17" s="434">
        <f t="shared" si="1"/>
        <v>496.66461027731566</v>
      </c>
      <c r="I17" s="434">
        <f t="shared" si="2"/>
        <v>102.16483254993045</v>
      </c>
      <c r="J17" s="409">
        <v>2066.2147538483837</v>
      </c>
      <c r="K17" s="410">
        <v>2266.2529162368337</v>
      </c>
      <c r="L17" s="389">
        <f t="shared" si="3"/>
        <v>-200.03816238845002</v>
      </c>
      <c r="M17" s="438">
        <f t="shared" si="4"/>
        <v>91.17317573183234</v>
      </c>
    </row>
    <row r="18" spans="1:13" s="99" customFormat="1" ht="16.5" customHeight="1">
      <c r="A18" s="101" t="s">
        <v>11</v>
      </c>
      <c r="B18" s="405">
        <v>11502.133999999995</v>
      </c>
      <c r="C18" s="406">
        <v>11323.839999999967</v>
      </c>
      <c r="D18" s="434">
        <f t="shared" si="0"/>
        <v>178.29400000002715</v>
      </c>
      <c r="E18" s="434">
        <f t="shared" si="5"/>
        <v>101.57450122926524</v>
      </c>
      <c r="F18" s="407">
        <v>23511.615098264938</v>
      </c>
      <c r="G18" s="408">
        <v>23016.484219722985</v>
      </c>
      <c r="H18" s="655">
        <f t="shared" si="1"/>
        <v>495.1308785419533</v>
      </c>
      <c r="I18" s="434">
        <f t="shared" si="2"/>
        <v>102.1512011731039</v>
      </c>
      <c r="J18" s="409">
        <v>2271.1554583407487</v>
      </c>
      <c r="K18" s="410">
        <v>2385.6863410880746</v>
      </c>
      <c r="L18" s="389">
        <f t="shared" si="3"/>
        <v>-114.5308827473259</v>
      </c>
      <c r="M18" s="438">
        <f t="shared" si="4"/>
        <v>95.1992480832543</v>
      </c>
    </row>
    <row r="19" spans="1:13" s="99" customFormat="1" ht="16.5" customHeight="1">
      <c r="A19" s="101" t="s">
        <v>12</v>
      </c>
      <c r="B19" s="405">
        <v>5924.8999999999905</v>
      </c>
      <c r="C19" s="406">
        <v>5933.422000000009</v>
      </c>
      <c r="D19" s="434">
        <f t="shared" si="0"/>
        <v>-8.522000000018124</v>
      </c>
      <c r="E19" s="434">
        <f t="shared" si="5"/>
        <v>99.85637293285362</v>
      </c>
      <c r="F19" s="407">
        <v>23617.106631898223</v>
      </c>
      <c r="G19" s="408">
        <v>23004.299430132098</v>
      </c>
      <c r="H19" s="655">
        <f t="shared" si="1"/>
        <v>612.8072017661252</v>
      </c>
      <c r="I19" s="434">
        <f t="shared" si="2"/>
        <v>102.66388117415757</v>
      </c>
      <c r="J19" s="409">
        <v>1973.775802123245</v>
      </c>
      <c r="K19" s="410">
        <v>2241.4424733877554</v>
      </c>
      <c r="L19" s="389">
        <f t="shared" si="3"/>
        <v>-267.66667126451034</v>
      </c>
      <c r="M19" s="438">
        <f t="shared" si="4"/>
        <v>88.05828503553097</v>
      </c>
    </row>
    <row r="20" spans="1:13" s="99" customFormat="1" ht="16.5" customHeight="1">
      <c r="A20" s="101" t="s">
        <v>13</v>
      </c>
      <c r="B20" s="405">
        <v>17010.774999999998</v>
      </c>
      <c r="C20" s="406">
        <v>16856.203000000016</v>
      </c>
      <c r="D20" s="434">
        <f t="shared" si="0"/>
        <v>154.57199999998193</v>
      </c>
      <c r="E20" s="434">
        <f t="shared" si="5"/>
        <v>100.91700366921295</v>
      </c>
      <c r="F20" s="407">
        <v>24015.949528068726</v>
      </c>
      <c r="G20" s="408">
        <v>23558.32234776317</v>
      </c>
      <c r="H20" s="434">
        <f t="shared" si="1"/>
        <v>457.627180305557</v>
      </c>
      <c r="I20" s="434">
        <f t="shared" si="2"/>
        <v>101.94252873167349</v>
      </c>
      <c r="J20" s="409">
        <v>2698.0924639431955</v>
      </c>
      <c r="K20" s="410">
        <v>2809.3544949990624</v>
      </c>
      <c r="L20" s="389">
        <f t="shared" si="3"/>
        <v>-111.26203105586683</v>
      </c>
      <c r="M20" s="438">
        <f t="shared" si="4"/>
        <v>96.03958734100931</v>
      </c>
    </row>
    <row r="21" spans="1:13" s="99" customFormat="1" ht="16.5" customHeight="1">
      <c r="A21" s="101" t="s">
        <v>14</v>
      </c>
      <c r="B21" s="405">
        <v>8756.689999999984</v>
      </c>
      <c r="C21" s="406">
        <v>8691.08999999999</v>
      </c>
      <c r="D21" s="434">
        <f t="shared" si="0"/>
        <v>65.5999999999949</v>
      </c>
      <c r="E21" s="434">
        <f t="shared" si="5"/>
        <v>100.7547960037233</v>
      </c>
      <c r="F21" s="407">
        <v>24165.48314298364</v>
      </c>
      <c r="G21" s="408">
        <v>23611.662221501218</v>
      </c>
      <c r="H21" s="434">
        <f t="shared" si="1"/>
        <v>553.8209214824237</v>
      </c>
      <c r="I21" s="434">
        <f t="shared" si="2"/>
        <v>102.34553974339893</v>
      </c>
      <c r="J21" s="409">
        <v>2619.896264075436</v>
      </c>
      <c r="K21" s="410">
        <v>2754.4417232667815</v>
      </c>
      <c r="L21" s="389">
        <f t="shared" si="3"/>
        <v>-134.54545919134534</v>
      </c>
      <c r="M21" s="438">
        <f t="shared" si="4"/>
        <v>95.1153274344184</v>
      </c>
    </row>
    <row r="22" spans="1:13" s="99" customFormat="1" ht="16.5" customHeight="1">
      <c r="A22" s="101" t="s">
        <v>15</v>
      </c>
      <c r="B22" s="405">
        <v>11656.097999999978</v>
      </c>
      <c r="C22" s="406">
        <v>11651.941000000015</v>
      </c>
      <c r="D22" s="434">
        <f t="shared" si="0"/>
        <v>4.1569999999628635</v>
      </c>
      <c r="E22" s="434">
        <f t="shared" si="5"/>
        <v>100.03567645939818</v>
      </c>
      <c r="F22" s="407">
        <v>23200.42240264853</v>
      </c>
      <c r="G22" s="408">
        <v>22522.771077368147</v>
      </c>
      <c r="H22" s="434">
        <f t="shared" si="1"/>
        <v>677.6513252803852</v>
      </c>
      <c r="I22" s="434">
        <f t="shared" si="2"/>
        <v>103.00873868030085</v>
      </c>
      <c r="J22" s="409">
        <v>1740.4597504813985</v>
      </c>
      <c r="K22" s="410">
        <v>1885.4521391185644</v>
      </c>
      <c r="L22" s="389">
        <f t="shared" si="3"/>
        <v>-144.99238863716596</v>
      </c>
      <c r="M22" s="438">
        <f t="shared" si="4"/>
        <v>92.30994064347085</v>
      </c>
    </row>
    <row r="23" spans="1:13" s="99" customFormat="1" ht="16.5" customHeight="1">
      <c r="A23" s="101" t="s">
        <v>16</v>
      </c>
      <c r="B23" s="405">
        <v>10781.732999999964</v>
      </c>
      <c r="C23" s="406">
        <v>10694.062000000002</v>
      </c>
      <c r="D23" s="434">
        <f t="shared" si="0"/>
        <v>87.67099999996208</v>
      </c>
      <c r="E23" s="434">
        <f t="shared" si="5"/>
        <v>100.81981009648122</v>
      </c>
      <c r="F23" s="407">
        <v>23547.51906921344</v>
      </c>
      <c r="G23" s="408">
        <v>23037.376910663126</v>
      </c>
      <c r="H23" s="434">
        <f t="shared" si="1"/>
        <v>510.14215855031216</v>
      </c>
      <c r="I23" s="434">
        <f t="shared" si="2"/>
        <v>102.21441078352191</v>
      </c>
      <c r="J23" s="409">
        <v>2166.7850304461003</v>
      </c>
      <c r="K23" s="410">
        <v>2372.4386097007214</v>
      </c>
      <c r="L23" s="389">
        <f t="shared" si="3"/>
        <v>-205.65357925462104</v>
      </c>
      <c r="M23" s="438">
        <f t="shared" si="4"/>
        <v>91.33155317850084</v>
      </c>
    </row>
    <row r="24" spans="1:13" s="99" customFormat="1" ht="16.5" customHeight="1">
      <c r="A24" s="101" t="s">
        <v>17</v>
      </c>
      <c r="B24" s="405">
        <v>10637.528000000011</v>
      </c>
      <c r="C24" s="406">
        <v>10610.109000000011</v>
      </c>
      <c r="D24" s="434">
        <f t="shared" si="0"/>
        <v>27.41899999999987</v>
      </c>
      <c r="E24" s="434">
        <f t="shared" si="5"/>
        <v>100.25842335832742</v>
      </c>
      <c r="F24" s="407">
        <v>23148.74418348571</v>
      </c>
      <c r="G24" s="408">
        <v>22614.660226393495</v>
      </c>
      <c r="H24" s="434">
        <f t="shared" si="1"/>
        <v>534.0839570922144</v>
      </c>
      <c r="I24" s="434">
        <f t="shared" si="2"/>
        <v>102.36167137487604</v>
      </c>
      <c r="J24" s="409">
        <v>1816.0318590935758</v>
      </c>
      <c r="K24" s="410">
        <v>1925.2302921675905</v>
      </c>
      <c r="L24" s="389">
        <f t="shared" si="3"/>
        <v>-109.1984330740147</v>
      </c>
      <c r="M24" s="439">
        <f t="shared" si="4"/>
        <v>94.32803267649244</v>
      </c>
    </row>
    <row r="25" spans="1:13" s="99" customFormat="1" ht="16.5" customHeight="1">
      <c r="A25" s="101" t="s">
        <v>18</v>
      </c>
      <c r="B25" s="405">
        <v>23196.462</v>
      </c>
      <c r="C25" s="406">
        <v>22950.85599999994</v>
      </c>
      <c r="D25" s="434">
        <f t="shared" si="0"/>
        <v>245.60600000005797</v>
      </c>
      <c r="E25" s="434">
        <f t="shared" si="5"/>
        <v>101.07013873469495</v>
      </c>
      <c r="F25" s="407">
        <v>23411.233226716464</v>
      </c>
      <c r="G25" s="408">
        <v>22937.85328021469</v>
      </c>
      <c r="H25" s="434">
        <f t="shared" si="1"/>
        <v>473.3799465017728</v>
      </c>
      <c r="I25" s="434">
        <f t="shared" si="2"/>
        <v>102.06374999752089</v>
      </c>
      <c r="J25" s="409">
        <v>2125.620460999615</v>
      </c>
      <c r="K25" s="410">
        <v>2275.1241609463345</v>
      </c>
      <c r="L25" s="389">
        <f t="shared" si="3"/>
        <v>-149.50369994671973</v>
      </c>
      <c r="M25" s="439">
        <f t="shared" si="4"/>
        <v>93.42876742671777</v>
      </c>
    </row>
    <row r="26" spans="1:13" s="99" customFormat="1" ht="16.5" customHeight="1">
      <c r="A26" s="101" t="s">
        <v>19</v>
      </c>
      <c r="B26" s="405">
        <v>13173.594999999961</v>
      </c>
      <c r="C26" s="406">
        <v>13069.247999999985</v>
      </c>
      <c r="D26" s="434">
        <f t="shared" si="0"/>
        <v>104.3469999999761</v>
      </c>
      <c r="E26" s="434">
        <f t="shared" si="5"/>
        <v>100.79841625164643</v>
      </c>
      <c r="F26" s="407">
        <v>23620.231056898392</v>
      </c>
      <c r="G26" s="408">
        <v>23132.110731747292</v>
      </c>
      <c r="H26" s="434">
        <f t="shared" si="1"/>
        <v>488.1203251510997</v>
      </c>
      <c r="I26" s="434">
        <f t="shared" si="2"/>
        <v>102.1101417454361</v>
      </c>
      <c r="J26" s="409">
        <v>2322.353497026954</v>
      </c>
      <c r="K26" s="410">
        <v>2506.9440937484246</v>
      </c>
      <c r="L26" s="389">
        <f t="shared" si="3"/>
        <v>-184.59059672147077</v>
      </c>
      <c r="M26" s="439">
        <f t="shared" si="4"/>
        <v>92.63682835282266</v>
      </c>
    </row>
    <row r="27" spans="1:13" s="99" customFormat="1" ht="16.5" customHeight="1">
      <c r="A27" s="101" t="s">
        <v>20</v>
      </c>
      <c r="B27" s="405">
        <v>12088.706999999991</v>
      </c>
      <c r="C27" s="406">
        <v>12061.745999999996</v>
      </c>
      <c r="D27" s="434">
        <f t="shared" si="0"/>
        <v>26.960999999995693</v>
      </c>
      <c r="E27" s="434">
        <f t="shared" si="5"/>
        <v>100.22352485286952</v>
      </c>
      <c r="F27" s="407">
        <v>22930.020803713785</v>
      </c>
      <c r="G27" s="408">
        <v>22399.693108278072</v>
      </c>
      <c r="H27" s="434">
        <f t="shared" si="1"/>
        <v>530.3276954357134</v>
      </c>
      <c r="I27" s="434">
        <f t="shared" si="2"/>
        <v>102.36756679152772</v>
      </c>
      <c r="J27" s="409">
        <v>1813.948857392276</v>
      </c>
      <c r="K27" s="410">
        <v>2010.9556278170703</v>
      </c>
      <c r="L27" s="389">
        <f t="shared" si="3"/>
        <v>-197.00677042479424</v>
      </c>
      <c r="M27" s="439">
        <f t="shared" si="4"/>
        <v>90.20332583674913</v>
      </c>
    </row>
    <row r="28" spans="1:13" s="99" customFormat="1" ht="16.5" customHeight="1" thickBot="1">
      <c r="A28" s="102" t="s">
        <v>21</v>
      </c>
      <c r="B28" s="411">
        <v>24326.29699999997</v>
      </c>
      <c r="C28" s="412">
        <v>24311.878999999997</v>
      </c>
      <c r="D28" s="440">
        <f t="shared" si="0"/>
        <v>14.41799999997238</v>
      </c>
      <c r="E28" s="440">
        <f t="shared" si="5"/>
        <v>100.0593043425396</v>
      </c>
      <c r="F28" s="413">
        <v>23325.545632777616</v>
      </c>
      <c r="G28" s="414">
        <v>22829.259669727664</v>
      </c>
      <c r="H28" s="440">
        <f t="shared" si="1"/>
        <v>496.28596304995153</v>
      </c>
      <c r="I28" s="440">
        <f t="shared" si="2"/>
        <v>102.17390300968911</v>
      </c>
      <c r="J28" s="415">
        <v>2150.507449476041</v>
      </c>
      <c r="K28" s="416">
        <v>2288.0464250966925</v>
      </c>
      <c r="L28" s="391">
        <f t="shared" si="3"/>
        <v>-137.5389756206514</v>
      </c>
      <c r="M28" s="441">
        <f t="shared" si="4"/>
        <v>93.9888031067884</v>
      </c>
    </row>
    <row r="29" ht="9.75" customHeight="1">
      <c r="A29" s="88"/>
    </row>
  </sheetData>
  <sheetProtection/>
  <mergeCells count="5">
    <mergeCell ref="A10:A13"/>
    <mergeCell ref="B8:D8"/>
    <mergeCell ref="L9:M12"/>
    <mergeCell ref="D9:E12"/>
    <mergeCell ref="H9:I12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Zavadilová Markéta</cp:lastModifiedBy>
  <cp:lastPrinted>2016-03-08T10:15:23Z</cp:lastPrinted>
  <dcterms:created xsi:type="dcterms:W3CDTF">2005-02-01T09:25:47Z</dcterms:created>
  <dcterms:modified xsi:type="dcterms:W3CDTF">2016-03-08T10:16:05Z</dcterms:modified>
  <cp:category/>
  <cp:version/>
  <cp:contentType/>
  <cp:contentStatus/>
</cp:coreProperties>
</file>