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theme/themeOverride1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theme/themeOverride2.xml" ContentType="application/vnd.openxmlformats-officedocument.themeOverride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9\_KN 2019\_KN_2019\"/>
    </mc:Choice>
  </mc:AlternateContent>
  <bookViews>
    <workbookView xWindow="120" yWindow="120" windowWidth="18960" windowHeight="11835" firstSheet="11" activeTab="14"/>
  </bookViews>
  <sheets>
    <sheet name="titul" sheetId="3" r:id="rId1"/>
    <sheet name="Graf č. 1" sheetId="4" r:id="rId2"/>
    <sheet name="Graf č. 2" sheetId="13" r:id="rId3"/>
    <sheet name="Graf č. 3" sheetId="14" r:id="rId4"/>
    <sheet name="Graf č. 4" sheetId="18" r:id="rId5"/>
    <sheet name="Graf č. 5" sheetId="21" r:id="rId6"/>
    <sheet name="Graf č. 6" sheetId="24" r:id="rId7"/>
    <sheet name="Graf č. 7" sheetId="19" r:id="rId8"/>
    <sheet name="Graf č. 8" sheetId="22" r:id="rId9"/>
    <sheet name="Graf č. 9" sheetId="25" r:id="rId10"/>
    <sheet name="Graf č. 10" sheetId="20" r:id="rId11"/>
    <sheet name="Graf č. 11" sheetId="23" r:id="rId12"/>
    <sheet name="Graf č. 12" sheetId="26" r:id="rId13"/>
    <sheet name="Graf č. 13" sheetId="11" r:id="rId14"/>
    <sheet name="Graf č. 14" sheetId="15" r:id="rId15"/>
    <sheet name="Tabulka č. 1" sheetId="8" r:id="rId16"/>
    <sheet name="Tabulka č. 2" sheetId="17" r:id="rId17"/>
    <sheet name="Tabulka č. 3" sheetId="30" r:id="rId18"/>
    <sheet name="Tabulka č. 4" sheetId="31" r:id="rId19"/>
    <sheet name="KN 2019" sheetId="1" r:id="rId20"/>
    <sheet name="KN 2018 - tab.1" sheetId="27" r:id="rId21"/>
    <sheet name="KN 2018 - tab.2" sheetId="28" r:id="rId22"/>
  </sheets>
  <calcPr calcId="152511"/>
</workbook>
</file>

<file path=xl/calcChain.xml><?xml version="1.0" encoding="utf-8"?>
<calcChain xmlns="http://schemas.openxmlformats.org/spreadsheetml/2006/main">
  <c r="DW27" i="1" l="1"/>
  <c r="DV27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P74" i="17" l="1"/>
  <c r="O74" i="17"/>
  <c r="O74" i="31" s="1"/>
  <c r="N74" i="17"/>
  <c r="N74" i="31" s="1"/>
  <c r="M74" i="17"/>
  <c r="M74" i="31" s="1"/>
  <c r="L74" i="17"/>
  <c r="L74" i="31" s="1"/>
  <c r="K74" i="17"/>
  <c r="K74" i="31" s="1"/>
  <c r="J74" i="17"/>
  <c r="J74" i="31" s="1"/>
  <c r="I74" i="17"/>
  <c r="I74" i="31" s="1"/>
  <c r="H74" i="17"/>
  <c r="H74" i="31" s="1"/>
  <c r="G74" i="17"/>
  <c r="G74" i="31" s="1"/>
  <c r="F74" i="17"/>
  <c r="F74" i="31" s="1"/>
  <c r="E74" i="17"/>
  <c r="E74" i="31" s="1"/>
  <c r="D74" i="17"/>
  <c r="D74" i="31" s="1"/>
  <c r="C74" i="17"/>
  <c r="C74" i="31" s="1"/>
  <c r="P73" i="17"/>
  <c r="O73" i="17"/>
  <c r="O73" i="31" s="1"/>
  <c r="N73" i="17"/>
  <c r="N73" i="31" s="1"/>
  <c r="M73" i="17"/>
  <c r="M73" i="31" s="1"/>
  <c r="L73" i="17"/>
  <c r="L73" i="31" s="1"/>
  <c r="K73" i="17"/>
  <c r="K73" i="31" s="1"/>
  <c r="J73" i="17"/>
  <c r="J73" i="31" s="1"/>
  <c r="I73" i="17"/>
  <c r="I73" i="31" s="1"/>
  <c r="H73" i="17"/>
  <c r="H73" i="31" s="1"/>
  <c r="G73" i="17"/>
  <c r="G73" i="31" s="1"/>
  <c r="F73" i="17"/>
  <c r="F73" i="31" s="1"/>
  <c r="E73" i="17"/>
  <c r="E73" i="31" s="1"/>
  <c r="D73" i="17"/>
  <c r="D73" i="31" s="1"/>
  <c r="C73" i="17"/>
  <c r="C73" i="31" s="1"/>
  <c r="P72" i="17"/>
  <c r="O72" i="17"/>
  <c r="O72" i="31" s="1"/>
  <c r="N72" i="17"/>
  <c r="N72" i="31" s="1"/>
  <c r="M72" i="17"/>
  <c r="M72" i="31" s="1"/>
  <c r="L72" i="17"/>
  <c r="L72" i="31" s="1"/>
  <c r="K72" i="17"/>
  <c r="K72" i="31" s="1"/>
  <c r="J72" i="17"/>
  <c r="J72" i="31" s="1"/>
  <c r="I72" i="17"/>
  <c r="I72" i="31" s="1"/>
  <c r="H72" i="17"/>
  <c r="H72" i="31" s="1"/>
  <c r="G72" i="17"/>
  <c r="G72" i="31" s="1"/>
  <c r="F72" i="17"/>
  <c r="F72" i="31" s="1"/>
  <c r="E72" i="17"/>
  <c r="E72" i="31" s="1"/>
  <c r="D72" i="17"/>
  <c r="D72" i="31" s="1"/>
  <c r="C72" i="17"/>
  <c r="C72" i="31" s="1"/>
  <c r="P71" i="17"/>
  <c r="O71" i="17"/>
  <c r="O71" i="31" s="1"/>
  <c r="N71" i="17"/>
  <c r="N71" i="31" s="1"/>
  <c r="M71" i="17"/>
  <c r="M71" i="31" s="1"/>
  <c r="L71" i="17"/>
  <c r="L71" i="31" s="1"/>
  <c r="K71" i="17"/>
  <c r="K71" i="31" s="1"/>
  <c r="J71" i="17"/>
  <c r="J71" i="31" s="1"/>
  <c r="I71" i="17"/>
  <c r="I71" i="31" s="1"/>
  <c r="H71" i="17"/>
  <c r="H71" i="31" s="1"/>
  <c r="G71" i="17"/>
  <c r="G71" i="31" s="1"/>
  <c r="F71" i="17"/>
  <c r="F71" i="31" s="1"/>
  <c r="E71" i="17"/>
  <c r="E71" i="31" s="1"/>
  <c r="D71" i="17"/>
  <c r="D71" i="31" s="1"/>
  <c r="C71" i="17"/>
  <c r="C71" i="31" s="1"/>
  <c r="P70" i="17"/>
  <c r="O70" i="17"/>
  <c r="O70" i="31" s="1"/>
  <c r="N70" i="17"/>
  <c r="N70" i="31" s="1"/>
  <c r="M70" i="17"/>
  <c r="M70" i="31" s="1"/>
  <c r="L70" i="17"/>
  <c r="L70" i="31" s="1"/>
  <c r="K70" i="17"/>
  <c r="K70" i="31" s="1"/>
  <c r="J70" i="17"/>
  <c r="J70" i="31" s="1"/>
  <c r="I70" i="17"/>
  <c r="I70" i="31" s="1"/>
  <c r="H70" i="17"/>
  <c r="H70" i="31" s="1"/>
  <c r="G70" i="17"/>
  <c r="G70" i="31" s="1"/>
  <c r="F70" i="17"/>
  <c r="F70" i="31" s="1"/>
  <c r="E70" i="17"/>
  <c r="E70" i="31" s="1"/>
  <c r="D70" i="17"/>
  <c r="D70" i="31" s="1"/>
  <c r="C70" i="17"/>
  <c r="C70" i="31" s="1"/>
  <c r="P69" i="17"/>
  <c r="O69" i="17"/>
  <c r="O69" i="31" s="1"/>
  <c r="N69" i="17"/>
  <c r="N69" i="31" s="1"/>
  <c r="M69" i="17"/>
  <c r="M69" i="31" s="1"/>
  <c r="L69" i="17"/>
  <c r="L69" i="31" s="1"/>
  <c r="K69" i="17"/>
  <c r="K69" i="31" s="1"/>
  <c r="J69" i="17"/>
  <c r="J69" i="31" s="1"/>
  <c r="I69" i="17"/>
  <c r="I69" i="31" s="1"/>
  <c r="H69" i="17"/>
  <c r="H69" i="31" s="1"/>
  <c r="G69" i="17"/>
  <c r="G69" i="31" s="1"/>
  <c r="F69" i="17"/>
  <c r="F69" i="31" s="1"/>
  <c r="E69" i="17"/>
  <c r="E69" i="31" s="1"/>
  <c r="D69" i="17"/>
  <c r="D69" i="31" s="1"/>
  <c r="C69" i="17"/>
  <c r="C69" i="31" s="1"/>
  <c r="B74" i="17"/>
  <c r="B74" i="31" s="1"/>
  <c r="B73" i="17"/>
  <c r="B73" i="31" s="1"/>
  <c r="B72" i="17"/>
  <c r="B72" i="31" s="1"/>
  <c r="B71" i="17"/>
  <c r="B71" i="31" s="1"/>
  <c r="B70" i="17"/>
  <c r="B70" i="31" s="1"/>
  <c r="B69" i="17"/>
  <c r="B69" i="31" s="1"/>
  <c r="P67" i="17"/>
  <c r="O67" i="17"/>
  <c r="O67" i="31" s="1"/>
  <c r="N67" i="17"/>
  <c r="N67" i="31" s="1"/>
  <c r="M67" i="17"/>
  <c r="M67" i="31" s="1"/>
  <c r="L67" i="17"/>
  <c r="L67" i="31" s="1"/>
  <c r="K67" i="17"/>
  <c r="K67" i="31" s="1"/>
  <c r="J67" i="17"/>
  <c r="J67" i="31" s="1"/>
  <c r="I67" i="17"/>
  <c r="I67" i="31" s="1"/>
  <c r="H67" i="17"/>
  <c r="H67" i="31" s="1"/>
  <c r="G67" i="17"/>
  <c r="G67" i="31" s="1"/>
  <c r="F67" i="17"/>
  <c r="F67" i="31" s="1"/>
  <c r="E67" i="17"/>
  <c r="E67" i="31" s="1"/>
  <c r="D67" i="17"/>
  <c r="D67" i="31" s="1"/>
  <c r="C67" i="17"/>
  <c r="C67" i="31" s="1"/>
  <c r="P66" i="17"/>
  <c r="O66" i="17"/>
  <c r="O66" i="31" s="1"/>
  <c r="N66" i="17"/>
  <c r="N66" i="31" s="1"/>
  <c r="M66" i="17"/>
  <c r="M66" i="31" s="1"/>
  <c r="L66" i="17"/>
  <c r="L66" i="31" s="1"/>
  <c r="K66" i="17"/>
  <c r="K66" i="31" s="1"/>
  <c r="J66" i="17"/>
  <c r="J66" i="31" s="1"/>
  <c r="I66" i="17"/>
  <c r="I66" i="31" s="1"/>
  <c r="H66" i="17"/>
  <c r="H66" i="31" s="1"/>
  <c r="G66" i="17"/>
  <c r="G66" i="31" s="1"/>
  <c r="F66" i="17"/>
  <c r="F66" i="31" s="1"/>
  <c r="E66" i="17"/>
  <c r="E66" i="31" s="1"/>
  <c r="D66" i="17"/>
  <c r="D66" i="31" s="1"/>
  <c r="C66" i="17"/>
  <c r="C66" i="31" s="1"/>
  <c r="P65" i="17"/>
  <c r="O65" i="17"/>
  <c r="O65" i="31" s="1"/>
  <c r="N65" i="17"/>
  <c r="N65" i="31" s="1"/>
  <c r="M65" i="17"/>
  <c r="M65" i="31" s="1"/>
  <c r="L65" i="17"/>
  <c r="L65" i="31" s="1"/>
  <c r="K65" i="17"/>
  <c r="K65" i="31" s="1"/>
  <c r="J65" i="17"/>
  <c r="J65" i="31" s="1"/>
  <c r="I65" i="17"/>
  <c r="I65" i="31" s="1"/>
  <c r="H65" i="17"/>
  <c r="H65" i="31" s="1"/>
  <c r="G65" i="17"/>
  <c r="G65" i="31" s="1"/>
  <c r="F65" i="17"/>
  <c r="F65" i="31" s="1"/>
  <c r="E65" i="17"/>
  <c r="E65" i="31" s="1"/>
  <c r="D65" i="17"/>
  <c r="D65" i="31" s="1"/>
  <c r="C65" i="17"/>
  <c r="C65" i="31" s="1"/>
  <c r="P64" i="17"/>
  <c r="O64" i="17"/>
  <c r="O64" i="31" s="1"/>
  <c r="N64" i="17"/>
  <c r="N64" i="31" s="1"/>
  <c r="M64" i="17"/>
  <c r="M64" i="31" s="1"/>
  <c r="L64" i="17"/>
  <c r="L64" i="31" s="1"/>
  <c r="K64" i="17"/>
  <c r="K64" i="31" s="1"/>
  <c r="J64" i="17"/>
  <c r="J64" i="31" s="1"/>
  <c r="I64" i="17"/>
  <c r="I64" i="31" s="1"/>
  <c r="H64" i="17"/>
  <c r="H64" i="31" s="1"/>
  <c r="G64" i="17"/>
  <c r="G64" i="31" s="1"/>
  <c r="F64" i="17"/>
  <c r="F64" i="31" s="1"/>
  <c r="E64" i="17"/>
  <c r="E64" i="31" s="1"/>
  <c r="D64" i="17"/>
  <c r="D64" i="31" s="1"/>
  <c r="C64" i="17"/>
  <c r="C64" i="31" s="1"/>
  <c r="P63" i="17"/>
  <c r="O63" i="17"/>
  <c r="O63" i="31" s="1"/>
  <c r="N63" i="17"/>
  <c r="N63" i="31" s="1"/>
  <c r="M63" i="17"/>
  <c r="M63" i="31" s="1"/>
  <c r="L63" i="17"/>
  <c r="L63" i="31" s="1"/>
  <c r="K63" i="17"/>
  <c r="K63" i="31" s="1"/>
  <c r="J63" i="17"/>
  <c r="J63" i="31" s="1"/>
  <c r="I63" i="17"/>
  <c r="I63" i="31" s="1"/>
  <c r="H63" i="17"/>
  <c r="H63" i="31" s="1"/>
  <c r="G63" i="17"/>
  <c r="G63" i="31" s="1"/>
  <c r="F63" i="17"/>
  <c r="F63" i="31" s="1"/>
  <c r="E63" i="17"/>
  <c r="E63" i="31" s="1"/>
  <c r="D63" i="17"/>
  <c r="D63" i="31" s="1"/>
  <c r="C63" i="17"/>
  <c r="C63" i="31" s="1"/>
  <c r="P62" i="17"/>
  <c r="O62" i="17"/>
  <c r="O62" i="31" s="1"/>
  <c r="N62" i="17"/>
  <c r="N62" i="31" s="1"/>
  <c r="M62" i="17"/>
  <c r="M62" i="31" s="1"/>
  <c r="L62" i="17"/>
  <c r="L62" i="31" s="1"/>
  <c r="K62" i="17"/>
  <c r="K62" i="31" s="1"/>
  <c r="J62" i="17"/>
  <c r="J62" i="31" s="1"/>
  <c r="I62" i="17"/>
  <c r="I62" i="31" s="1"/>
  <c r="H62" i="17"/>
  <c r="H62" i="31" s="1"/>
  <c r="G62" i="17"/>
  <c r="G62" i="31" s="1"/>
  <c r="F62" i="17"/>
  <c r="F62" i="31" s="1"/>
  <c r="E62" i="17"/>
  <c r="E62" i="31" s="1"/>
  <c r="D62" i="17"/>
  <c r="D62" i="31" s="1"/>
  <c r="C62" i="17"/>
  <c r="C62" i="31" s="1"/>
  <c r="B67" i="17"/>
  <c r="B67" i="31" s="1"/>
  <c r="B66" i="17"/>
  <c r="B66" i="31" s="1"/>
  <c r="B65" i="17"/>
  <c r="B65" i="31" s="1"/>
  <c r="B64" i="17"/>
  <c r="B64" i="31" s="1"/>
  <c r="P71" i="31" l="1"/>
  <c r="P64" i="31"/>
  <c r="P66" i="31"/>
  <c r="P67" i="31"/>
  <c r="P65" i="31"/>
  <c r="P72" i="31"/>
  <c r="P69" i="31"/>
  <c r="P73" i="31"/>
  <c r="P70" i="31"/>
  <c r="P74" i="31"/>
  <c r="B63" i="17"/>
  <c r="B63" i="31" s="1"/>
  <c r="P63" i="31" s="1"/>
  <c r="B62" i="17"/>
  <c r="B62" i="31" s="1"/>
  <c r="P62" i="31" s="1"/>
  <c r="P60" i="17" l="1"/>
  <c r="O60" i="17"/>
  <c r="O60" i="31" s="1"/>
  <c r="N60" i="17"/>
  <c r="N60" i="31" s="1"/>
  <c r="M60" i="17"/>
  <c r="M60" i="31" s="1"/>
  <c r="L60" i="17"/>
  <c r="L60" i="31" s="1"/>
  <c r="K60" i="17"/>
  <c r="K60" i="31" s="1"/>
  <c r="J60" i="17"/>
  <c r="J60" i="31" s="1"/>
  <c r="I60" i="17"/>
  <c r="I60" i="31" s="1"/>
  <c r="H60" i="17"/>
  <c r="H60" i="31" s="1"/>
  <c r="G60" i="17"/>
  <c r="G60" i="31" s="1"/>
  <c r="F60" i="17"/>
  <c r="F60" i="31" s="1"/>
  <c r="E60" i="17"/>
  <c r="E60" i="31" s="1"/>
  <c r="D60" i="17"/>
  <c r="D60" i="31" s="1"/>
  <c r="C60" i="17"/>
  <c r="C60" i="31" s="1"/>
  <c r="P59" i="17"/>
  <c r="O59" i="17"/>
  <c r="O59" i="31" s="1"/>
  <c r="N59" i="17"/>
  <c r="N59" i="31" s="1"/>
  <c r="M59" i="17"/>
  <c r="M59" i="31" s="1"/>
  <c r="L59" i="17"/>
  <c r="L59" i="31" s="1"/>
  <c r="K59" i="17"/>
  <c r="K59" i="31" s="1"/>
  <c r="J59" i="17"/>
  <c r="J59" i="31" s="1"/>
  <c r="I59" i="17"/>
  <c r="I59" i="31" s="1"/>
  <c r="H59" i="17"/>
  <c r="H59" i="31" s="1"/>
  <c r="G59" i="17"/>
  <c r="G59" i="31" s="1"/>
  <c r="F59" i="17"/>
  <c r="F59" i="31" s="1"/>
  <c r="E59" i="17"/>
  <c r="E59" i="31" s="1"/>
  <c r="D59" i="17"/>
  <c r="D59" i="31" s="1"/>
  <c r="C59" i="17"/>
  <c r="C59" i="31" s="1"/>
  <c r="P58" i="17"/>
  <c r="O58" i="17"/>
  <c r="O58" i="31" s="1"/>
  <c r="N58" i="17"/>
  <c r="N58" i="31" s="1"/>
  <c r="M58" i="17"/>
  <c r="M58" i="31" s="1"/>
  <c r="L58" i="17"/>
  <c r="L58" i="31" s="1"/>
  <c r="K58" i="17"/>
  <c r="K58" i="31" s="1"/>
  <c r="J58" i="17"/>
  <c r="J58" i="31" s="1"/>
  <c r="I58" i="17"/>
  <c r="I58" i="31" s="1"/>
  <c r="H58" i="17"/>
  <c r="H58" i="31" s="1"/>
  <c r="G58" i="17"/>
  <c r="G58" i="31" s="1"/>
  <c r="F58" i="17"/>
  <c r="F58" i="31" s="1"/>
  <c r="E58" i="17"/>
  <c r="E58" i="31" s="1"/>
  <c r="D58" i="17"/>
  <c r="D58" i="31" s="1"/>
  <c r="C58" i="17"/>
  <c r="C58" i="31" s="1"/>
  <c r="P57" i="17"/>
  <c r="O57" i="17"/>
  <c r="O57" i="31" s="1"/>
  <c r="N57" i="17"/>
  <c r="N57" i="31" s="1"/>
  <c r="M57" i="17"/>
  <c r="M57" i="31" s="1"/>
  <c r="L57" i="17"/>
  <c r="L57" i="31" s="1"/>
  <c r="K57" i="17"/>
  <c r="K57" i="31" s="1"/>
  <c r="J57" i="17"/>
  <c r="J57" i="31" s="1"/>
  <c r="I57" i="17"/>
  <c r="I57" i="31" s="1"/>
  <c r="H57" i="17"/>
  <c r="H57" i="31" s="1"/>
  <c r="G57" i="17"/>
  <c r="G57" i="31" s="1"/>
  <c r="F57" i="17"/>
  <c r="F57" i="31" s="1"/>
  <c r="E57" i="17"/>
  <c r="E57" i="31" s="1"/>
  <c r="D57" i="17"/>
  <c r="D57" i="31" s="1"/>
  <c r="C57" i="17"/>
  <c r="C57" i="31" s="1"/>
  <c r="P56" i="17"/>
  <c r="O56" i="17"/>
  <c r="O56" i="31" s="1"/>
  <c r="N56" i="17"/>
  <c r="N56" i="31" s="1"/>
  <c r="M56" i="17"/>
  <c r="M56" i="31" s="1"/>
  <c r="L56" i="17"/>
  <c r="L56" i="31" s="1"/>
  <c r="K56" i="17"/>
  <c r="K56" i="31" s="1"/>
  <c r="J56" i="17"/>
  <c r="J56" i="31" s="1"/>
  <c r="I56" i="17"/>
  <c r="I56" i="31" s="1"/>
  <c r="H56" i="17"/>
  <c r="H56" i="31" s="1"/>
  <c r="G56" i="17"/>
  <c r="G56" i="31" s="1"/>
  <c r="F56" i="17"/>
  <c r="F56" i="31" s="1"/>
  <c r="E56" i="17"/>
  <c r="E56" i="31" s="1"/>
  <c r="D56" i="17"/>
  <c r="D56" i="31" s="1"/>
  <c r="C56" i="17"/>
  <c r="C56" i="31" s="1"/>
  <c r="P55" i="17"/>
  <c r="O55" i="17"/>
  <c r="O55" i="31" s="1"/>
  <c r="N55" i="17"/>
  <c r="N55" i="31" s="1"/>
  <c r="M55" i="17"/>
  <c r="M55" i="31" s="1"/>
  <c r="L55" i="17"/>
  <c r="L55" i="31" s="1"/>
  <c r="K55" i="17"/>
  <c r="K55" i="31" s="1"/>
  <c r="J55" i="17"/>
  <c r="J55" i="31" s="1"/>
  <c r="I55" i="17"/>
  <c r="I55" i="31" s="1"/>
  <c r="H55" i="17"/>
  <c r="H55" i="31" s="1"/>
  <c r="G55" i="17"/>
  <c r="G55" i="31" s="1"/>
  <c r="F55" i="17"/>
  <c r="F55" i="31" s="1"/>
  <c r="E55" i="17"/>
  <c r="E55" i="31" s="1"/>
  <c r="D55" i="17"/>
  <c r="D55" i="31" s="1"/>
  <c r="C55" i="17"/>
  <c r="C55" i="31" s="1"/>
  <c r="B60" i="17"/>
  <c r="B60" i="31" s="1"/>
  <c r="B59" i="17"/>
  <c r="B59" i="31" s="1"/>
  <c r="B58" i="17"/>
  <c r="B58" i="31" s="1"/>
  <c r="B57" i="17"/>
  <c r="B57" i="31" s="1"/>
  <c r="B56" i="17"/>
  <c r="B56" i="31" s="1"/>
  <c r="B55" i="17"/>
  <c r="B55" i="31" s="1"/>
  <c r="P57" i="31" l="1"/>
  <c r="P55" i="31"/>
  <c r="P59" i="31"/>
  <c r="P58" i="31"/>
  <c r="P56" i="31"/>
  <c r="P60" i="31"/>
  <c r="P53" i="17"/>
  <c r="O53" i="17"/>
  <c r="O53" i="31" s="1"/>
  <c r="N53" i="17"/>
  <c r="N53" i="31" s="1"/>
  <c r="M53" i="17"/>
  <c r="M53" i="31" s="1"/>
  <c r="L53" i="17"/>
  <c r="L53" i="31" s="1"/>
  <c r="K53" i="17"/>
  <c r="K53" i="31" s="1"/>
  <c r="J53" i="17"/>
  <c r="J53" i="31" s="1"/>
  <c r="I53" i="17"/>
  <c r="I53" i="31" s="1"/>
  <c r="H53" i="17"/>
  <c r="H53" i="31" s="1"/>
  <c r="G53" i="17"/>
  <c r="G53" i="31" s="1"/>
  <c r="F53" i="17"/>
  <c r="F53" i="31" s="1"/>
  <c r="E53" i="17"/>
  <c r="E53" i="31" s="1"/>
  <c r="D53" i="17"/>
  <c r="D53" i="31" s="1"/>
  <c r="C53" i="17"/>
  <c r="C53" i="31" s="1"/>
  <c r="P52" i="17"/>
  <c r="O52" i="17"/>
  <c r="O52" i="31" s="1"/>
  <c r="N52" i="17"/>
  <c r="N52" i="31" s="1"/>
  <c r="M52" i="17"/>
  <c r="M52" i="31" s="1"/>
  <c r="L52" i="17"/>
  <c r="L52" i="31" s="1"/>
  <c r="K52" i="17"/>
  <c r="K52" i="31" s="1"/>
  <c r="J52" i="17"/>
  <c r="J52" i="31" s="1"/>
  <c r="I52" i="17"/>
  <c r="I52" i="31" s="1"/>
  <c r="H52" i="17"/>
  <c r="H52" i="31" s="1"/>
  <c r="G52" i="17"/>
  <c r="G52" i="31" s="1"/>
  <c r="F52" i="17"/>
  <c r="F52" i="31" s="1"/>
  <c r="E52" i="17"/>
  <c r="E52" i="31" s="1"/>
  <c r="D52" i="17"/>
  <c r="D52" i="31" s="1"/>
  <c r="C52" i="17"/>
  <c r="C52" i="31" s="1"/>
  <c r="P51" i="17"/>
  <c r="O51" i="17"/>
  <c r="O51" i="31" s="1"/>
  <c r="N51" i="17"/>
  <c r="N51" i="31" s="1"/>
  <c r="M51" i="17"/>
  <c r="M51" i="31" s="1"/>
  <c r="L51" i="17"/>
  <c r="L51" i="31" s="1"/>
  <c r="K51" i="17"/>
  <c r="K51" i="31" s="1"/>
  <c r="J51" i="17"/>
  <c r="J51" i="31" s="1"/>
  <c r="I51" i="17"/>
  <c r="I51" i="31" s="1"/>
  <c r="H51" i="17"/>
  <c r="H51" i="31" s="1"/>
  <c r="G51" i="17"/>
  <c r="G51" i="31" s="1"/>
  <c r="F51" i="17"/>
  <c r="F51" i="31" s="1"/>
  <c r="E51" i="17"/>
  <c r="E51" i="31" s="1"/>
  <c r="D51" i="17"/>
  <c r="D51" i="31" s="1"/>
  <c r="C51" i="17"/>
  <c r="C51" i="31" s="1"/>
  <c r="P50" i="17"/>
  <c r="O50" i="17"/>
  <c r="O50" i="31" s="1"/>
  <c r="N50" i="17"/>
  <c r="N50" i="31" s="1"/>
  <c r="M50" i="17"/>
  <c r="M50" i="31" s="1"/>
  <c r="L50" i="17"/>
  <c r="L50" i="31" s="1"/>
  <c r="K50" i="17"/>
  <c r="K50" i="31" s="1"/>
  <c r="J50" i="17"/>
  <c r="J50" i="31" s="1"/>
  <c r="I50" i="17"/>
  <c r="I50" i="31" s="1"/>
  <c r="H50" i="17"/>
  <c r="H50" i="31" s="1"/>
  <c r="G50" i="17"/>
  <c r="G50" i="31" s="1"/>
  <c r="F50" i="17"/>
  <c r="F50" i="31" s="1"/>
  <c r="E50" i="17"/>
  <c r="E50" i="31" s="1"/>
  <c r="D50" i="17"/>
  <c r="D50" i="31" s="1"/>
  <c r="C50" i="17"/>
  <c r="C50" i="31" s="1"/>
  <c r="P49" i="17"/>
  <c r="O49" i="17"/>
  <c r="O49" i="31" s="1"/>
  <c r="N49" i="17"/>
  <c r="N49" i="31" s="1"/>
  <c r="M49" i="17"/>
  <c r="M49" i="31" s="1"/>
  <c r="L49" i="17"/>
  <c r="L49" i="31" s="1"/>
  <c r="K49" i="17"/>
  <c r="K49" i="31" s="1"/>
  <c r="J49" i="17"/>
  <c r="J49" i="31" s="1"/>
  <c r="I49" i="17"/>
  <c r="I49" i="31" s="1"/>
  <c r="H49" i="17"/>
  <c r="H49" i="31" s="1"/>
  <c r="G49" i="17"/>
  <c r="G49" i="31" s="1"/>
  <c r="F49" i="17"/>
  <c r="F49" i="31" s="1"/>
  <c r="E49" i="17"/>
  <c r="E49" i="31" s="1"/>
  <c r="D49" i="17"/>
  <c r="D49" i="31" s="1"/>
  <c r="C49" i="17"/>
  <c r="C49" i="31" s="1"/>
  <c r="P48" i="17"/>
  <c r="O48" i="17"/>
  <c r="O48" i="31" s="1"/>
  <c r="N48" i="17"/>
  <c r="N48" i="31" s="1"/>
  <c r="M48" i="17"/>
  <c r="M48" i="31" s="1"/>
  <c r="L48" i="17"/>
  <c r="L48" i="31" s="1"/>
  <c r="K48" i="17"/>
  <c r="K48" i="31" s="1"/>
  <c r="J48" i="17"/>
  <c r="J48" i="31" s="1"/>
  <c r="I48" i="17"/>
  <c r="I48" i="31" s="1"/>
  <c r="H48" i="17"/>
  <c r="H48" i="31" s="1"/>
  <c r="G48" i="17"/>
  <c r="G48" i="31" s="1"/>
  <c r="F48" i="17"/>
  <c r="F48" i="31" s="1"/>
  <c r="E48" i="17"/>
  <c r="E48" i="31" s="1"/>
  <c r="D48" i="17"/>
  <c r="D48" i="31" s="1"/>
  <c r="C48" i="17"/>
  <c r="C48" i="31" s="1"/>
  <c r="B53" i="17"/>
  <c r="B53" i="31" s="1"/>
  <c r="B52" i="17"/>
  <c r="B52" i="31" s="1"/>
  <c r="B51" i="17"/>
  <c r="B51" i="31" s="1"/>
  <c r="B50" i="17"/>
  <c r="B50" i="31" s="1"/>
  <c r="B49" i="17"/>
  <c r="B49" i="31" s="1"/>
  <c r="B48" i="17"/>
  <c r="B48" i="31" s="1"/>
  <c r="P49" i="31" l="1"/>
  <c r="P53" i="31"/>
  <c r="P50" i="31"/>
  <c r="P48" i="31"/>
  <c r="P52" i="31"/>
  <c r="P51" i="31"/>
  <c r="P46" i="17"/>
  <c r="O46" i="17"/>
  <c r="O46" i="31" s="1"/>
  <c r="N46" i="17"/>
  <c r="N46" i="31" s="1"/>
  <c r="M46" i="17"/>
  <c r="M46" i="31" s="1"/>
  <c r="L46" i="17"/>
  <c r="L46" i="31" s="1"/>
  <c r="K46" i="17"/>
  <c r="K46" i="31" s="1"/>
  <c r="J46" i="17"/>
  <c r="J46" i="31" s="1"/>
  <c r="I46" i="17"/>
  <c r="I46" i="31" s="1"/>
  <c r="H46" i="17"/>
  <c r="H46" i="31" s="1"/>
  <c r="G46" i="17"/>
  <c r="G46" i="31" s="1"/>
  <c r="F46" i="17"/>
  <c r="F46" i="31" s="1"/>
  <c r="E46" i="17"/>
  <c r="E46" i="31" s="1"/>
  <c r="D46" i="17"/>
  <c r="D46" i="31" s="1"/>
  <c r="C46" i="17"/>
  <c r="C46" i="31" s="1"/>
  <c r="P45" i="17"/>
  <c r="O45" i="17"/>
  <c r="O45" i="31" s="1"/>
  <c r="N45" i="17"/>
  <c r="N45" i="31" s="1"/>
  <c r="M45" i="17"/>
  <c r="M45" i="31" s="1"/>
  <c r="L45" i="17"/>
  <c r="L45" i="31" s="1"/>
  <c r="K45" i="17"/>
  <c r="K45" i="31" s="1"/>
  <c r="J45" i="17"/>
  <c r="J45" i="31" s="1"/>
  <c r="I45" i="17"/>
  <c r="I45" i="31" s="1"/>
  <c r="H45" i="17"/>
  <c r="H45" i="31" s="1"/>
  <c r="G45" i="17"/>
  <c r="G45" i="31" s="1"/>
  <c r="F45" i="17"/>
  <c r="F45" i="31" s="1"/>
  <c r="E45" i="17"/>
  <c r="E45" i="31" s="1"/>
  <c r="D45" i="17"/>
  <c r="D45" i="31" s="1"/>
  <c r="C45" i="17"/>
  <c r="C45" i="31" s="1"/>
  <c r="P44" i="17"/>
  <c r="O44" i="17"/>
  <c r="O44" i="31" s="1"/>
  <c r="N44" i="17"/>
  <c r="N44" i="31" s="1"/>
  <c r="M44" i="17"/>
  <c r="M44" i="31" s="1"/>
  <c r="L44" i="17"/>
  <c r="L44" i="31" s="1"/>
  <c r="K44" i="17"/>
  <c r="K44" i="31" s="1"/>
  <c r="J44" i="17"/>
  <c r="J44" i="31" s="1"/>
  <c r="I44" i="17"/>
  <c r="I44" i="31" s="1"/>
  <c r="H44" i="17"/>
  <c r="H44" i="31" s="1"/>
  <c r="G44" i="17"/>
  <c r="G44" i="31" s="1"/>
  <c r="F44" i="17"/>
  <c r="F44" i="31" s="1"/>
  <c r="E44" i="17"/>
  <c r="E44" i="31" s="1"/>
  <c r="D44" i="17"/>
  <c r="D44" i="31" s="1"/>
  <c r="C44" i="17"/>
  <c r="C44" i="31" s="1"/>
  <c r="P43" i="17"/>
  <c r="O43" i="17"/>
  <c r="O43" i="31" s="1"/>
  <c r="N43" i="17"/>
  <c r="N43" i="31" s="1"/>
  <c r="M43" i="17"/>
  <c r="M43" i="31" s="1"/>
  <c r="L43" i="17"/>
  <c r="L43" i="31" s="1"/>
  <c r="K43" i="17"/>
  <c r="K43" i="31" s="1"/>
  <c r="J43" i="17"/>
  <c r="J43" i="31" s="1"/>
  <c r="I43" i="17"/>
  <c r="I43" i="31" s="1"/>
  <c r="H43" i="17"/>
  <c r="H43" i="31" s="1"/>
  <c r="G43" i="17"/>
  <c r="G43" i="31" s="1"/>
  <c r="F43" i="17"/>
  <c r="F43" i="31" s="1"/>
  <c r="E43" i="17"/>
  <c r="E43" i="31" s="1"/>
  <c r="D43" i="17"/>
  <c r="D43" i="31" s="1"/>
  <c r="C43" i="17"/>
  <c r="C43" i="31" s="1"/>
  <c r="P42" i="17"/>
  <c r="O42" i="17"/>
  <c r="O42" i="31" s="1"/>
  <c r="N42" i="17"/>
  <c r="N42" i="31" s="1"/>
  <c r="M42" i="17"/>
  <c r="M42" i="31" s="1"/>
  <c r="L42" i="17"/>
  <c r="L42" i="31" s="1"/>
  <c r="K42" i="17"/>
  <c r="K42" i="31" s="1"/>
  <c r="J42" i="17"/>
  <c r="J42" i="31" s="1"/>
  <c r="I42" i="17"/>
  <c r="I42" i="31" s="1"/>
  <c r="H42" i="17"/>
  <c r="H42" i="31" s="1"/>
  <c r="G42" i="17"/>
  <c r="G42" i="31" s="1"/>
  <c r="F42" i="17"/>
  <c r="F42" i="31" s="1"/>
  <c r="E42" i="17"/>
  <c r="E42" i="31" s="1"/>
  <c r="D42" i="17"/>
  <c r="D42" i="31" s="1"/>
  <c r="C42" i="17"/>
  <c r="C42" i="31" s="1"/>
  <c r="P41" i="17"/>
  <c r="O41" i="17"/>
  <c r="O41" i="31" s="1"/>
  <c r="N41" i="17"/>
  <c r="N41" i="31" s="1"/>
  <c r="M41" i="17"/>
  <c r="M41" i="31" s="1"/>
  <c r="L41" i="17"/>
  <c r="L41" i="31" s="1"/>
  <c r="K41" i="17"/>
  <c r="K41" i="31" s="1"/>
  <c r="J41" i="17"/>
  <c r="J41" i="31" s="1"/>
  <c r="I41" i="17"/>
  <c r="I41" i="31" s="1"/>
  <c r="H41" i="17"/>
  <c r="H41" i="31" s="1"/>
  <c r="G41" i="17"/>
  <c r="G41" i="31" s="1"/>
  <c r="F41" i="17"/>
  <c r="F41" i="31" s="1"/>
  <c r="E41" i="17"/>
  <c r="E41" i="31" s="1"/>
  <c r="D41" i="17"/>
  <c r="D41" i="31" s="1"/>
  <c r="C41" i="17"/>
  <c r="C41" i="31" s="1"/>
  <c r="B46" i="17"/>
  <c r="B46" i="31" s="1"/>
  <c r="B45" i="17"/>
  <c r="B45" i="31" s="1"/>
  <c r="B44" i="17"/>
  <c r="B44" i="31" s="1"/>
  <c r="B43" i="17"/>
  <c r="B43" i="31" s="1"/>
  <c r="B42" i="17"/>
  <c r="B42" i="31" s="1"/>
  <c r="B41" i="17"/>
  <c r="B41" i="31" s="1"/>
  <c r="P39" i="17"/>
  <c r="O39" i="17"/>
  <c r="O39" i="31" s="1"/>
  <c r="N39" i="17"/>
  <c r="N39" i="31" s="1"/>
  <c r="M39" i="17"/>
  <c r="M39" i="31" s="1"/>
  <c r="L39" i="17"/>
  <c r="L39" i="31" s="1"/>
  <c r="K39" i="17"/>
  <c r="K39" i="31" s="1"/>
  <c r="J39" i="17"/>
  <c r="J39" i="31" s="1"/>
  <c r="I39" i="17"/>
  <c r="I39" i="31" s="1"/>
  <c r="H39" i="17"/>
  <c r="H39" i="31" s="1"/>
  <c r="G39" i="17"/>
  <c r="G39" i="31" s="1"/>
  <c r="F39" i="17"/>
  <c r="F39" i="31" s="1"/>
  <c r="E39" i="17"/>
  <c r="E39" i="31" s="1"/>
  <c r="D39" i="17"/>
  <c r="D39" i="31" s="1"/>
  <c r="C39" i="17"/>
  <c r="C39" i="31" s="1"/>
  <c r="P38" i="17"/>
  <c r="O38" i="17"/>
  <c r="O38" i="31" s="1"/>
  <c r="N38" i="17"/>
  <c r="N38" i="31" s="1"/>
  <c r="M38" i="17"/>
  <c r="M38" i="31" s="1"/>
  <c r="L38" i="17"/>
  <c r="L38" i="31" s="1"/>
  <c r="K38" i="17"/>
  <c r="K38" i="31" s="1"/>
  <c r="J38" i="17"/>
  <c r="J38" i="31" s="1"/>
  <c r="I38" i="17"/>
  <c r="I38" i="31" s="1"/>
  <c r="H38" i="17"/>
  <c r="H38" i="31" s="1"/>
  <c r="G38" i="17"/>
  <c r="G38" i="31" s="1"/>
  <c r="F38" i="17"/>
  <c r="F38" i="31" s="1"/>
  <c r="E38" i="17"/>
  <c r="E38" i="31" s="1"/>
  <c r="D38" i="17"/>
  <c r="D38" i="31" s="1"/>
  <c r="C38" i="17"/>
  <c r="C38" i="31" s="1"/>
  <c r="P37" i="17"/>
  <c r="O37" i="17"/>
  <c r="O37" i="31" s="1"/>
  <c r="N37" i="17"/>
  <c r="N37" i="31" s="1"/>
  <c r="M37" i="17"/>
  <c r="M37" i="31" s="1"/>
  <c r="L37" i="17"/>
  <c r="L37" i="31" s="1"/>
  <c r="K37" i="17"/>
  <c r="K37" i="31" s="1"/>
  <c r="J37" i="17"/>
  <c r="J37" i="31" s="1"/>
  <c r="I37" i="17"/>
  <c r="I37" i="31" s="1"/>
  <c r="H37" i="17"/>
  <c r="H37" i="31" s="1"/>
  <c r="G37" i="17"/>
  <c r="G37" i="31" s="1"/>
  <c r="F37" i="17"/>
  <c r="F37" i="31" s="1"/>
  <c r="E37" i="17"/>
  <c r="E37" i="31" s="1"/>
  <c r="D37" i="17"/>
  <c r="D37" i="31" s="1"/>
  <c r="C37" i="17"/>
  <c r="C37" i="31" s="1"/>
  <c r="P36" i="17"/>
  <c r="O36" i="17"/>
  <c r="O36" i="31" s="1"/>
  <c r="N36" i="17"/>
  <c r="N36" i="31" s="1"/>
  <c r="M36" i="17"/>
  <c r="M36" i="31" s="1"/>
  <c r="L36" i="17"/>
  <c r="L36" i="31" s="1"/>
  <c r="K36" i="17"/>
  <c r="K36" i="31" s="1"/>
  <c r="J36" i="17"/>
  <c r="J36" i="31" s="1"/>
  <c r="I36" i="17"/>
  <c r="I36" i="31" s="1"/>
  <c r="H36" i="17"/>
  <c r="H36" i="31" s="1"/>
  <c r="G36" i="17"/>
  <c r="G36" i="31" s="1"/>
  <c r="F36" i="17"/>
  <c r="F36" i="31" s="1"/>
  <c r="E36" i="17"/>
  <c r="E36" i="31" s="1"/>
  <c r="D36" i="17"/>
  <c r="D36" i="31" s="1"/>
  <c r="C36" i="17"/>
  <c r="C36" i="31" s="1"/>
  <c r="P35" i="17"/>
  <c r="O35" i="17"/>
  <c r="O35" i="31" s="1"/>
  <c r="N35" i="17"/>
  <c r="N35" i="31" s="1"/>
  <c r="M35" i="17"/>
  <c r="M35" i="31" s="1"/>
  <c r="L35" i="17"/>
  <c r="L35" i="31" s="1"/>
  <c r="K35" i="17"/>
  <c r="K35" i="31" s="1"/>
  <c r="J35" i="17"/>
  <c r="J35" i="31" s="1"/>
  <c r="I35" i="17"/>
  <c r="I35" i="31" s="1"/>
  <c r="H35" i="17"/>
  <c r="H35" i="31" s="1"/>
  <c r="G35" i="17"/>
  <c r="G35" i="31" s="1"/>
  <c r="F35" i="17"/>
  <c r="F35" i="31" s="1"/>
  <c r="E35" i="17"/>
  <c r="E35" i="31" s="1"/>
  <c r="D35" i="17"/>
  <c r="D35" i="31" s="1"/>
  <c r="C35" i="17"/>
  <c r="C35" i="31" s="1"/>
  <c r="P34" i="17"/>
  <c r="O34" i="17"/>
  <c r="O34" i="31" s="1"/>
  <c r="N34" i="17"/>
  <c r="N34" i="31" s="1"/>
  <c r="M34" i="17"/>
  <c r="M34" i="31" s="1"/>
  <c r="L34" i="17"/>
  <c r="L34" i="31" s="1"/>
  <c r="K34" i="17"/>
  <c r="K34" i="31" s="1"/>
  <c r="J34" i="17"/>
  <c r="J34" i="31" s="1"/>
  <c r="I34" i="17"/>
  <c r="I34" i="31" s="1"/>
  <c r="H34" i="17"/>
  <c r="H34" i="31" s="1"/>
  <c r="G34" i="17"/>
  <c r="G34" i="31" s="1"/>
  <c r="F34" i="17"/>
  <c r="F34" i="31" s="1"/>
  <c r="E34" i="17"/>
  <c r="E34" i="31" s="1"/>
  <c r="D34" i="17"/>
  <c r="D34" i="31" s="1"/>
  <c r="C34" i="17"/>
  <c r="C34" i="31" s="1"/>
  <c r="B39" i="17"/>
  <c r="B39" i="31" s="1"/>
  <c r="B38" i="17"/>
  <c r="B38" i="31" s="1"/>
  <c r="B37" i="17"/>
  <c r="B37" i="31" s="1"/>
  <c r="B36" i="17"/>
  <c r="B36" i="31" s="1"/>
  <c r="B35" i="17"/>
  <c r="B35" i="31" s="1"/>
  <c r="B34" i="17"/>
  <c r="B34" i="31" s="1"/>
  <c r="P37" i="31" l="1"/>
  <c r="P42" i="31"/>
  <c r="P46" i="31"/>
  <c r="P41" i="31"/>
  <c r="P36" i="31"/>
  <c r="P34" i="31"/>
  <c r="P38" i="31"/>
  <c r="P43" i="31"/>
  <c r="P45" i="31"/>
  <c r="P35" i="31"/>
  <c r="P39" i="31"/>
  <c r="P44" i="31"/>
  <c r="P32" i="17"/>
  <c r="O32" i="17"/>
  <c r="O32" i="31" s="1"/>
  <c r="N32" i="17"/>
  <c r="N32" i="31" s="1"/>
  <c r="M32" i="17"/>
  <c r="M32" i="31" s="1"/>
  <c r="L32" i="17"/>
  <c r="L32" i="31" s="1"/>
  <c r="K32" i="17"/>
  <c r="K32" i="31" s="1"/>
  <c r="J32" i="17"/>
  <c r="J32" i="31" s="1"/>
  <c r="I32" i="17"/>
  <c r="I32" i="31" s="1"/>
  <c r="H32" i="17"/>
  <c r="H32" i="31" s="1"/>
  <c r="G32" i="17"/>
  <c r="G32" i="31" s="1"/>
  <c r="F32" i="17"/>
  <c r="F32" i="31" s="1"/>
  <c r="E32" i="17"/>
  <c r="E32" i="31" s="1"/>
  <c r="D32" i="17"/>
  <c r="D32" i="31" s="1"/>
  <c r="C32" i="17"/>
  <c r="C32" i="31" s="1"/>
  <c r="P31" i="17"/>
  <c r="O31" i="17"/>
  <c r="O31" i="31" s="1"/>
  <c r="N31" i="17"/>
  <c r="N31" i="31" s="1"/>
  <c r="M31" i="17"/>
  <c r="M31" i="31" s="1"/>
  <c r="L31" i="17"/>
  <c r="L31" i="31" s="1"/>
  <c r="K31" i="17"/>
  <c r="K31" i="31" s="1"/>
  <c r="J31" i="17"/>
  <c r="J31" i="31" s="1"/>
  <c r="I31" i="17"/>
  <c r="I31" i="31" s="1"/>
  <c r="H31" i="17"/>
  <c r="H31" i="31" s="1"/>
  <c r="G31" i="17"/>
  <c r="G31" i="31" s="1"/>
  <c r="F31" i="17"/>
  <c r="F31" i="31" s="1"/>
  <c r="E31" i="17"/>
  <c r="E31" i="31" s="1"/>
  <c r="D31" i="17"/>
  <c r="D31" i="31" s="1"/>
  <c r="C31" i="17"/>
  <c r="C31" i="31" s="1"/>
  <c r="P30" i="17"/>
  <c r="O30" i="17"/>
  <c r="O30" i="31" s="1"/>
  <c r="N30" i="17"/>
  <c r="N30" i="31" s="1"/>
  <c r="M30" i="17"/>
  <c r="M30" i="31" s="1"/>
  <c r="L30" i="17"/>
  <c r="L30" i="31" s="1"/>
  <c r="K30" i="17"/>
  <c r="K30" i="31" s="1"/>
  <c r="J30" i="17"/>
  <c r="J30" i="31" s="1"/>
  <c r="I30" i="17"/>
  <c r="I30" i="31" s="1"/>
  <c r="H30" i="17"/>
  <c r="H30" i="31" s="1"/>
  <c r="G30" i="17"/>
  <c r="G30" i="31" s="1"/>
  <c r="F30" i="17"/>
  <c r="F30" i="31" s="1"/>
  <c r="E30" i="17"/>
  <c r="E30" i="31" s="1"/>
  <c r="D30" i="17"/>
  <c r="D30" i="31" s="1"/>
  <c r="C30" i="17"/>
  <c r="C30" i="31" s="1"/>
  <c r="P29" i="17"/>
  <c r="O29" i="17"/>
  <c r="O29" i="31" s="1"/>
  <c r="N29" i="17"/>
  <c r="N29" i="31" s="1"/>
  <c r="M29" i="17"/>
  <c r="M29" i="31" s="1"/>
  <c r="L29" i="17"/>
  <c r="L29" i="31" s="1"/>
  <c r="K29" i="17"/>
  <c r="K29" i="31" s="1"/>
  <c r="J29" i="17"/>
  <c r="J29" i="31" s="1"/>
  <c r="I29" i="17"/>
  <c r="I29" i="31" s="1"/>
  <c r="H29" i="17"/>
  <c r="H29" i="31" s="1"/>
  <c r="G29" i="17"/>
  <c r="G29" i="31" s="1"/>
  <c r="F29" i="17"/>
  <c r="F29" i="31" s="1"/>
  <c r="E29" i="17"/>
  <c r="E29" i="31" s="1"/>
  <c r="D29" i="17"/>
  <c r="D29" i="31" s="1"/>
  <c r="C29" i="17"/>
  <c r="C29" i="31" s="1"/>
  <c r="P28" i="17"/>
  <c r="O28" i="17"/>
  <c r="O28" i="31" s="1"/>
  <c r="N28" i="17"/>
  <c r="N28" i="31" s="1"/>
  <c r="M28" i="17"/>
  <c r="M28" i="31" s="1"/>
  <c r="L28" i="17"/>
  <c r="L28" i="31" s="1"/>
  <c r="K28" i="17"/>
  <c r="K28" i="31" s="1"/>
  <c r="J28" i="17"/>
  <c r="J28" i="31" s="1"/>
  <c r="I28" i="17"/>
  <c r="I28" i="31" s="1"/>
  <c r="H28" i="17"/>
  <c r="H28" i="31" s="1"/>
  <c r="G28" i="17"/>
  <c r="G28" i="31" s="1"/>
  <c r="F28" i="17"/>
  <c r="F28" i="31" s="1"/>
  <c r="E28" i="17"/>
  <c r="E28" i="31" s="1"/>
  <c r="D28" i="17"/>
  <c r="D28" i="31" s="1"/>
  <c r="C28" i="17"/>
  <c r="C28" i="31" s="1"/>
  <c r="P27" i="17"/>
  <c r="O27" i="17"/>
  <c r="O27" i="31" s="1"/>
  <c r="N27" i="17"/>
  <c r="N27" i="31" s="1"/>
  <c r="M27" i="17"/>
  <c r="M27" i="31" s="1"/>
  <c r="L27" i="17"/>
  <c r="L27" i="31" s="1"/>
  <c r="K27" i="17"/>
  <c r="K27" i="31" s="1"/>
  <c r="J27" i="17"/>
  <c r="J27" i="31" s="1"/>
  <c r="I27" i="17"/>
  <c r="I27" i="31" s="1"/>
  <c r="H27" i="17"/>
  <c r="H27" i="31" s="1"/>
  <c r="G27" i="17"/>
  <c r="G27" i="31" s="1"/>
  <c r="F27" i="17"/>
  <c r="F27" i="31" s="1"/>
  <c r="E27" i="17"/>
  <c r="E27" i="31" s="1"/>
  <c r="D27" i="17"/>
  <c r="D27" i="31" s="1"/>
  <c r="C27" i="17"/>
  <c r="C27" i="31" s="1"/>
  <c r="B32" i="17"/>
  <c r="B32" i="31" s="1"/>
  <c r="B31" i="17"/>
  <c r="B31" i="31" s="1"/>
  <c r="B30" i="17"/>
  <c r="B30" i="31" s="1"/>
  <c r="B29" i="17"/>
  <c r="B29" i="31" s="1"/>
  <c r="B28" i="17"/>
  <c r="B28" i="31" s="1"/>
  <c r="B27" i="17"/>
  <c r="B27" i="31" s="1"/>
  <c r="P29" i="31" l="1"/>
  <c r="P27" i="31"/>
  <c r="P31" i="31"/>
  <c r="P28" i="31"/>
  <c r="P32" i="31"/>
  <c r="P30" i="31"/>
  <c r="P25" i="17"/>
  <c r="O25" i="17"/>
  <c r="O25" i="31" s="1"/>
  <c r="N25" i="17"/>
  <c r="N25" i="31" s="1"/>
  <c r="M25" i="17"/>
  <c r="M25" i="31" s="1"/>
  <c r="L25" i="17"/>
  <c r="L25" i="31" s="1"/>
  <c r="K25" i="17"/>
  <c r="K25" i="31" s="1"/>
  <c r="J25" i="17"/>
  <c r="J25" i="31" s="1"/>
  <c r="I25" i="17"/>
  <c r="I25" i="31" s="1"/>
  <c r="H25" i="17"/>
  <c r="H25" i="31" s="1"/>
  <c r="G25" i="17"/>
  <c r="G25" i="31" s="1"/>
  <c r="F25" i="17"/>
  <c r="F25" i="31" s="1"/>
  <c r="E25" i="17"/>
  <c r="E25" i="31" s="1"/>
  <c r="D25" i="17"/>
  <c r="D25" i="31" s="1"/>
  <c r="C25" i="17"/>
  <c r="C25" i="31" s="1"/>
  <c r="P24" i="17"/>
  <c r="O24" i="17"/>
  <c r="O24" i="31" s="1"/>
  <c r="N24" i="17"/>
  <c r="N24" i="31" s="1"/>
  <c r="M24" i="17"/>
  <c r="M24" i="31" s="1"/>
  <c r="L24" i="17"/>
  <c r="L24" i="31" s="1"/>
  <c r="K24" i="17"/>
  <c r="K24" i="31" s="1"/>
  <c r="J24" i="17"/>
  <c r="J24" i="31" s="1"/>
  <c r="I24" i="17"/>
  <c r="I24" i="31" s="1"/>
  <c r="H24" i="17"/>
  <c r="H24" i="31" s="1"/>
  <c r="G24" i="17"/>
  <c r="G24" i="31" s="1"/>
  <c r="F24" i="17"/>
  <c r="F24" i="31" s="1"/>
  <c r="E24" i="17"/>
  <c r="E24" i="31" s="1"/>
  <c r="D24" i="17"/>
  <c r="D24" i="31" s="1"/>
  <c r="C24" i="17"/>
  <c r="C24" i="31" s="1"/>
  <c r="P23" i="17"/>
  <c r="O23" i="17"/>
  <c r="O23" i="31" s="1"/>
  <c r="N23" i="17"/>
  <c r="N23" i="31" s="1"/>
  <c r="M23" i="17"/>
  <c r="M23" i="31" s="1"/>
  <c r="L23" i="17"/>
  <c r="L23" i="31" s="1"/>
  <c r="K23" i="17"/>
  <c r="K23" i="31" s="1"/>
  <c r="J23" i="17"/>
  <c r="J23" i="31" s="1"/>
  <c r="I23" i="17"/>
  <c r="I23" i="31" s="1"/>
  <c r="H23" i="17"/>
  <c r="H23" i="31" s="1"/>
  <c r="G23" i="17"/>
  <c r="G23" i="31" s="1"/>
  <c r="F23" i="17"/>
  <c r="F23" i="31" s="1"/>
  <c r="E23" i="17"/>
  <c r="E23" i="31" s="1"/>
  <c r="D23" i="17"/>
  <c r="D23" i="31" s="1"/>
  <c r="C23" i="17"/>
  <c r="C23" i="31" s="1"/>
  <c r="P22" i="17"/>
  <c r="O22" i="17"/>
  <c r="O22" i="31" s="1"/>
  <c r="N22" i="17"/>
  <c r="N22" i="31" s="1"/>
  <c r="M22" i="17"/>
  <c r="M22" i="31" s="1"/>
  <c r="L22" i="17"/>
  <c r="L22" i="31" s="1"/>
  <c r="K22" i="17"/>
  <c r="K22" i="31" s="1"/>
  <c r="J22" i="17"/>
  <c r="J22" i="31" s="1"/>
  <c r="I22" i="17"/>
  <c r="I22" i="31" s="1"/>
  <c r="H22" i="17"/>
  <c r="H22" i="31" s="1"/>
  <c r="G22" i="17"/>
  <c r="G22" i="31" s="1"/>
  <c r="F22" i="17"/>
  <c r="F22" i="31" s="1"/>
  <c r="E22" i="17"/>
  <c r="E22" i="31" s="1"/>
  <c r="D22" i="17"/>
  <c r="D22" i="31" s="1"/>
  <c r="C22" i="17"/>
  <c r="C22" i="31" s="1"/>
  <c r="P21" i="17"/>
  <c r="O21" i="17"/>
  <c r="O21" i="31" s="1"/>
  <c r="N21" i="17"/>
  <c r="N21" i="31" s="1"/>
  <c r="M21" i="17"/>
  <c r="M21" i="31" s="1"/>
  <c r="L21" i="17"/>
  <c r="L21" i="31" s="1"/>
  <c r="K21" i="17"/>
  <c r="K21" i="31" s="1"/>
  <c r="J21" i="17"/>
  <c r="J21" i="31" s="1"/>
  <c r="I21" i="17"/>
  <c r="I21" i="31" s="1"/>
  <c r="H21" i="17"/>
  <c r="H21" i="31" s="1"/>
  <c r="G21" i="17"/>
  <c r="G21" i="31" s="1"/>
  <c r="F21" i="17"/>
  <c r="F21" i="31" s="1"/>
  <c r="E21" i="17"/>
  <c r="E21" i="31" s="1"/>
  <c r="D21" i="17"/>
  <c r="D21" i="31" s="1"/>
  <c r="C21" i="17"/>
  <c r="C21" i="31" s="1"/>
  <c r="P20" i="17"/>
  <c r="O20" i="17"/>
  <c r="O20" i="31" s="1"/>
  <c r="N20" i="17"/>
  <c r="N20" i="31" s="1"/>
  <c r="M20" i="17"/>
  <c r="M20" i="31" s="1"/>
  <c r="L20" i="17"/>
  <c r="L20" i="31" s="1"/>
  <c r="K20" i="17"/>
  <c r="K20" i="31" s="1"/>
  <c r="J20" i="17"/>
  <c r="J20" i="31" s="1"/>
  <c r="I20" i="17"/>
  <c r="I20" i="31" s="1"/>
  <c r="H20" i="17"/>
  <c r="H20" i="31" s="1"/>
  <c r="G20" i="17"/>
  <c r="G20" i="31" s="1"/>
  <c r="F20" i="17"/>
  <c r="F20" i="31" s="1"/>
  <c r="E20" i="17"/>
  <c r="E20" i="31" s="1"/>
  <c r="D20" i="17"/>
  <c r="D20" i="31" s="1"/>
  <c r="C20" i="17"/>
  <c r="C20" i="31" s="1"/>
  <c r="B25" i="17"/>
  <c r="B25" i="31" s="1"/>
  <c r="B24" i="17"/>
  <c r="B24" i="31" s="1"/>
  <c r="B23" i="17"/>
  <c r="B23" i="31" s="1"/>
  <c r="B22" i="17"/>
  <c r="B22" i="31" s="1"/>
  <c r="B21" i="17"/>
  <c r="B21" i="31" s="1"/>
  <c r="B20" i="17"/>
  <c r="B20" i="31" s="1"/>
  <c r="DJ1" i="1"/>
  <c r="CT1" i="1"/>
  <c r="CD1" i="1"/>
  <c r="BN1" i="1"/>
  <c r="AX1" i="1"/>
  <c r="AH1" i="1"/>
  <c r="R1" i="1"/>
  <c r="P22" i="31" l="1"/>
  <c r="P20" i="31"/>
  <c r="P24" i="31"/>
  <c r="P23" i="31"/>
  <c r="P21" i="31"/>
  <c r="P25" i="31"/>
  <c r="P18" i="17"/>
  <c r="O18" i="17"/>
  <c r="O18" i="31" s="1"/>
  <c r="N18" i="17"/>
  <c r="N18" i="31" s="1"/>
  <c r="M18" i="17"/>
  <c r="M18" i="31" s="1"/>
  <c r="L18" i="17"/>
  <c r="L18" i="31" s="1"/>
  <c r="K18" i="17"/>
  <c r="K18" i="31" s="1"/>
  <c r="J18" i="17"/>
  <c r="J18" i="31" s="1"/>
  <c r="I18" i="17"/>
  <c r="I18" i="31" s="1"/>
  <c r="H18" i="17"/>
  <c r="H18" i="31" s="1"/>
  <c r="G18" i="17"/>
  <c r="G18" i="31" s="1"/>
  <c r="F18" i="17"/>
  <c r="F18" i="31" s="1"/>
  <c r="E18" i="17"/>
  <c r="E18" i="31" s="1"/>
  <c r="D18" i="17"/>
  <c r="D18" i="31" s="1"/>
  <c r="C18" i="17"/>
  <c r="C18" i="31" s="1"/>
  <c r="P17" i="17"/>
  <c r="O17" i="17"/>
  <c r="O17" i="31" s="1"/>
  <c r="N17" i="17"/>
  <c r="N17" i="31" s="1"/>
  <c r="M17" i="17"/>
  <c r="M17" i="31" s="1"/>
  <c r="L17" i="17"/>
  <c r="L17" i="31" s="1"/>
  <c r="K17" i="17"/>
  <c r="K17" i="31" s="1"/>
  <c r="J17" i="17"/>
  <c r="J17" i="31" s="1"/>
  <c r="I17" i="17"/>
  <c r="I17" i="31" s="1"/>
  <c r="H17" i="17"/>
  <c r="H17" i="31" s="1"/>
  <c r="G17" i="17"/>
  <c r="G17" i="31" s="1"/>
  <c r="F17" i="17"/>
  <c r="F17" i="31" s="1"/>
  <c r="E17" i="17"/>
  <c r="E17" i="31" s="1"/>
  <c r="D17" i="17"/>
  <c r="D17" i="31" s="1"/>
  <c r="C17" i="17"/>
  <c r="C17" i="31" s="1"/>
  <c r="P16" i="17"/>
  <c r="O16" i="17"/>
  <c r="O16" i="31" s="1"/>
  <c r="N16" i="17"/>
  <c r="N16" i="31" s="1"/>
  <c r="M16" i="17"/>
  <c r="M16" i="31" s="1"/>
  <c r="L16" i="17"/>
  <c r="L16" i="31" s="1"/>
  <c r="K16" i="17"/>
  <c r="K16" i="31" s="1"/>
  <c r="J16" i="17"/>
  <c r="J16" i="31" s="1"/>
  <c r="I16" i="17"/>
  <c r="I16" i="31" s="1"/>
  <c r="H16" i="17"/>
  <c r="H16" i="31" s="1"/>
  <c r="G16" i="17"/>
  <c r="G16" i="31" s="1"/>
  <c r="F16" i="17"/>
  <c r="F16" i="31" s="1"/>
  <c r="E16" i="17"/>
  <c r="E16" i="31" s="1"/>
  <c r="D16" i="17"/>
  <c r="D16" i="31" s="1"/>
  <c r="C16" i="17"/>
  <c r="C16" i="31" s="1"/>
  <c r="P15" i="17"/>
  <c r="O15" i="17"/>
  <c r="O15" i="31" s="1"/>
  <c r="N15" i="17"/>
  <c r="N15" i="31" s="1"/>
  <c r="M15" i="17"/>
  <c r="M15" i="31" s="1"/>
  <c r="L15" i="17"/>
  <c r="L15" i="31" s="1"/>
  <c r="K15" i="17"/>
  <c r="K15" i="31" s="1"/>
  <c r="J15" i="17"/>
  <c r="J15" i="31" s="1"/>
  <c r="I15" i="17"/>
  <c r="I15" i="31" s="1"/>
  <c r="H15" i="17"/>
  <c r="H15" i="31" s="1"/>
  <c r="G15" i="17"/>
  <c r="G15" i="31" s="1"/>
  <c r="F15" i="17"/>
  <c r="F15" i="31" s="1"/>
  <c r="E15" i="17"/>
  <c r="E15" i="31" s="1"/>
  <c r="D15" i="17"/>
  <c r="D15" i="31" s="1"/>
  <c r="C15" i="17"/>
  <c r="C15" i="31" s="1"/>
  <c r="P14" i="17"/>
  <c r="O14" i="17"/>
  <c r="O14" i="31" s="1"/>
  <c r="N14" i="17"/>
  <c r="N14" i="31" s="1"/>
  <c r="M14" i="17"/>
  <c r="M14" i="31" s="1"/>
  <c r="L14" i="17"/>
  <c r="L14" i="31" s="1"/>
  <c r="K14" i="17"/>
  <c r="K14" i="31" s="1"/>
  <c r="J14" i="17"/>
  <c r="J14" i="31" s="1"/>
  <c r="I14" i="17"/>
  <c r="I14" i="31" s="1"/>
  <c r="H14" i="17"/>
  <c r="H14" i="31" s="1"/>
  <c r="G14" i="17"/>
  <c r="G14" i="31" s="1"/>
  <c r="F14" i="17"/>
  <c r="F14" i="31" s="1"/>
  <c r="E14" i="17"/>
  <c r="E14" i="31" s="1"/>
  <c r="D14" i="17"/>
  <c r="D14" i="31" s="1"/>
  <c r="C14" i="17"/>
  <c r="C14" i="31" s="1"/>
  <c r="P13" i="17"/>
  <c r="O13" i="17"/>
  <c r="O13" i="31" s="1"/>
  <c r="N13" i="17"/>
  <c r="N13" i="31" s="1"/>
  <c r="M13" i="17"/>
  <c r="M13" i="31" s="1"/>
  <c r="L13" i="17"/>
  <c r="L13" i="31" s="1"/>
  <c r="K13" i="17"/>
  <c r="K13" i="31" s="1"/>
  <c r="J13" i="17"/>
  <c r="J13" i="31" s="1"/>
  <c r="I13" i="17"/>
  <c r="I13" i="31" s="1"/>
  <c r="H13" i="17"/>
  <c r="H13" i="31" s="1"/>
  <c r="G13" i="17"/>
  <c r="G13" i="31" s="1"/>
  <c r="F13" i="17"/>
  <c r="F13" i="31" s="1"/>
  <c r="E13" i="17"/>
  <c r="E13" i="31" s="1"/>
  <c r="D13" i="17"/>
  <c r="D13" i="31" s="1"/>
  <c r="C13" i="17"/>
  <c r="C13" i="31" s="1"/>
  <c r="B18" i="17"/>
  <c r="B18" i="31" s="1"/>
  <c r="B17" i="17"/>
  <c r="B17" i="31" s="1"/>
  <c r="B16" i="17"/>
  <c r="B16" i="31" s="1"/>
  <c r="B15" i="17"/>
  <c r="B15" i="31" s="1"/>
  <c r="B14" i="17"/>
  <c r="B14" i="31" s="1"/>
  <c r="B13" i="17"/>
  <c r="B13" i="31" s="1"/>
  <c r="P11" i="17"/>
  <c r="O11" i="17"/>
  <c r="O11" i="31" s="1"/>
  <c r="N11" i="17"/>
  <c r="N11" i="31" s="1"/>
  <c r="M11" i="17"/>
  <c r="M11" i="31" s="1"/>
  <c r="L11" i="17"/>
  <c r="L11" i="31" s="1"/>
  <c r="K11" i="17"/>
  <c r="K11" i="31" s="1"/>
  <c r="J11" i="17"/>
  <c r="J11" i="31" s="1"/>
  <c r="I11" i="17"/>
  <c r="I11" i="31" s="1"/>
  <c r="H11" i="17"/>
  <c r="H11" i="31" s="1"/>
  <c r="G11" i="17"/>
  <c r="G11" i="31" s="1"/>
  <c r="F11" i="17"/>
  <c r="F11" i="31" s="1"/>
  <c r="E11" i="17"/>
  <c r="E11" i="31" s="1"/>
  <c r="D11" i="17"/>
  <c r="D11" i="31" s="1"/>
  <c r="C11" i="17"/>
  <c r="C11" i="31" s="1"/>
  <c r="P10" i="17"/>
  <c r="O10" i="17"/>
  <c r="O10" i="31" s="1"/>
  <c r="N10" i="17"/>
  <c r="N10" i="31" s="1"/>
  <c r="M10" i="17"/>
  <c r="M10" i="31" s="1"/>
  <c r="L10" i="17"/>
  <c r="L10" i="31" s="1"/>
  <c r="K10" i="17"/>
  <c r="K10" i="31" s="1"/>
  <c r="J10" i="17"/>
  <c r="J10" i="31" s="1"/>
  <c r="I10" i="17"/>
  <c r="I10" i="31" s="1"/>
  <c r="H10" i="17"/>
  <c r="H10" i="31" s="1"/>
  <c r="G10" i="17"/>
  <c r="G10" i="31" s="1"/>
  <c r="F10" i="17"/>
  <c r="F10" i="31" s="1"/>
  <c r="E10" i="17"/>
  <c r="E10" i="31" s="1"/>
  <c r="D10" i="17"/>
  <c r="D10" i="31" s="1"/>
  <c r="C10" i="17"/>
  <c r="C10" i="31" s="1"/>
  <c r="B11" i="17"/>
  <c r="B11" i="31" s="1"/>
  <c r="B10" i="17"/>
  <c r="B10" i="31" s="1"/>
  <c r="P9" i="17"/>
  <c r="O9" i="17"/>
  <c r="O9" i="31" s="1"/>
  <c r="N9" i="17"/>
  <c r="N9" i="31" s="1"/>
  <c r="M9" i="17"/>
  <c r="M9" i="31" s="1"/>
  <c r="L9" i="17"/>
  <c r="L9" i="31" s="1"/>
  <c r="K9" i="17"/>
  <c r="K9" i="31" s="1"/>
  <c r="J9" i="17"/>
  <c r="J9" i="31" s="1"/>
  <c r="I9" i="17"/>
  <c r="I9" i="31" s="1"/>
  <c r="H9" i="17"/>
  <c r="H9" i="31" s="1"/>
  <c r="G9" i="17"/>
  <c r="G9" i="31" s="1"/>
  <c r="F9" i="17"/>
  <c r="F9" i="31" s="1"/>
  <c r="E9" i="17"/>
  <c r="E9" i="31" s="1"/>
  <c r="D9" i="17"/>
  <c r="D9" i="31" s="1"/>
  <c r="C9" i="17"/>
  <c r="C9" i="31" s="1"/>
  <c r="P8" i="17"/>
  <c r="O8" i="17"/>
  <c r="O8" i="31" s="1"/>
  <c r="N8" i="17"/>
  <c r="N8" i="31" s="1"/>
  <c r="M8" i="17"/>
  <c r="M8" i="31" s="1"/>
  <c r="L8" i="17"/>
  <c r="L8" i="31" s="1"/>
  <c r="K8" i="17"/>
  <c r="K8" i="31" s="1"/>
  <c r="J8" i="17"/>
  <c r="J8" i="31" s="1"/>
  <c r="I8" i="17"/>
  <c r="I8" i="31" s="1"/>
  <c r="H8" i="17"/>
  <c r="H8" i="31" s="1"/>
  <c r="G8" i="17"/>
  <c r="G8" i="31" s="1"/>
  <c r="F8" i="17"/>
  <c r="F8" i="31" s="1"/>
  <c r="E8" i="17"/>
  <c r="E8" i="31" s="1"/>
  <c r="D8" i="17"/>
  <c r="D8" i="31" s="1"/>
  <c r="C8" i="17"/>
  <c r="C8" i="31" s="1"/>
  <c r="P7" i="17"/>
  <c r="O7" i="17"/>
  <c r="O7" i="31" s="1"/>
  <c r="N7" i="17"/>
  <c r="N7" i="31" s="1"/>
  <c r="M7" i="17"/>
  <c r="M7" i="31" s="1"/>
  <c r="L7" i="17"/>
  <c r="L7" i="31" s="1"/>
  <c r="K7" i="17"/>
  <c r="K7" i="31" s="1"/>
  <c r="J7" i="17"/>
  <c r="J7" i="31" s="1"/>
  <c r="I7" i="17"/>
  <c r="I7" i="31" s="1"/>
  <c r="H7" i="17"/>
  <c r="H7" i="31" s="1"/>
  <c r="G7" i="17"/>
  <c r="G7" i="31" s="1"/>
  <c r="F7" i="17"/>
  <c r="F7" i="31" s="1"/>
  <c r="E7" i="17"/>
  <c r="E7" i="31" s="1"/>
  <c r="D7" i="17"/>
  <c r="D7" i="31" s="1"/>
  <c r="C7" i="17"/>
  <c r="C7" i="31" s="1"/>
  <c r="B9" i="17"/>
  <c r="B9" i="31" s="1"/>
  <c r="B8" i="17"/>
  <c r="B8" i="31" s="1"/>
  <c r="B7" i="17"/>
  <c r="B7" i="31" s="1"/>
  <c r="P74" i="8"/>
  <c r="O74" i="8"/>
  <c r="O74" i="30" s="1"/>
  <c r="N74" i="8"/>
  <c r="N74" i="30" s="1"/>
  <c r="M74" i="8"/>
  <c r="M74" i="30" s="1"/>
  <c r="L74" i="8"/>
  <c r="L74" i="30" s="1"/>
  <c r="K74" i="8"/>
  <c r="K74" i="30" s="1"/>
  <c r="J74" i="8"/>
  <c r="J74" i="30" s="1"/>
  <c r="I74" i="8"/>
  <c r="I74" i="30" s="1"/>
  <c r="H74" i="8"/>
  <c r="H74" i="30" s="1"/>
  <c r="G74" i="8"/>
  <c r="G74" i="30" s="1"/>
  <c r="F74" i="8"/>
  <c r="F74" i="30" s="1"/>
  <c r="E74" i="8"/>
  <c r="E74" i="30" s="1"/>
  <c r="D74" i="8"/>
  <c r="D74" i="30" s="1"/>
  <c r="C74" i="8"/>
  <c r="C74" i="30" s="1"/>
  <c r="P73" i="8"/>
  <c r="O73" i="8"/>
  <c r="O73" i="30" s="1"/>
  <c r="N73" i="8"/>
  <c r="N73" i="30" s="1"/>
  <c r="M73" i="8"/>
  <c r="M73" i="30" s="1"/>
  <c r="L73" i="8"/>
  <c r="L73" i="30" s="1"/>
  <c r="K73" i="8"/>
  <c r="K73" i="30" s="1"/>
  <c r="J73" i="8"/>
  <c r="J73" i="30" s="1"/>
  <c r="I73" i="8"/>
  <c r="I73" i="30" s="1"/>
  <c r="H73" i="8"/>
  <c r="H73" i="30" s="1"/>
  <c r="G73" i="8"/>
  <c r="G73" i="30" s="1"/>
  <c r="F73" i="8"/>
  <c r="F73" i="30" s="1"/>
  <c r="E73" i="8"/>
  <c r="E73" i="30" s="1"/>
  <c r="D73" i="8"/>
  <c r="D73" i="30" s="1"/>
  <c r="C73" i="8"/>
  <c r="C73" i="30" s="1"/>
  <c r="P72" i="8"/>
  <c r="O72" i="8"/>
  <c r="O72" i="30" s="1"/>
  <c r="N72" i="8"/>
  <c r="N72" i="30" s="1"/>
  <c r="M72" i="8"/>
  <c r="M72" i="30" s="1"/>
  <c r="L72" i="8"/>
  <c r="L72" i="30" s="1"/>
  <c r="K72" i="8"/>
  <c r="K72" i="30" s="1"/>
  <c r="J72" i="8"/>
  <c r="J72" i="30" s="1"/>
  <c r="I72" i="8"/>
  <c r="I72" i="30" s="1"/>
  <c r="H72" i="8"/>
  <c r="H72" i="30" s="1"/>
  <c r="G72" i="8"/>
  <c r="G72" i="30" s="1"/>
  <c r="F72" i="8"/>
  <c r="F72" i="30" s="1"/>
  <c r="E72" i="8"/>
  <c r="E72" i="30" s="1"/>
  <c r="D72" i="8"/>
  <c r="D72" i="30" s="1"/>
  <c r="C72" i="8"/>
  <c r="C72" i="30" s="1"/>
  <c r="P71" i="8"/>
  <c r="O71" i="8"/>
  <c r="O71" i="30" s="1"/>
  <c r="N71" i="8"/>
  <c r="N71" i="30" s="1"/>
  <c r="M71" i="8"/>
  <c r="M71" i="30" s="1"/>
  <c r="L71" i="8"/>
  <c r="L71" i="30" s="1"/>
  <c r="K71" i="8"/>
  <c r="K71" i="30" s="1"/>
  <c r="J71" i="8"/>
  <c r="J71" i="30" s="1"/>
  <c r="I71" i="8"/>
  <c r="I71" i="30" s="1"/>
  <c r="H71" i="8"/>
  <c r="H71" i="30" s="1"/>
  <c r="G71" i="8"/>
  <c r="G71" i="30" s="1"/>
  <c r="F71" i="8"/>
  <c r="F71" i="30" s="1"/>
  <c r="E71" i="8"/>
  <c r="E71" i="30" s="1"/>
  <c r="D71" i="8"/>
  <c r="D71" i="30" s="1"/>
  <c r="C71" i="8"/>
  <c r="C71" i="30" s="1"/>
  <c r="B74" i="8"/>
  <c r="B74" i="30" s="1"/>
  <c r="B73" i="8"/>
  <c r="B73" i="30" s="1"/>
  <c r="B72" i="8"/>
  <c r="B72" i="30" s="1"/>
  <c r="B71" i="8"/>
  <c r="B71" i="30" s="1"/>
  <c r="P71" i="30" l="1"/>
  <c r="P73" i="30"/>
  <c r="P7" i="31"/>
  <c r="P14" i="31"/>
  <c r="P18" i="31"/>
  <c r="P74" i="30"/>
  <c r="P8" i="31"/>
  <c r="P16" i="31"/>
  <c r="P72" i="30"/>
  <c r="P9" i="31"/>
  <c r="P10" i="31"/>
  <c r="P11" i="31"/>
  <c r="P15" i="31"/>
  <c r="P13" i="31"/>
  <c r="P17" i="31"/>
  <c r="P70" i="8"/>
  <c r="O70" i="8"/>
  <c r="O70" i="30" s="1"/>
  <c r="N70" i="8"/>
  <c r="N70" i="30" s="1"/>
  <c r="M70" i="8"/>
  <c r="M70" i="30" s="1"/>
  <c r="L70" i="8"/>
  <c r="L70" i="30" s="1"/>
  <c r="K70" i="8"/>
  <c r="K70" i="30" s="1"/>
  <c r="J70" i="8"/>
  <c r="J70" i="30" s="1"/>
  <c r="I70" i="8"/>
  <c r="I70" i="30" s="1"/>
  <c r="H70" i="8"/>
  <c r="H70" i="30" s="1"/>
  <c r="G70" i="8"/>
  <c r="G70" i="30" s="1"/>
  <c r="F70" i="8"/>
  <c r="F70" i="30" s="1"/>
  <c r="E70" i="8"/>
  <c r="E70" i="30" s="1"/>
  <c r="D70" i="8"/>
  <c r="D70" i="30" s="1"/>
  <c r="C70" i="8"/>
  <c r="C70" i="30" s="1"/>
  <c r="P69" i="8"/>
  <c r="O69" i="8"/>
  <c r="O69" i="30" s="1"/>
  <c r="N69" i="8"/>
  <c r="N69" i="30" s="1"/>
  <c r="M69" i="8"/>
  <c r="M69" i="30" s="1"/>
  <c r="L69" i="8"/>
  <c r="L69" i="30" s="1"/>
  <c r="K69" i="8"/>
  <c r="K69" i="30" s="1"/>
  <c r="J69" i="8"/>
  <c r="J69" i="30" s="1"/>
  <c r="I69" i="8"/>
  <c r="I69" i="30" s="1"/>
  <c r="H69" i="8"/>
  <c r="H69" i="30" s="1"/>
  <c r="G69" i="8"/>
  <c r="G69" i="30" s="1"/>
  <c r="F69" i="8"/>
  <c r="F69" i="30" s="1"/>
  <c r="E69" i="8"/>
  <c r="E69" i="30" s="1"/>
  <c r="D69" i="8"/>
  <c r="D69" i="30" s="1"/>
  <c r="C69" i="8"/>
  <c r="C69" i="30" s="1"/>
  <c r="B70" i="8"/>
  <c r="B70" i="30" s="1"/>
  <c r="B69" i="8"/>
  <c r="B69" i="30" s="1"/>
  <c r="P67" i="8"/>
  <c r="O67" i="8"/>
  <c r="O67" i="30" s="1"/>
  <c r="N67" i="8"/>
  <c r="N67" i="30" s="1"/>
  <c r="M67" i="8"/>
  <c r="M67" i="30" s="1"/>
  <c r="L67" i="8"/>
  <c r="L67" i="30" s="1"/>
  <c r="K67" i="8"/>
  <c r="K67" i="30" s="1"/>
  <c r="J67" i="8"/>
  <c r="J67" i="30" s="1"/>
  <c r="I67" i="8"/>
  <c r="I67" i="30" s="1"/>
  <c r="H67" i="8"/>
  <c r="H67" i="30" s="1"/>
  <c r="G67" i="8"/>
  <c r="G67" i="30" s="1"/>
  <c r="F67" i="8"/>
  <c r="F67" i="30" s="1"/>
  <c r="E67" i="8"/>
  <c r="E67" i="30" s="1"/>
  <c r="D67" i="8"/>
  <c r="D67" i="30" s="1"/>
  <c r="C67" i="8"/>
  <c r="C67" i="30" s="1"/>
  <c r="P66" i="8"/>
  <c r="O66" i="8"/>
  <c r="O66" i="30" s="1"/>
  <c r="N66" i="8"/>
  <c r="N66" i="30" s="1"/>
  <c r="M66" i="8"/>
  <c r="M66" i="30" s="1"/>
  <c r="L66" i="8"/>
  <c r="L66" i="30" s="1"/>
  <c r="K66" i="8"/>
  <c r="K66" i="30" s="1"/>
  <c r="J66" i="8"/>
  <c r="J66" i="30" s="1"/>
  <c r="I66" i="8"/>
  <c r="I66" i="30" s="1"/>
  <c r="H66" i="8"/>
  <c r="H66" i="30" s="1"/>
  <c r="G66" i="8"/>
  <c r="G66" i="30" s="1"/>
  <c r="F66" i="8"/>
  <c r="F66" i="30" s="1"/>
  <c r="E66" i="8"/>
  <c r="E66" i="30" s="1"/>
  <c r="D66" i="8"/>
  <c r="D66" i="30" s="1"/>
  <c r="C66" i="8"/>
  <c r="C66" i="30" s="1"/>
  <c r="P65" i="8"/>
  <c r="O65" i="8"/>
  <c r="O65" i="30" s="1"/>
  <c r="N65" i="8"/>
  <c r="N65" i="30" s="1"/>
  <c r="M65" i="8"/>
  <c r="M65" i="30" s="1"/>
  <c r="L65" i="8"/>
  <c r="L65" i="30" s="1"/>
  <c r="K65" i="8"/>
  <c r="K65" i="30" s="1"/>
  <c r="J65" i="8"/>
  <c r="J65" i="30" s="1"/>
  <c r="I65" i="8"/>
  <c r="I65" i="30" s="1"/>
  <c r="H65" i="8"/>
  <c r="H65" i="30" s="1"/>
  <c r="G65" i="8"/>
  <c r="G65" i="30" s="1"/>
  <c r="F65" i="8"/>
  <c r="F65" i="30" s="1"/>
  <c r="E65" i="8"/>
  <c r="E65" i="30" s="1"/>
  <c r="D65" i="8"/>
  <c r="D65" i="30" s="1"/>
  <c r="C65" i="8"/>
  <c r="C65" i="30" s="1"/>
  <c r="P64" i="8"/>
  <c r="O64" i="8"/>
  <c r="O64" i="30" s="1"/>
  <c r="N64" i="8"/>
  <c r="N64" i="30" s="1"/>
  <c r="M64" i="8"/>
  <c r="M64" i="30" s="1"/>
  <c r="L64" i="8"/>
  <c r="L64" i="30" s="1"/>
  <c r="K64" i="8"/>
  <c r="K64" i="30" s="1"/>
  <c r="J64" i="8"/>
  <c r="J64" i="30" s="1"/>
  <c r="I64" i="8"/>
  <c r="I64" i="30" s="1"/>
  <c r="H64" i="8"/>
  <c r="H64" i="30" s="1"/>
  <c r="G64" i="8"/>
  <c r="G64" i="30" s="1"/>
  <c r="F64" i="8"/>
  <c r="F64" i="30" s="1"/>
  <c r="E64" i="8"/>
  <c r="E64" i="30" s="1"/>
  <c r="D64" i="8"/>
  <c r="D64" i="30" s="1"/>
  <c r="C64" i="8"/>
  <c r="C64" i="30" s="1"/>
  <c r="P63" i="8"/>
  <c r="O63" i="8"/>
  <c r="O63" i="30" s="1"/>
  <c r="N63" i="8"/>
  <c r="N63" i="30" s="1"/>
  <c r="M63" i="8"/>
  <c r="M63" i="30" s="1"/>
  <c r="L63" i="8"/>
  <c r="L63" i="30" s="1"/>
  <c r="K63" i="8"/>
  <c r="K63" i="30" s="1"/>
  <c r="J63" i="8"/>
  <c r="J63" i="30" s="1"/>
  <c r="I63" i="8"/>
  <c r="I63" i="30" s="1"/>
  <c r="H63" i="8"/>
  <c r="H63" i="30" s="1"/>
  <c r="G63" i="8"/>
  <c r="G63" i="30" s="1"/>
  <c r="F63" i="8"/>
  <c r="F63" i="30" s="1"/>
  <c r="E63" i="8"/>
  <c r="E63" i="30" s="1"/>
  <c r="D63" i="8"/>
  <c r="D63" i="30" s="1"/>
  <c r="C63" i="8"/>
  <c r="C63" i="30" s="1"/>
  <c r="P62" i="8"/>
  <c r="O62" i="8"/>
  <c r="O62" i="30" s="1"/>
  <c r="N62" i="8"/>
  <c r="N62" i="30" s="1"/>
  <c r="M62" i="8"/>
  <c r="M62" i="30" s="1"/>
  <c r="L62" i="8"/>
  <c r="L62" i="30" s="1"/>
  <c r="K62" i="8"/>
  <c r="K62" i="30" s="1"/>
  <c r="J62" i="8"/>
  <c r="J62" i="30" s="1"/>
  <c r="I62" i="8"/>
  <c r="I62" i="30" s="1"/>
  <c r="H62" i="8"/>
  <c r="H62" i="30" s="1"/>
  <c r="G62" i="8"/>
  <c r="G62" i="30" s="1"/>
  <c r="F62" i="8"/>
  <c r="F62" i="30" s="1"/>
  <c r="E62" i="8"/>
  <c r="E62" i="30" s="1"/>
  <c r="D62" i="8"/>
  <c r="D62" i="30" s="1"/>
  <c r="C62" i="8"/>
  <c r="C62" i="30" s="1"/>
  <c r="B67" i="8"/>
  <c r="B67" i="30" s="1"/>
  <c r="B66" i="8"/>
  <c r="B66" i="30" s="1"/>
  <c r="B65" i="8"/>
  <c r="B65" i="30" s="1"/>
  <c r="B64" i="8"/>
  <c r="B64" i="30" s="1"/>
  <c r="B63" i="8"/>
  <c r="B63" i="30" s="1"/>
  <c r="B62" i="8"/>
  <c r="B62" i="30" s="1"/>
  <c r="P60" i="8"/>
  <c r="O60" i="8"/>
  <c r="O60" i="30" s="1"/>
  <c r="N60" i="8"/>
  <c r="N60" i="30" s="1"/>
  <c r="M60" i="8"/>
  <c r="M60" i="30" s="1"/>
  <c r="L60" i="8"/>
  <c r="L60" i="30" s="1"/>
  <c r="K60" i="8"/>
  <c r="K60" i="30" s="1"/>
  <c r="J60" i="8"/>
  <c r="J60" i="30" s="1"/>
  <c r="I60" i="8"/>
  <c r="I60" i="30" s="1"/>
  <c r="H60" i="8"/>
  <c r="H60" i="30" s="1"/>
  <c r="G60" i="8"/>
  <c r="G60" i="30" s="1"/>
  <c r="F60" i="8"/>
  <c r="F60" i="30" s="1"/>
  <c r="E60" i="8"/>
  <c r="E60" i="30" s="1"/>
  <c r="D60" i="8"/>
  <c r="D60" i="30" s="1"/>
  <c r="C60" i="8"/>
  <c r="C60" i="30" s="1"/>
  <c r="P59" i="8"/>
  <c r="O59" i="8"/>
  <c r="O59" i="30" s="1"/>
  <c r="N59" i="8"/>
  <c r="N59" i="30" s="1"/>
  <c r="M59" i="8"/>
  <c r="M59" i="30" s="1"/>
  <c r="L59" i="8"/>
  <c r="L59" i="30" s="1"/>
  <c r="K59" i="8"/>
  <c r="K59" i="30" s="1"/>
  <c r="J59" i="8"/>
  <c r="J59" i="30" s="1"/>
  <c r="I59" i="8"/>
  <c r="I59" i="30" s="1"/>
  <c r="H59" i="8"/>
  <c r="H59" i="30" s="1"/>
  <c r="G59" i="8"/>
  <c r="G59" i="30" s="1"/>
  <c r="F59" i="8"/>
  <c r="F59" i="30" s="1"/>
  <c r="E59" i="8"/>
  <c r="E59" i="30" s="1"/>
  <c r="D59" i="8"/>
  <c r="D59" i="30" s="1"/>
  <c r="C59" i="8"/>
  <c r="C59" i="30" s="1"/>
  <c r="P58" i="8"/>
  <c r="O58" i="8"/>
  <c r="O58" i="30" s="1"/>
  <c r="N58" i="8"/>
  <c r="N58" i="30" s="1"/>
  <c r="M58" i="8"/>
  <c r="M58" i="30" s="1"/>
  <c r="L58" i="8"/>
  <c r="L58" i="30" s="1"/>
  <c r="K58" i="8"/>
  <c r="K58" i="30" s="1"/>
  <c r="J58" i="8"/>
  <c r="J58" i="30" s="1"/>
  <c r="I58" i="8"/>
  <c r="I58" i="30" s="1"/>
  <c r="H58" i="8"/>
  <c r="H58" i="30" s="1"/>
  <c r="G58" i="8"/>
  <c r="G58" i="30" s="1"/>
  <c r="F58" i="8"/>
  <c r="F58" i="30" s="1"/>
  <c r="E58" i="8"/>
  <c r="E58" i="30" s="1"/>
  <c r="D58" i="8"/>
  <c r="D58" i="30" s="1"/>
  <c r="C58" i="8"/>
  <c r="C58" i="30" s="1"/>
  <c r="P57" i="8"/>
  <c r="O57" i="8"/>
  <c r="O57" i="30" s="1"/>
  <c r="N57" i="8"/>
  <c r="N57" i="30" s="1"/>
  <c r="M57" i="8"/>
  <c r="M57" i="30" s="1"/>
  <c r="L57" i="8"/>
  <c r="L57" i="30" s="1"/>
  <c r="K57" i="8"/>
  <c r="K57" i="30" s="1"/>
  <c r="J57" i="8"/>
  <c r="J57" i="30" s="1"/>
  <c r="I57" i="8"/>
  <c r="I57" i="30" s="1"/>
  <c r="H57" i="8"/>
  <c r="H57" i="30" s="1"/>
  <c r="G57" i="8"/>
  <c r="G57" i="30" s="1"/>
  <c r="F57" i="8"/>
  <c r="F57" i="30" s="1"/>
  <c r="E57" i="8"/>
  <c r="E57" i="30" s="1"/>
  <c r="D57" i="8"/>
  <c r="D57" i="30" s="1"/>
  <c r="C57" i="8"/>
  <c r="C57" i="30" s="1"/>
  <c r="P56" i="8"/>
  <c r="O56" i="8"/>
  <c r="O56" i="30" s="1"/>
  <c r="N56" i="8"/>
  <c r="N56" i="30" s="1"/>
  <c r="M56" i="8"/>
  <c r="M56" i="30" s="1"/>
  <c r="L56" i="8"/>
  <c r="L56" i="30" s="1"/>
  <c r="K56" i="8"/>
  <c r="K56" i="30" s="1"/>
  <c r="J56" i="8"/>
  <c r="J56" i="30" s="1"/>
  <c r="I56" i="8"/>
  <c r="I56" i="30" s="1"/>
  <c r="H56" i="8"/>
  <c r="H56" i="30" s="1"/>
  <c r="G56" i="8"/>
  <c r="G56" i="30" s="1"/>
  <c r="F56" i="8"/>
  <c r="F56" i="30" s="1"/>
  <c r="E56" i="8"/>
  <c r="E56" i="30" s="1"/>
  <c r="D56" i="8"/>
  <c r="D56" i="30" s="1"/>
  <c r="C56" i="8"/>
  <c r="C56" i="30" s="1"/>
  <c r="P55" i="8"/>
  <c r="O55" i="8"/>
  <c r="O55" i="30" s="1"/>
  <c r="N55" i="8"/>
  <c r="N55" i="30" s="1"/>
  <c r="M55" i="8"/>
  <c r="M55" i="30" s="1"/>
  <c r="L55" i="8"/>
  <c r="L55" i="30" s="1"/>
  <c r="K55" i="8"/>
  <c r="K55" i="30" s="1"/>
  <c r="J55" i="8"/>
  <c r="J55" i="30" s="1"/>
  <c r="I55" i="8"/>
  <c r="I55" i="30" s="1"/>
  <c r="H55" i="8"/>
  <c r="H55" i="30" s="1"/>
  <c r="G55" i="8"/>
  <c r="G55" i="30" s="1"/>
  <c r="F55" i="8"/>
  <c r="F55" i="30" s="1"/>
  <c r="E55" i="8"/>
  <c r="E55" i="30" s="1"/>
  <c r="D55" i="8"/>
  <c r="D55" i="30" s="1"/>
  <c r="C55" i="8"/>
  <c r="C55" i="30" s="1"/>
  <c r="B60" i="8"/>
  <c r="B60" i="30" s="1"/>
  <c r="B59" i="8"/>
  <c r="B59" i="30" s="1"/>
  <c r="B58" i="8"/>
  <c r="B58" i="30" s="1"/>
  <c r="B57" i="8"/>
  <c r="B57" i="30" s="1"/>
  <c r="B56" i="8"/>
  <c r="B56" i="30" s="1"/>
  <c r="B55" i="8"/>
  <c r="B55" i="30" s="1"/>
  <c r="P64" i="30" l="1"/>
  <c r="P62" i="30"/>
  <c r="P70" i="30"/>
  <c r="P69" i="30"/>
  <c r="P57" i="30"/>
  <c r="P63" i="30"/>
  <c r="P67" i="30"/>
  <c r="P66" i="30"/>
  <c r="P65" i="30"/>
  <c r="P55" i="30"/>
  <c r="P59" i="30"/>
  <c r="P58" i="30"/>
  <c r="P56" i="30"/>
  <c r="P60" i="30"/>
  <c r="A3" i="31"/>
  <c r="P53" i="8"/>
  <c r="O53" i="8"/>
  <c r="O53" i="30" s="1"/>
  <c r="N53" i="8"/>
  <c r="N53" i="30" s="1"/>
  <c r="M53" i="8"/>
  <c r="M53" i="30" s="1"/>
  <c r="L53" i="8"/>
  <c r="L53" i="30" s="1"/>
  <c r="K53" i="8"/>
  <c r="K53" i="30" s="1"/>
  <c r="J53" i="8"/>
  <c r="J53" i="30" s="1"/>
  <c r="I53" i="8"/>
  <c r="I53" i="30" s="1"/>
  <c r="H53" i="8"/>
  <c r="H53" i="30" s="1"/>
  <c r="G53" i="8"/>
  <c r="G53" i="30" s="1"/>
  <c r="F53" i="8"/>
  <c r="F53" i="30" s="1"/>
  <c r="E53" i="8"/>
  <c r="E53" i="30" s="1"/>
  <c r="D53" i="8"/>
  <c r="D53" i="30" s="1"/>
  <c r="C53" i="8"/>
  <c r="C53" i="30" s="1"/>
  <c r="P52" i="8"/>
  <c r="O52" i="8"/>
  <c r="O52" i="30" s="1"/>
  <c r="N52" i="8"/>
  <c r="N52" i="30" s="1"/>
  <c r="M52" i="8"/>
  <c r="M52" i="30" s="1"/>
  <c r="L52" i="8"/>
  <c r="L52" i="30" s="1"/>
  <c r="K52" i="8"/>
  <c r="K52" i="30" s="1"/>
  <c r="J52" i="8"/>
  <c r="J52" i="30" s="1"/>
  <c r="I52" i="8"/>
  <c r="I52" i="30" s="1"/>
  <c r="H52" i="8"/>
  <c r="H52" i="30" s="1"/>
  <c r="G52" i="8"/>
  <c r="G52" i="30" s="1"/>
  <c r="F52" i="8"/>
  <c r="F52" i="30" s="1"/>
  <c r="E52" i="8"/>
  <c r="E52" i="30" s="1"/>
  <c r="D52" i="8"/>
  <c r="D52" i="30" s="1"/>
  <c r="C52" i="8"/>
  <c r="C52" i="30" s="1"/>
  <c r="P51" i="8"/>
  <c r="O51" i="8"/>
  <c r="O51" i="30" s="1"/>
  <c r="N51" i="8"/>
  <c r="N51" i="30" s="1"/>
  <c r="M51" i="8"/>
  <c r="M51" i="30" s="1"/>
  <c r="L51" i="8"/>
  <c r="L51" i="30" s="1"/>
  <c r="K51" i="8"/>
  <c r="K51" i="30" s="1"/>
  <c r="J51" i="8"/>
  <c r="J51" i="30" s="1"/>
  <c r="I51" i="8"/>
  <c r="I51" i="30" s="1"/>
  <c r="H51" i="8"/>
  <c r="H51" i="30" s="1"/>
  <c r="G51" i="8"/>
  <c r="G51" i="30" s="1"/>
  <c r="F51" i="8"/>
  <c r="F51" i="30" s="1"/>
  <c r="E51" i="8"/>
  <c r="E51" i="30" s="1"/>
  <c r="D51" i="8"/>
  <c r="D51" i="30" s="1"/>
  <c r="C51" i="8"/>
  <c r="C51" i="30" s="1"/>
  <c r="B53" i="8"/>
  <c r="B53" i="30" s="1"/>
  <c r="B52" i="8"/>
  <c r="B52" i="30" s="1"/>
  <c r="B51" i="8"/>
  <c r="B51" i="30" s="1"/>
  <c r="P50" i="8"/>
  <c r="O50" i="8"/>
  <c r="O50" i="30" s="1"/>
  <c r="N50" i="8"/>
  <c r="N50" i="30" s="1"/>
  <c r="M50" i="8"/>
  <c r="M50" i="30" s="1"/>
  <c r="L50" i="8"/>
  <c r="L50" i="30" s="1"/>
  <c r="K50" i="8"/>
  <c r="K50" i="30" s="1"/>
  <c r="J50" i="8"/>
  <c r="J50" i="30" s="1"/>
  <c r="I50" i="8"/>
  <c r="I50" i="30" s="1"/>
  <c r="H50" i="8"/>
  <c r="H50" i="30" s="1"/>
  <c r="G50" i="8"/>
  <c r="G50" i="30" s="1"/>
  <c r="F50" i="8"/>
  <c r="F50" i="30" s="1"/>
  <c r="E50" i="8"/>
  <c r="E50" i="30" s="1"/>
  <c r="D50" i="8"/>
  <c r="D50" i="30" s="1"/>
  <c r="C50" i="8"/>
  <c r="C50" i="30" s="1"/>
  <c r="P49" i="8"/>
  <c r="O49" i="8"/>
  <c r="O49" i="30" s="1"/>
  <c r="N49" i="8"/>
  <c r="N49" i="30" s="1"/>
  <c r="M49" i="8"/>
  <c r="M49" i="30" s="1"/>
  <c r="L49" i="8"/>
  <c r="L49" i="30" s="1"/>
  <c r="K49" i="8"/>
  <c r="K49" i="30" s="1"/>
  <c r="J49" i="8"/>
  <c r="J49" i="30" s="1"/>
  <c r="I49" i="8"/>
  <c r="I49" i="30" s="1"/>
  <c r="H49" i="8"/>
  <c r="H49" i="30" s="1"/>
  <c r="G49" i="8"/>
  <c r="G49" i="30" s="1"/>
  <c r="F49" i="8"/>
  <c r="F49" i="30" s="1"/>
  <c r="E49" i="8"/>
  <c r="E49" i="30" s="1"/>
  <c r="D49" i="8"/>
  <c r="D49" i="30" s="1"/>
  <c r="C49" i="8"/>
  <c r="C49" i="30" s="1"/>
  <c r="P48" i="8"/>
  <c r="O48" i="8"/>
  <c r="O48" i="30" s="1"/>
  <c r="N48" i="8"/>
  <c r="N48" i="30" s="1"/>
  <c r="M48" i="8"/>
  <c r="M48" i="30" s="1"/>
  <c r="L48" i="8"/>
  <c r="L48" i="30" s="1"/>
  <c r="K48" i="8"/>
  <c r="K48" i="30" s="1"/>
  <c r="J48" i="8"/>
  <c r="J48" i="30" s="1"/>
  <c r="I48" i="8"/>
  <c r="I48" i="30" s="1"/>
  <c r="H48" i="8"/>
  <c r="H48" i="30" s="1"/>
  <c r="G48" i="8"/>
  <c r="G48" i="30" s="1"/>
  <c r="F48" i="8"/>
  <c r="F48" i="30" s="1"/>
  <c r="E48" i="8"/>
  <c r="E48" i="30" s="1"/>
  <c r="D48" i="8"/>
  <c r="D48" i="30" s="1"/>
  <c r="C48" i="8"/>
  <c r="C48" i="30" s="1"/>
  <c r="B50" i="8"/>
  <c r="B50" i="30" s="1"/>
  <c r="B49" i="8"/>
  <c r="B49" i="30" s="1"/>
  <c r="B48" i="8"/>
  <c r="B48" i="30" s="1"/>
  <c r="P46" i="8"/>
  <c r="O46" i="8"/>
  <c r="O46" i="30" s="1"/>
  <c r="N46" i="8"/>
  <c r="N46" i="30" s="1"/>
  <c r="M46" i="8"/>
  <c r="M46" i="30" s="1"/>
  <c r="L46" i="8"/>
  <c r="L46" i="30" s="1"/>
  <c r="K46" i="8"/>
  <c r="K46" i="30" s="1"/>
  <c r="J46" i="8"/>
  <c r="J46" i="30" s="1"/>
  <c r="I46" i="8"/>
  <c r="I46" i="30" s="1"/>
  <c r="H46" i="8"/>
  <c r="H46" i="30" s="1"/>
  <c r="G46" i="8"/>
  <c r="G46" i="30" s="1"/>
  <c r="F46" i="8"/>
  <c r="F46" i="30" s="1"/>
  <c r="E46" i="8"/>
  <c r="E46" i="30" s="1"/>
  <c r="D46" i="8"/>
  <c r="D46" i="30" s="1"/>
  <c r="C46" i="8"/>
  <c r="C46" i="30" s="1"/>
  <c r="P45" i="8"/>
  <c r="O45" i="8"/>
  <c r="O45" i="30" s="1"/>
  <c r="N45" i="8"/>
  <c r="N45" i="30" s="1"/>
  <c r="M45" i="8"/>
  <c r="M45" i="30" s="1"/>
  <c r="L45" i="8"/>
  <c r="L45" i="30" s="1"/>
  <c r="K45" i="8"/>
  <c r="K45" i="30" s="1"/>
  <c r="J45" i="8"/>
  <c r="J45" i="30" s="1"/>
  <c r="I45" i="8"/>
  <c r="I45" i="30" s="1"/>
  <c r="H45" i="8"/>
  <c r="H45" i="30" s="1"/>
  <c r="G45" i="8"/>
  <c r="G45" i="30" s="1"/>
  <c r="F45" i="8"/>
  <c r="F45" i="30" s="1"/>
  <c r="E45" i="8"/>
  <c r="E45" i="30" s="1"/>
  <c r="D45" i="8"/>
  <c r="D45" i="30" s="1"/>
  <c r="C45" i="8"/>
  <c r="C45" i="30" s="1"/>
  <c r="B46" i="8"/>
  <c r="B46" i="30" s="1"/>
  <c r="B45" i="8"/>
  <c r="B45" i="30" s="1"/>
  <c r="P44" i="8"/>
  <c r="O44" i="8"/>
  <c r="O44" i="30" s="1"/>
  <c r="N44" i="8"/>
  <c r="N44" i="30" s="1"/>
  <c r="M44" i="8"/>
  <c r="M44" i="30" s="1"/>
  <c r="L44" i="8"/>
  <c r="L44" i="30" s="1"/>
  <c r="K44" i="8"/>
  <c r="K44" i="30" s="1"/>
  <c r="J44" i="8"/>
  <c r="J44" i="30" s="1"/>
  <c r="I44" i="8"/>
  <c r="I44" i="30" s="1"/>
  <c r="H44" i="8"/>
  <c r="H44" i="30" s="1"/>
  <c r="G44" i="8"/>
  <c r="G44" i="30" s="1"/>
  <c r="F44" i="8"/>
  <c r="F44" i="30" s="1"/>
  <c r="E44" i="8"/>
  <c r="E44" i="30" s="1"/>
  <c r="D44" i="8"/>
  <c r="D44" i="30" s="1"/>
  <c r="C44" i="8"/>
  <c r="C44" i="30" s="1"/>
  <c r="P43" i="8"/>
  <c r="O43" i="8"/>
  <c r="O43" i="30" s="1"/>
  <c r="N43" i="8"/>
  <c r="N43" i="30" s="1"/>
  <c r="M43" i="8"/>
  <c r="M43" i="30" s="1"/>
  <c r="L43" i="8"/>
  <c r="L43" i="30" s="1"/>
  <c r="K43" i="8"/>
  <c r="K43" i="30" s="1"/>
  <c r="J43" i="8"/>
  <c r="J43" i="30" s="1"/>
  <c r="I43" i="8"/>
  <c r="I43" i="30" s="1"/>
  <c r="H43" i="8"/>
  <c r="H43" i="30" s="1"/>
  <c r="G43" i="8"/>
  <c r="G43" i="30" s="1"/>
  <c r="F43" i="8"/>
  <c r="F43" i="30" s="1"/>
  <c r="E43" i="8"/>
  <c r="E43" i="30" s="1"/>
  <c r="D43" i="8"/>
  <c r="D43" i="30" s="1"/>
  <c r="C43" i="8"/>
  <c r="C43" i="30" s="1"/>
  <c r="P42" i="8"/>
  <c r="O42" i="8"/>
  <c r="O42" i="30" s="1"/>
  <c r="N42" i="8"/>
  <c r="N42" i="30" s="1"/>
  <c r="M42" i="8"/>
  <c r="M42" i="30" s="1"/>
  <c r="L42" i="8"/>
  <c r="L42" i="30" s="1"/>
  <c r="K42" i="8"/>
  <c r="K42" i="30" s="1"/>
  <c r="J42" i="8"/>
  <c r="J42" i="30" s="1"/>
  <c r="I42" i="8"/>
  <c r="I42" i="30" s="1"/>
  <c r="H42" i="8"/>
  <c r="H42" i="30" s="1"/>
  <c r="G42" i="8"/>
  <c r="G42" i="30" s="1"/>
  <c r="F42" i="8"/>
  <c r="F42" i="30" s="1"/>
  <c r="E42" i="8"/>
  <c r="E42" i="30" s="1"/>
  <c r="D42" i="8"/>
  <c r="D42" i="30" s="1"/>
  <c r="C42" i="8"/>
  <c r="C42" i="30" s="1"/>
  <c r="P41" i="8"/>
  <c r="O41" i="8"/>
  <c r="O41" i="30" s="1"/>
  <c r="N41" i="8"/>
  <c r="N41" i="30" s="1"/>
  <c r="M41" i="8"/>
  <c r="M41" i="30" s="1"/>
  <c r="L41" i="8"/>
  <c r="L41" i="30" s="1"/>
  <c r="K41" i="8"/>
  <c r="K41" i="30" s="1"/>
  <c r="J41" i="8"/>
  <c r="J41" i="30" s="1"/>
  <c r="I41" i="8"/>
  <c r="I41" i="30" s="1"/>
  <c r="H41" i="8"/>
  <c r="H41" i="30" s="1"/>
  <c r="G41" i="8"/>
  <c r="G41" i="30" s="1"/>
  <c r="F41" i="8"/>
  <c r="F41" i="30" s="1"/>
  <c r="E41" i="8"/>
  <c r="E41" i="30" s="1"/>
  <c r="D41" i="8"/>
  <c r="D41" i="30" s="1"/>
  <c r="C41" i="8"/>
  <c r="C41" i="30" s="1"/>
  <c r="B44" i="8"/>
  <c r="B44" i="30" s="1"/>
  <c r="B43" i="8"/>
  <c r="B43" i="30" s="1"/>
  <c r="B42" i="8"/>
  <c r="B42" i="30" s="1"/>
  <c r="B41" i="8"/>
  <c r="B41" i="30" s="1"/>
  <c r="P39" i="8"/>
  <c r="O39" i="8"/>
  <c r="O39" i="30" s="1"/>
  <c r="N39" i="8"/>
  <c r="N39" i="30" s="1"/>
  <c r="M39" i="8"/>
  <c r="M39" i="30" s="1"/>
  <c r="L39" i="8"/>
  <c r="L39" i="30" s="1"/>
  <c r="K39" i="8"/>
  <c r="K39" i="30" s="1"/>
  <c r="J39" i="8"/>
  <c r="J39" i="30" s="1"/>
  <c r="I39" i="8"/>
  <c r="I39" i="30" s="1"/>
  <c r="H39" i="8"/>
  <c r="H39" i="30" s="1"/>
  <c r="G39" i="8"/>
  <c r="G39" i="30" s="1"/>
  <c r="F39" i="8"/>
  <c r="F39" i="30" s="1"/>
  <c r="E39" i="8"/>
  <c r="E39" i="30" s="1"/>
  <c r="D39" i="8"/>
  <c r="D39" i="30" s="1"/>
  <c r="C39" i="8"/>
  <c r="C39" i="30" s="1"/>
  <c r="P38" i="8"/>
  <c r="O38" i="8"/>
  <c r="O38" i="30" s="1"/>
  <c r="N38" i="8"/>
  <c r="N38" i="30" s="1"/>
  <c r="M38" i="8"/>
  <c r="M38" i="30" s="1"/>
  <c r="L38" i="8"/>
  <c r="L38" i="30" s="1"/>
  <c r="K38" i="8"/>
  <c r="K38" i="30" s="1"/>
  <c r="J38" i="8"/>
  <c r="J38" i="30" s="1"/>
  <c r="I38" i="8"/>
  <c r="I38" i="30" s="1"/>
  <c r="H38" i="8"/>
  <c r="H38" i="30" s="1"/>
  <c r="G38" i="8"/>
  <c r="G38" i="30" s="1"/>
  <c r="F38" i="8"/>
  <c r="F38" i="30" s="1"/>
  <c r="E38" i="8"/>
  <c r="E38" i="30" s="1"/>
  <c r="D38" i="8"/>
  <c r="D38" i="30" s="1"/>
  <c r="C38" i="8"/>
  <c r="C38" i="30" s="1"/>
  <c r="P37" i="8"/>
  <c r="O37" i="8"/>
  <c r="O37" i="30" s="1"/>
  <c r="N37" i="8"/>
  <c r="N37" i="30" s="1"/>
  <c r="M37" i="8"/>
  <c r="M37" i="30" s="1"/>
  <c r="L37" i="8"/>
  <c r="L37" i="30" s="1"/>
  <c r="K37" i="8"/>
  <c r="K37" i="30" s="1"/>
  <c r="J37" i="8"/>
  <c r="J37" i="30" s="1"/>
  <c r="I37" i="8"/>
  <c r="I37" i="30" s="1"/>
  <c r="H37" i="8"/>
  <c r="H37" i="30" s="1"/>
  <c r="G37" i="8"/>
  <c r="G37" i="30" s="1"/>
  <c r="F37" i="8"/>
  <c r="F37" i="30" s="1"/>
  <c r="E37" i="8"/>
  <c r="E37" i="30" s="1"/>
  <c r="D37" i="8"/>
  <c r="D37" i="30" s="1"/>
  <c r="C37" i="8"/>
  <c r="C37" i="30" s="1"/>
  <c r="P36" i="8"/>
  <c r="O36" i="8"/>
  <c r="O36" i="30" s="1"/>
  <c r="N36" i="8"/>
  <c r="N36" i="30" s="1"/>
  <c r="M36" i="8"/>
  <c r="M36" i="30" s="1"/>
  <c r="L36" i="8"/>
  <c r="L36" i="30" s="1"/>
  <c r="K36" i="8"/>
  <c r="K36" i="30" s="1"/>
  <c r="J36" i="8"/>
  <c r="J36" i="30" s="1"/>
  <c r="I36" i="8"/>
  <c r="I36" i="30" s="1"/>
  <c r="H36" i="8"/>
  <c r="H36" i="30" s="1"/>
  <c r="G36" i="8"/>
  <c r="G36" i="30" s="1"/>
  <c r="F36" i="8"/>
  <c r="F36" i="30" s="1"/>
  <c r="E36" i="8"/>
  <c r="E36" i="30" s="1"/>
  <c r="D36" i="8"/>
  <c r="D36" i="30" s="1"/>
  <c r="C36" i="8"/>
  <c r="C36" i="30" s="1"/>
  <c r="P35" i="8"/>
  <c r="O35" i="8"/>
  <c r="O35" i="30" s="1"/>
  <c r="N35" i="8"/>
  <c r="N35" i="30" s="1"/>
  <c r="M35" i="8"/>
  <c r="M35" i="30" s="1"/>
  <c r="L35" i="8"/>
  <c r="L35" i="30" s="1"/>
  <c r="K35" i="8"/>
  <c r="K35" i="30" s="1"/>
  <c r="J35" i="8"/>
  <c r="J35" i="30" s="1"/>
  <c r="I35" i="8"/>
  <c r="I35" i="30" s="1"/>
  <c r="H35" i="8"/>
  <c r="H35" i="30" s="1"/>
  <c r="G35" i="8"/>
  <c r="G35" i="30" s="1"/>
  <c r="F35" i="8"/>
  <c r="F35" i="30" s="1"/>
  <c r="E35" i="8"/>
  <c r="E35" i="30" s="1"/>
  <c r="D35" i="8"/>
  <c r="D35" i="30" s="1"/>
  <c r="C35" i="8"/>
  <c r="C35" i="30" s="1"/>
  <c r="P34" i="8"/>
  <c r="O34" i="8"/>
  <c r="O34" i="30" s="1"/>
  <c r="N34" i="8"/>
  <c r="N34" i="30" s="1"/>
  <c r="M34" i="8"/>
  <c r="M34" i="30" s="1"/>
  <c r="L34" i="8"/>
  <c r="L34" i="30" s="1"/>
  <c r="K34" i="8"/>
  <c r="K34" i="30" s="1"/>
  <c r="J34" i="8"/>
  <c r="J34" i="30" s="1"/>
  <c r="I34" i="8"/>
  <c r="I34" i="30" s="1"/>
  <c r="H34" i="8"/>
  <c r="H34" i="30" s="1"/>
  <c r="G34" i="8"/>
  <c r="G34" i="30" s="1"/>
  <c r="F34" i="8"/>
  <c r="F34" i="30" s="1"/>
  <c r="E34" i="8"/>
  <c r="E34" i="30" s="1"/>
  <c r="D34" i="8"/>
  <c r="D34" i="30" s="1"/>
  <c r="C34" i="8"/>
  <c r="C34" i="30" s="1"/>
  <c r="B39" i="8"/>
  <c r="B39" i="30" s="1"/>
  <c r="B38" i="8"/>
  <c r="B38" i="30" s="1"/>
  <c r="B37" i="8"/>
  <c r="B37" i="30" s="1"/>
  <c r="B36" i="8"/>
  <c r="B36" i="30" s="1"/>
  <c r="B35" i="8"/>
  <c r="B35" i="30" s="1"/>
  <c r="B34" i="8"/>
  <c r="B34" i="30" s="1"/>
  <c r="P32" i="8"/>
  <c r="O32" i="8"/>
  <c r="O32" i="30" s="1"/>
  <c r="N32" i="8"/>
  <c r="N32" i="30" s="1"/>
  <c r="M32" i="8"/>
  <c r="M32" i="30" s="1"/>
  <c r="L32" i="8"/>
  <c r="L32" i="30" s="1"/>
  <c r="K32" i="8"/>
  <c r="K32" i="30" s="1"/>
  <c r="J32" i="8"/>
  <c r="J32" i="30" s="1"/>
  <c r="I32" i="8"/>
  <c r="I32" i="30" s="1"/>
  <c r="H32" i="8"/>
  <c r="H32" i="30" s="1"/>
  <c r="G32" i="8"/>
  <c r="G32" i="30" s="1"/>
  <c r="F32" i="8"/>
  <c r="F32" i="30" s="1"/>
  <c r="E32" i="8"/>
  <c r="E32" i="30" s="1"/>
  <c r="D32" i="8"/>
  <c r="D32" i="30" s="1"/>
  <c r="C32" i="8"/>
  <c r="C32" i="30" s="1"/>
  <c r="P31" i="8"/>
  <c r="O31" i="8"/>
  <c r="O31" i="30" s="1"/>
  <c r="N31" i="8"/>
  <c r="N31" i="30" s="1"/>
  <c r="M31" i="8"/>
  <c r="M31" i="30" s="1"/>
  <c r="L31" i="8"/>
  <c r="L31" i="30" s="1"/>
  <c r="K31" i="8"/>
  <c r="K31" i="30" s="1"/>
  <c r="J31" i="8"/>
  <c r="J31" i="30" s="1"/>
  <c r="I31" i="8"/>
  <c r="I31" i="30" s="1"/>
  <c r="H31" i="8"/>
  <c r="H31" i="30" s="1"/>
  <c r="G31" i="8"/>
  <c r="G31" i="30" s="1"/>
  <c r="F31" i="8"/>
  <c r="F31" i="30" s="1"/>
  <c r="E31" i="8"/>
  <c r="E31" i="30" s="1"/>
  <c r="D31" i="8"/>
  <c r="D31" i="30" s="1"/>
  <c r="C31" i="8"/>
  <c r="C31" i="30" s="1"/>
  <c r="P30" i="8"/>
  <c r="O30" i="8"/>
  <c r="O30" i="30" s="1"/>
  <c r="N30" i="8"/>
  <c r="N30" i="30" s="1"/>
  <c r="M30" i="8"/>
  <c r="M30" i="30" s="1"/>
  <c r="L30" i="8"/>
  <c r="L30" i="30" s="1"/>
  <c r="K30" i="8"/>
  <c r="K30" i="30" s="1"/>
  <c r="J30" i="8"/>
  <c r="J30" i="30" s="1"/>
  <c r="I30" i="8"/>
  <c r="I30" i="30" s="1"/>
  <c r="H30" i="8"/>
  <c r="H30" i="30" s="1"/>
  <c r="G30" i="8"/>
  <c r="G30" i="30" s="1"/>
  <c r="F30" i="8"/>
  <c r="F30" i="30" s="1"/>
  <c r="E30" i="8"/>
  <c r="E30" i="30" s="1"/>
  <c r="D30" i="8"/>
  <c r="D30" i="30" s="1"/>
  <c r="C30" i="8"/>
  <c r="C30" i="30" s="1"/>
  <c r="P29" i="8"/>
  <c r="O29" i="8"/>
  <c r="O29" i="30" s="1"/>
  <c r="N29" i="8"/>
  <c r="N29" i="30" s="1"/>
  <c r="M29" i="8"/>
  <c r="M29" i="30" s="1"/>
  <c r="L29" i="8"/>
  <c r="L29" i="30" s="1"/>
  <c r="K29" i="8"/>
  <c r="K29" i="30" s="1"/>
  <c r="J29" i="8"/>
  <c r="J29" i="30" s="1"/>
  <c r="I29" i="8"/>
  <c r="I29" i="30" s="1"/>
  <c r="H29" i="8"/>
  <c r="H29" i="30" s="1"/>
  <c r="G29" i="8"/>
  <c r="G29" i="30" s="1"/>
  <c r="F29" i="8"/>
  <c r="F29" i="30" s="1"/>
  <c r="E29" i="8"/>
  <c r="E29" i="30" s="1"/>
  <c r="D29" i="8"/>
  <c r="D29" i="30" s="1"/>
  <c r="C29" i="8"/>
  <c r="C29" i="30" s="1"/>
  <c r="P28" i="8"/>
  <c r="O28" i="8"/>
  <c r="O28" i="30" s="1"/>
  <c r="N28" i="8"/>
  <c r="N28" i="30" s="1"/>
  <c r="M28" i="8"/>
  <c r="M28" i="30" s="1"/>
  <c r="L28" i="8"/>
  <c r="L28" i="30" s="1"/>
  <c r="K28" i="8"/>
  <c r="K28" i="30" s="1"/>
  <c r="J28" i="8"/>
  <c r="J28" i="30" s="1"/>
  <c r="I28" i="8"/>
  <c r="I28" i="30" s="1"/>
  <c r="H28" i="8"/>
  <c r="H28" i="30" s="1"/>
  <c r="G28" i="8"/>
  <c r="G28" i="30" s="1"/>
  <c r="F28" i="8"/>
  <c r="F28" i="30" s="1"/>
  <c r="E28" i="8"/>
  <c r="E28" i="30" s="1"/>
  <c r="D28" i="8"/>
  <c r="D28" i="30" s="1"/>
  <c r="C28" i="8"/>
  <c r="C28" i="30" s="1"/>
  <c r="P27" i="8"/>
  <c r="O27" i="8"/>
  <c r="O27" i="30" s="1"/>
  <c r="N27" i="8"/>
  <c r="N27" i="30" s="1"/>
  <c r="M27" i="8"/>
  <c r="M27" i="30" s="1"/>
  <c r="L27" i="8"/>
  <c r="L27" i="30" s="1"/>
  <c r="K27" i="8"/>
  <c r="K27" i="30" s="1"/>
  <c r="J27" i="8"/>
  <c r="J27" i="30" s="1"/>
  <c r="I27" i="8"/>
  <c r="I27" i="30" s="1"/>
  <c r="H27" i="8"/>
  <c r="H27" i="30" s="1"/>
  <c r="G27" i="8"/>
  <c r="G27" i="30" s="1"/>
  <c r="F27" i="8"/>
  <c r="F27" i="30" s="1"/>
  <c r="E27" i="8"/>
  <c r="E27" i="30" s="1"/>
  <c r="D27" i="8"/>
  <c r="D27" i="30" s="1"/>
  <c r="C27" i="8"/>
  <c r="C27" i="30" s="1"/>
  <c r="B32" i="8"/>
  <c r="B32" i="30" s="1"/>
  <c r="B31" i="8"/>
  <c r="B31" i="30" s="1"/>
  <c r="B30" i="8"/>
  <c r="B30" i="30" s="1"/>
  <c r="B29" i="8"/>
  <c r="B29" i="30" s="1"/>
  <c r="B28" i="8"/>
  <c r="B28" i="30" s="1"/>
  <c r="B27" i="8"/>
  <c r="B27" i="30" s="1"/>
  <c r="P50" i="30" l="1"/>
  <c r="P49" i="30"/>
  <c r="P30" i="30"/>
  <c r="P45" i="30"/>
  <c r="P51" i="30"/>
  <c r="P53" i="30"/>
  <c r="P32" i="30"/>
  <c r="P37" i="30"/>
  <c r="P42" i="30"/>
  <c r="P41" i="30"/>
  <c r="P46" i="30"/>
  <c r="P48" i="30"/>
  <c r="P52" i="30"/>
  <c r="P28" i="30"/>
  <c r="P29" i="30"/>
  <c r="P27" i="30"/>
  <c r="P31" i="30"/>
  <c r="P43" i="30"/>
  <c r="P44" i="30"/>
  <c r="P35" i="30"/>
  <c r="P39" i="30"/>
  <c r="P36" i="30"/>
  <c r="P34" i="30"/>
  <c r="P38" i="30"/>
  <c r="P6" i="17"/>
  <c r="O6" i="17"/>
  <c r="O6" i="31" s="1"/>
  <c r="N6" i="17"/>
  <c r="N6" i="31" s="1"/>
  <c r="M6" i="17"/>
  <c r="M6" i="31" s="1"/>
  <c r="L6" i="17"/>
  <c r="L6" i="31" s="1"/>
  <c r="K6" i="17"/>
  <c r="K6" i="31" s="1"/>
  <c r="J6" i="17"/>
  <c r="J6" i="31" s="1"/>
  <c r="I6" i="17"/>
  <c r="I6" i="31" s="1"/>
  <c r="H6" i="17"/>
  <c r="H6" i="31" s="1"/>
  <c r="G6" i="17"/>
  <c r="G6" i="31" s="1"/>
  <c r="F6" i="17"/>
  <c r="F6" i="31" s="1"/>
  <c r="E6" i="17"/>
  <c r="E6" i="31" s="1"/>
  <c r="D6" i="17"/>
  <c r="D6" i="31" s="1"/>
  <c r="C6" i="17"/>
  <c r="C6" i="31" s="1"/>
  <c r="B6" i="17"/>
  <c r="B6" i="31" s="1"/>
  <c r="P25" i="8"/>
  <c r="O25" i="8"/>
  <c r="O25" i="30" s="1"/>
  <c r="N25" i="8"/>
  <c r="N25" i="30" s="1"/>
  <c r="M25" i="8"/>
  <c r="M25" i="30" s="1"/>
  <c r="L25" i="8"/>
  <c r="L25" i="30" s="1"/>
  <c r="K25" i="8"/>
  <c r="K25" i="30" s="1"/>
  <c r="J25" i="8"/>
  <c r="J25" i="30" s="1"/>
  <c r="I25" i="8"/>
  <c r="I25" i="30" s="1"/>
  <c r="H25" i="8"/>
  <c r="H25" i="30" s="1"/>
  <c r="G25" i="8"/>
  <c r="G25" i="30" s="1"/>
  <c r="F25" i="8"/>
  <c r="F25" i="30" s="1"/>
  <c r="E25" i="8"/>
  <c r="E25" i="30" s="1"/>
  <c r="D25" i="8"/>
  <c r="D25" i="30" s="1"/>
  <c r="C25" i="8"/>
  <c r="C25" i="30" s="1"/>
  <c r="P24" i="8"/>
  <c r="O24" i="8"/>
  <c r="O24" i="30" s="1"/>
  <c r="N24" i="8"/>
  <c r="N24" i="30" s="1"/>
  <c r="M24" i="8"/>
  <c r="M24" i="30" s="1"/>
  <c r="L24" i="8"/>
  <c r="L24" i="30" s="1"/>
  <c r="K24" i="8"/>
  <c r="K24" i="30" s="1"/>
  <c r="J24" i="8"/>
  <c r="J24" i="30" s="1"/>
  <c r="I24" i="8"/>
  <c r="I24" i="30" s="1"/>
  <c r="H24" i="8"/>
  <c r="H24" i="30" s="1"/>
  <c r="G24" i="8"/>
  <c r="G24" i="30" s="1"/>
  <c r="F24" i="8"/>
  <c r="F24" i="30" s="1"/>
  <c r="E24" i="8"/>
  <c r="E24" i="30" s="1"/>
  <c r="D24" i="8"/>
  <c r="D24" i="30" s="1"/>
  <c r="C24" i="8"/>
  <c r="C24" i="30" s="1"/>
  <c r="P23" i="8"/>
  <c r="O23" i="8"/>
  <c r="O23" i="30" s="1"/>
  <c r="N23" i="8"/>
  <c r="N23" i="30" s="1"/>
  <c r="M23" i="8"/>
  <c r="M23" i="30" s="1"/>
  <c r="L23" i="8"/>
  <c r="L23" i="30" s="1"/>
  <c r="K23" i="8"/>
  <c r="K23" i="30" s="1"/>
  <c r="J23" i="8"/>
  <c r="J23" i="30" s="1"/>
  <c r="I23" i="8"/>
  <c r="I23" i="30" s="1"/>
  <c r="H23" i="8"/>
  <c r="H23" i="30" s="1"/>
  <c r="G23" i="8"/>
  <c r="G23" i="30" s="1"/>
  <c r="F23" i="8"/>
  <c r="F23" i="30" s="1"/>
  <c r="E23" i="8"/>
  <c r="E23" i="30" s="1"/>
  <c r="D23" i="8"/>
  <c r="D23" i="30" s="1"/>
  <c r="C23" i="8"/>
  <c r="C23" i="30" s="1"/>
  <c r="P22" i="8"/>
  <c r="O22" i="8"/>
  <c r="O22" i="30" s="1"/>
  <c r="N22" i="8"/>
  <c r="N22" i="30" s="1"/>
  <c r="M22" i="8"/>
  <c r="M22" i="30" s="1"/>
  <c r="L22" i="8"/>
  <c r="L22" i="30" s="1"/>
  <c r="K22" i="8"/>
  <c r="K22" i="30" s="1"/>
  <c r="J22" i="8"/>
  <c r="J22" i="30" s="1"/>
  <c r="I22" i="8"/>
  <c r="I22" i="30" s="1"/>
  <c r="H22" i="8"/>
  <c r="H22" i="30" s="1"/>
  <c r="G22" i="8"/>
  <c r="G22" i="30" s="1"/>
  <c r="F22" i="8"/>
  <c r="F22" i="30" s="1"/>
  <c r="E22" i="8"/>
  <c r="E22" i="30" s="1"/>
  <c r="D22" i="8"/>
  <c r="D22" i="30" s="1"/>
  <c r="C22" i="8"/>
  <c r="C22" i="30" s="1"/>
  <c r="P21" i="8"/>
  <c r="O21" i="8"/>
  <c r="O21" i="30" s="1"/>
  <c r="N21" i="8"/>
  <c r="N21" i="30" s="1"/>
  <c r="M21" i="8"/>
  <c r="M21" i="30" s="1"/>
  <c r="L21" i="8"/>
  <c r="L21" i="30" s="1"/>
  <c r="K21" i="8"/>
  <c r="K21" i="30" s="1"/>
  <c r="J21" i="8"/>
  <c r="J21" i="30" s="1"/>
  <c r="I21" i="8"/>
  <c r="I21" i="30" s="1"/>
  <c r="H21" i="8"/>
  <c r="H21" i="30" s="1"/>
  <c r="G21" i="8"/>
  <c r="G21" i="30" s="1"/>
  <c r="F21" i="8"/>
  <c r="F21" i="30" s="1"/>
  <c r="E21" i="8"/>
  <c r="E21" i="30" s="1"/>
  <c r="D21" i="8"/>
  <c r="D21" i="30" s="1"/>
  <c r="C21" i="8"/>
  <c r="C21" i="30" s="1"/>
  <c r="P20" i="8"/>
  <c r="O20" i="8"/>
  <c r="O20" i="30" s="1"/>
  <c r="N20" i="8"/>
  <c r="N20" i="30" s="1"/>
  <c r="M20" i="8"/>
  <c r="M20" i="30" s="1"/>
  <c r="L20" i="8"/>
  <c r="L20" i="30" s="1"/>
  <c r="K20" i="8"/>
  <c r="K20" i="30" s="1"/>
  <c r="J20" i="8"/>
  <c r="J20" i="30" s="1"/>
  <c r="I20" i="8"/>
  <c r="I20" i="30" s="1"/>
  <c r="H20" i="8"/>
  <c r="H20" i="30" s="1"/>
  <c r="G20" i="8"/>
  <c r="G20" i="30" s="1"/>
  <c r="F20" i="8"/>
  <c r="F20" i="30" s="1"/>
  <c r="E20" i="8"/>
  <c r="E20" i="30" s="1"/>
  <c r="D20" i="8"/>
  <c r="D20" i="30" s="1"/>
  <c r="C20" i="8"/>
  <c r="C20" i="30" s="1"/>
  <c r="B25" i="8"/>
  <c r="B25" i="30" s="1"/>
  <c r="B24" i="8"/>
  <c r="B24" i="30" s="1"/>
  <c r="B23" i="8"/>
  <c r="B23" i="30" s="1"/>
  <c r="B22" i="8"/>
  <c r="B22" i="30" s="1"/>
  <c r="B21" i="8"/>
  <c r="B21" i="30" s="1"/>
  <c r="B20" i="8"/>
  <c r="B20" i="30" s="1"/>
  <c r="P18" i="8"/>
  <c r="O18" i="8"/>
  <c r="O18" i="30" s="1"/>
  <c r="N18" i="8"/>
  <c r="N18" i="30" s="1"/>
  <c r="M18" i="8"/>
  <c r="M18" i="30" s="1"/>
  <c r="L18" i="8"/>
  <c r="L18" i="30" s="1"/>
  <c r="K18" i="8"/>
  <c r="K18" i="30" s="1"/>
  <c r="J18" i="8"/>
  <c r="J18" i="30" s="1"/>
  <c r="I18" i="8"/>
  <c r="I18" i="30" s="1"/>
  <c r="H18" i="8"/>
  <c r="H18" i="30" s="1"/>
  <c r="G18" i="8"/>
  <c r="G18" i="30" s="1"/>
  <c r="F18" i="8"/>
  <c r="F18" i="30" s="1"/>
  <c r="E18" i="8"/>
  <c r="E18" i="30" s="1"/>
  <c r="D18" i="8"/>
  <c r="D18" i="30" s="1"/>
  <c r="C18" i="8"/>
  <c r="C18" i="30" s="1"/>
  <c r="P17" i="8"/>
  <c r="O17" i="8"/>
  <c r="O17" i="30" s="1"/>
  <c r="N17" i="8"/>
  <c r="N17" i="30" s="1"/>
  <c r="M17" i="8"/>
  <c r="M17" i="30" s="1"/>
  <c r="L17" i="8"/>
  <c r="L17" i="30" s="1"/>
  <c r="K17" i="8"/>
  <c r="K17" i="30" s="1"/>
  <c r="J17" i="8"/>
  <c r="J17" i="30" s="1"/>
  <c r="I17" i="8"/>
  <c r="I17" i="30" s="1"/>
  <c r="H17" i="8"/>
  <c r="H17" i="30" s="1"/>
  <c r="G17" i="8"/>
  <c r="G17" i="30" s="1"/>
  <c r="F17" i="8"/>
  <c r="F17" i="30" s="1"/>
  <c r="E17" i="8"/>
  <c r="E17" i="30" s="1"/>
  <c r="D17" i="8"/>
  <c r="D17" i="30" s="1"/>
  <c r="C17" i="8"/>
  <c r="C17" i="30" s="1"/>
  <c r="P16" i="8"/>
  <c r="O16" i="8"/>
  <c r="O16" i="30" s="1"/>
  <c r="N16" i="8"/>
  <c r="N16" i="30" s="1"/>
  <c r="M16" i="8"/>
  <c r="M16" i="30" s="1"/>
  <c r="L16" i="8"/>
  <c r="L16" i="30" s="1"/>
  <c r="K16" i="8"/>
  <c r="K16" i="30" s="1"/>
  <c r="J16" i="8"/>
  <c r="J16" i="30" s="1"/>
  <c r="I16" i="8"/>
  <c r="I16" i="30" s="1"/>
  <c r="H16" i="8"/>
  <c r="H16" i="30" s="1"/>
  <c r="G16" i="8"/>
  <c r="G16" i="30" s="1"/>
  <c r="F16" i="8"/>
  <c r="F16" i="30" s="1"/>
  <c r="E16" i="8"/>
  <c r="E16" i="30" s="1"/>
  <c r="D16" i="8"/>
  <c r="D16" i="30" s="1"/>
  <c r="C16" i="8"/>
  <c r="C16" i="30" s="1"/>
  <c r="P15" i="8"/>
  <c r="O15" i="8"/>
  <c r="O15" i="30" s="1"/>
  <c r="N15" i="8"/>
  <c r="N15" i="30" s="1"/>
  <c r="M15" i="8"/>
  <c r="M15" i="30" s="1"/>
  <c r="L15" i="8"/>
  <c r="L15" i="30" s="1"/>
  <c r="K15" i="8"/>
  <c r="K15" i="30" s="1"/>
  <c r="J15" i="8"/>
  <c r="J15" i="30" s="1"/>
  <c r="I15" i="8"/>
  <c r="I15" i="30" s="1"/>
  <c r="H15" i="8"/>
  <c r="H15" i="30" s="1"/>
  <c r="G15" i="8"/>
  <c r="G15" i="30" s="1"/>
  <c r="F15" i="8"/>
  <c r="F15" i="30" s="1"/>
  <c r="E15" i="8"/>
  <c r="E15" i="30" s="1"/>
  <c r="D15" i="8"/>
  <c r="D15" i="30" s="1"/>
  <c r="C15" i="8"/>
  <c r="C15" i="30" s="1"/>
  <c r="P14" i="8"/>
  <c r="O14" i="8"/>
  <c r="O14" i="30" s="1"/>
  <c r="N14" i="8"/>
  <c r="N14" i="30" s="1"/>
  <c r="M14" i="8"/>
  <c r="M14" i="30" s="1"/>
  <c r="L14" i="8"/>
  <c r="L14" i="30" s="1"/>
  <c r="K14" i="8"/>
  <c r="K14" i="30" s="1"/>
  <c r="J14" i="8"/>
  <c r="J14" i="30" s="1"/>
  <c r="I14" i="8"/>
  <c r="I14" i="30" s="1"/>
  <c r="H14" i="8"/>
  <c r="H14" i="30" s="1"/>
  <c r="G14" i="8"/>
  <c r="G14" i="30" s="1"/>
  <c r="F14" i="8"/>
  <c r="F14" i="30" s="1"/>
  <c r="E14" i="8"/>
  <c r="E14" i="30" s="1"/>
  <c r="D14" i="8"/>
  <c r="D14" i="30" s="1"/>
  <c r="C14" i="8"/>
  <c r="C14" i="30" s="1"/>
  <c r="P13" i="8"/>
  <c r="O13" i="8"/>
  <c r="O13" i="30" s="1"/>
  <c r="N13" i="8"/>
  <c r="N13" i="30" s="1"/>
  <c r="M13" i="8"/>
  <c r="M13" i="30" s="1"/>
  <c r="L13" i="8"/>
  <c r="L13" i="30" s="1"/>
  <c r="K13" i="8"/>
  <c r="K13" i="30" s="1"/>
  <c r="J13" i="8"/>
  <c r="J13" i="30" s="1"/>
  <c r="I13" i="8"/>
  <c r="I13" i="30" s="1"/>
  <c r="H13" i="8"/>
  <c r="H13" i="30" s="1"/>
  <c r="G13" i="8"/>
  <c r="G13" i="30" s="1"/>
  <c r="F13" i="8"/>
  <c r="F13" i="30" s="1"/>
  <c r="E13" i="8"/>
  <c r="E13" i="30" s="1"/>
  <c r="D13" i="8"/>
  <c r="D13" i="30" s="1"/>
  <c r="C13" i="8"/>
  <c r="C13" i="30" s="1"/>
  <c r="B18" i="8"/>
  <c r="B18" i="30" s="1"/>
  <c r="B17" i="8"/>
  <c r="B17" i="30" s="1"/>
  <c r="B16" i="8"/>
  <c r="B16" i="30" s="1"/>
  <c r="B15" i="8"/>
  <c r="B15" i="30" s="1"/>
  <c r="B14" i="8"/>
  <c r="B14" i="30" s="1"/>
  <c r="B13" i="8"/>
  <c r="B13" i="30" s="1"/>
  <c r="P11" i="8"/>
  <c r="O11" i="8"/>
  <c r="O11" i="30" s="1"/>
  <c r="N11" i="8"/>
  <c r="N11" i="30" s="1"/>
  <c r="M11" i="8"/>
  <c r="M11" i="30" s="1"/>
  <c r="L11" i="8"/>
  <c r="L11" i="30" s="1"/>
  <c r="K11" i="8"/>
  <c r="K11" i="30" s="1"/>
  <c r="J11" i="8"/>
  <c r="J11" i="30" s="1"/>
  <c r="I11" i="8"/>
  <c r="I11" i="30" s="1"/>
  <c r="H11" i="8"/>
  <c r="H11" i="30" s="1"/>
  <c r="G11" i="8"/>
  <c r="G11" i="30" s="1"/>
  <c r="F11" i="8"/>
  <c r="F11" i="30" s="1"/>
  <c r="E11" i="8"/>
  <c r="E11" i="30" s="1"/>
  <c r="D11" i="8"/>
  <c r="D11" i="30" s="1"/>
  <c r="C11" i="8"/>
  <c r="C11" i="30" s="1"/>
  <c r="P10" i="8"/>
  <c r="O10" i="8"/>
  <c r="O10" i="30" s="1"/>
  <c r="N10" i="8"/>
  <c r="N10" i="30" s="1"/>
  <c r="M10" i="8"/>
  <c r="M10" i="30" s="1"/>
  <c r="L10" i="8"/>
  <c r="L10" i="30" s="1"/>
  <c r="K10" i="8"/>
  <c r="K10" i="30" s="1"/>
  <c r="J10" i="8"/>
  <c r="J10" i="30" s="1"/>
  <c r="I10" i="8"/>
  <c r="I10" i="30" s="1"/>
  <c r="H10" i="8"/>
  <c r="H10" i="30" s="1"/>
  <c r="G10" i="8"/>
  <c r="G10" i="30" s="1"/>
  <c r="F10" i="8"/>
  <c r="F10" i="30" s="1"/>
  <c r="E10" i="8"/>
  <c r="E10" i="30" s="1"/>
  <c r="D10" i="8"/>
  <c r="D10" i="30" s="1"/>
  <c r="C10" i="8"/>
  <c r="C10" i="30" s="1"/>
  <c r="P9" i="8"/>
  <c r="O9" i="8"/>
  <c r="O9" i="30" s="1"/>
  <c r="N9" i="8"/>
  <c r="N9" i="30" s="1"/>
  <c r="M9" i="8"/>
  <c r="M9" i="30" s="1"/>
  <c r="L9" i="8"/>
  <c r="L9" i="30" s="1"/>
  <c r="K9" i="8"/>
  <c r="K9" i="30" s="1"/>
  <c r="J9" i="8"/>
  <c r="J9" i="30" s="1"/>
  <c r="I9" i="8"/>
  <c r="I9" i="30" s="1"/>
  <c r="H9" i="8"/>
  <c r="H9" i="30" s="1"/>
  <c r="G9" i="8"/>
  <c r="G9" i="30" s="1"/>
  <c r="F9" i="8"/>
  <c r="F9" i="30" s="1"/>
  <c r="E9" i="8"/>
  <c r="E9" i="30" s="1"/>
  <c r="D9" i="8"/>
  <c r="D9" i="30" s="1"/>
  <c r="C9" i="8"/>
  <c r="C9" i="30" s="1"/>
  <c r="P8" i="8"/>
  <c r="O8" i="8"/>
  <c r="O8" i="30" s="1"/>
  <c r="N8" i="8"/>
  <c r="N8" i="30" s="1"/>
  <c r="M8" i="8"/>
  <c r="M8" i="30" s="1"/>
  <c r="L8" i="8"/>
  <c r="L8" i="30" s="1"/>
  <c r="K8" i="8"/>
  <c r="K8" i="30" s="1"/>
  <c r="J8" i="8"/>
  <c r="J8" i="30" s="1"/>
  <c r="I8" i="8"/>
  <c r="I8" i="30" s="1"/>
  <c r="H8" i="8"/>
  <c r="H8" i="30" s="1"/>
  <c r="G8" i="8"/>
  <c r="G8" i="30" s="1"/>
  <c r="F8" i="8"/>
  <c r="F8" i="30" s="1"/>
  <c r="E8" i="8"/>
  <c r="E8" i="30" s="1"/>
  <c r="D8" i="8"/>
  <c r="D8" i="30" s="1"/>
  <c r="C8" i="8"/>
  <c r="C8" i="30" s="1"/>
  <c r="P7" i="8"/>
  <c r="O7" i="8"/>
  <c r="O7" i="30" s="1"/>
  <c r="N7" i="8"/>
  <c r="N7" i="30" s="1"/>
  <c r="M7" i="8"/>
  <c r="M7" i="30" s="1"/>
  <c r="L7" i="8"/>
  <c r="L7" i="30" s="1"/>
  <c r="K7" i="8"/>
  <c r="K7" i="30" s="1"/>
  <c r="J7" i="8"/>
  <c r="J7" i="30" s="1"/>
  <c r="I7" i="8"/>
  <c r="I7" i="30" s="1"/>
  <c r="H7" i="8"/>
  <c r="H7" i="30" s="1"/>
  <c r="G7" i="8"/>
  <c r="G7" i="30" s="1"/>
  <c r="F7" i="8"/>
  <c r="F7" i="30" s="1"/>
  <c r="E7" i="8"/>
  <c r="E7" i="30" s="1"/>
  <c r="D7" i="8"/>
  <c r="D7" i="30" s="1"/>
  <c r="C7" i="8"/>
  <c r="C7" i="30" s="1"/>
  <c r="P6" i="8"/>
  <c r="O6" i="8"/>
  <c r="O6" i="30" s="1"/>
  <c r="N6" i="8"/>
  <c r="N6" i="30" s="1"/>
  <c r="M6" i="8"/>
  <c r="M6" i="30" s="1"/>
  <c r="L6" i="8"/>
  <c r="L6" i="30" s="1"/>
  <c r="K6" i="8"/>
  <c r="K6" i="30" s="1"/>
  <c r="J6" i="8"/>
  <c r="J6" i="30" s="1"/>
  <c r="I6" i="8"/>
  <c r="I6" i="30" s="1"/>
  <c r="H6" i="8"/>
  <c r="H6" i="30" s="1"/>
  <c r="G6" i="8"/>
  <c r="G6" i="30" s="1"/>
  <c r="F6" i="8"/>
  <c r="F6" i="30" s="1"/>
  <c r="E6" i="8"/>
  <c r="E6" i="30" s="1"/>
  <c r="D6" i="8"/>
  <c r="D6" i="30" s="1"/>
  <c r="C6" i="8"/>
  <c r="C6" i="30" s="1"/>
  <c r="B11" i="8"/>
  <c r="B11" i="30" s="1"/>
  <c r="B10" i="8"/>
  <c r="B10" i="30" s="1"/>
  <c r="B9" i="8"/>
  <c r="B9" i="30" s="1"/>
  <c r="B8" i="8"/>
  <c r="B8" i="30" s="1"/>
  <c r="B7" i="8"/>
  <c r="B7" i="30" s="1"/>
  <c r="B6" i="8"/>
  <c r="B6" i="30" s="1"/>
  <c r="P6" i="30" l="1"/>
  <c r="P10" i="30"/>
  <c r="P23" i="30"/>
  <c r="P11" i="30"/>
  <c r="P9" i="30"/>
  <c r="P20" i="30"/>
  <c r="P24" i="30"/>
  <c r="P6" i="31"/>
  <c r="P16" i="30"/>
  <c r="P21" i="30"/>
  <c r="P25" i="30"/>
  <c r="P7" i="30"/>
  <c r="P8" i="30"/>
  <c r="P22" i="30"/>
  <c r="P14" i="30"/>
  <c r="P18" i="30"/>
  <c r="P15" i="30"/>
  <c r="P13" i="30"/>
  <c r="P17" i="30"/>
  <c r="B35" i="3"/>
  <c r="B34" i="3"/>
  <c r="B33" i="3"/>
  <c r="B32" i="3"/>
  <c r="B31" i="3"/>
  <c r="B30" i="3"/>
  <c r="B29" i="3"/>
  <c r="B28" i="3"/>
  <c r="B27" i="3"/>
  <c r="B26" i="3"/>
  <c r="A35" i="3"/>
  <c r="A34" i="3"/>
  <c r="A33" i="3"/>
  <c r="A32" i="3"/>
  <c r="A31" i="3"/>
  <c r="A30" i="3"/>
  <c r="A29" i="3"/>
  <c r="A28" i="3"/>
  <c r="A27" i="3"/>
  <c r="A26" i="3"/>
  <c r="A1" i="28" l="1"/>
  <c r="A1" i="31"/>
  <c r="A1" i="17"/>
  <c r="A68" i="31" l="1"/>
  <c r="A61" i="31"/>
  <c r="A54" i="31"/>
  <c r="A47" i="31"/>
  <c r="A40" i="31"/>
  <c r="A33" i="31"/>
  <c r="A26" i="31"/>
  <c r="A19" i="31"/>
  <c r="A12" i="31"/>
  <c r="A5" i="31"/>
  <c r="A68" i="30" l="1"/>
  <c r="A61" i="30"/>
  <c r="A54" i="30"/>
  <c r="A47" i="30"/>
  <c r="A40" i="30"/>
  <c r="A33" i="30"/>
  <c r="A26" i="30"/>
  <c r="A19" i="30"/>
  <c r="A12" i="30"/>
  <c r="A5" i="30"/>
  <c r="A68" i="17" l="1"/>
  <c r="A61" i="17"/>
  <c r="A54" i="17"/>
  <c r="A47" i="17"/>
  <c r="A40" i="17"/>
  <c r="A33" i="17"/>
  <c r="A26" i="17"/>
  <c r="A19" i="17"/>
  <c r="A12" i="17"/>
  <c r="A5" i="17"/>
  <c r="A68" i="8"/>
  <c r="A61" i="8"/>
  <c r="A54" i="8"/>
  <c r="A47" i="8"/>
  <c r="A40" i="8"/>
  <c r="A33" i="8"/>
  <c r="A26" i="8"/>
  <c r="A19" i="8"/>
  <c r="A12" i="8"/>
  <c r="A5" i="8"/>
</calcChain>
</file>

<file path=xl/sharedStrings.xml><?xml version="1.0" encoding="utf-8"?>
<sst xmlns="http://schemas.openxmlformats.org/spreadsheetml/2006/main" count="900" uniqueCount="68">
  <si>
    <t>Jihočeský</t>
  </si>
  <si>
    <t>Plzeňský</t>
  </si>
  <si>
    <t>Hl. m. Praha</t>
  </si>
  <si>
    <t>Středočeský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</si>
  <si>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</si>
  <si>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</si>
  <si>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</si>
  <si>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</si>
  <si>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</si>
  <si>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</si>
  <si>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</si>
  <si>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</si>
  <si>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</si>
  <si>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</si>
  <si>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</si>
  <si>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 xml:space="preserve">Normativ MP v jednotlivých krajích </t>
  </si>
  <si>
    <t xml:space="preserve">Normativ ONIV v jednotlivých krajích </t>
  </si>
  <si>
    <t xml:space="preserve">Ukazatel Np v jednotlivých krajích </t>
  </si>
  <si>
    <t xml:space="preserve">Ukazatel Pp v jednotlivých krajích </t>
  </si>
  <si>
    <t xml:space="preserve">Normativ MPP v jednotlivých krajích </t>
  </si>
  <si>
    <t xml:space="preserve">Normativ MPN v jednotlivých krajích </t>
  </si>
  <si>
    <t xml:space="preserve">Ukazatel No v jednotlivých krajích </t>
  </si>
  <si>
    <t xml:space="preserve">Ukazatel Po v jednotlivých krajích </t>
  </si>
  <si>
    <t>(v Kč)</t>
  </si>
  <si>
    <t>Porovnání krajských normativů mzdových prostředků a ostatních neinvestičních výdajů</t>
  </si>
  <si>
    <r>
      <t>N</t>
    </r>
    <r>
      <rPr>
        <b/>
        <sz val="9"/>
        <color indexed="8"/>
        <rFont val="Calibri"/>
        <family val="2"/>
        <charset val="238"/>
      </rPr>
      <t>p</t>
    </r>
  </si>
  <si>
    <r>
      <t>P</t>
    </r>
    <r>
      <rPr>
        <b/>
        <sz val="9"/>
        <color indexed="8"/>
        <rFont val="Calibri"/>
        <family val="2"/>
        <charset val="238"/>
      </rPr>
      <t>p v Kč</t>
    </r>
  </si>
  <si>
    <r>
      <t>N</t>
    </r>
    <r>
      <rPr>
        <b/>
        <sz val="9"/>
        <color indexed="8"/>
        <rFont val="Calibri"/>
        <family val="2"/>
        <charset val="238"/>
      </rPr>
      <t>o</t>
    </r>
  </si>
  <si>
    <r>
      <t>P</t>
    </r>
    <r>
      <rPr>
        <b/>
        <sz val="9"/>
        <color indexed="8"/>
        <rFont val="Calibri"/>
        <family val="2"/>
        <charset val="238"/>
      </rPr>
      <t>o v Kč</t>
    </r>
  </si>
  <si>
    <t>STŘEDNÍ VZDĚLÁVÁNÍ</t>
  </si>
  <si>
    <t>Obory:</t>
  </si>
  <si>
    <t>Příloha č. 8b</t>
  </si>
  <si>
    <t>63-41-M/02 Obchodní akademie</t>
  </si>
  <si>
    <t>18-20-M/01 Informační technologie</t>
  </si>
  <si>
    <t>36-47-M/01 Stavebnictví</t>
  </si>
  <si>
    <t>63-41-M/01 Ekonomika a podnikání</t>
  </si>
  <si>
    <t>26-41-M/01 Elektrotechnika</t>
  </si>
  <si>
    <t>65-42-M/01 Hotelnictví</t>
  </si>
  <si>
    <t>53-41-M/01 Zdravotnický asistent</t>
  </si>
  <si>
    <t>78-42-M/02 Ekonomické lyceum</t>
  </si>
  <si>
    <t>23-41-M/01 Strojírenství</t>
  </si>
  <si>
    <t>68-43-M/01 Veřejnosprávní činnost</t>
  </si>
  <si>
    <t>78-42-M/01 Technické lyceum</t>
  </si>
  <si>
    <t>41-41-M/01 Agropodnikání</t>
  </si>
  <si>
    <t>75-41-M/01 Sociální činnost</t>
  </si>
  <si>
    <t>65-42-M/02 Cestovní ruch</t>
  </si>
  <si>
    <t>37-41-M/01 Provoz,ekonomika dopravy</t>
  </si>
  <si>
    <t>78-42-M/04 Zdravotnické lyceum</t>
  </si>
  <si>
    <t>43-41-M/01 Veterinářství</t>
  </si>
  <si>
    <t>28-44-M/01 Aplikovaná chemie</t>
  </si>
  <si>
    <t>82-41-M/05 Grafický design</t>
  </si>
  <si>
    <t>MP v Kč/žáka</t>
  </si>
  <si>
    <t>ONIV v Kč/žáka</t>
  </si>
  <si>
    <t>(v Kč/žáka)</t>
  </si>
  <si>
    <t>Střední vzdělání s maturitní zkouškou - kategorie oborů M</t>
  </si>
  <si>
    <t>Střední vzdělávání - střední vzdělání s maturitní zkouškou (kategorie oborů M)</t>
  </si>
  <si>
    <t>75-31-M/01 Předškolní a mimoškolní pedagogika</t>
  </si>
  <si>
    <t>37-41-M/01 Provoz a ekonomika dopravy</t>
  </si>
  <si>
    <t>Krajské normativy a ukazatele pro stanovení krajských normativů v roce 2018</t>
  </si>
  <si>
    <t>Č.j.: MSMT-9715/2019-1</t>
  </si>
  <si>
    <t>stanovených jednotlivými krajskými úřady pro krajské a obecní školství v roce 2019</t>
  </si>
  <si>
    <t>Porovnání krajských normativů a ukazatelů pro stanovení krajských normativů v letech 2018 a 2019</t>
  </si>
  <si>
    <t>změna roku 2019 oproti roku 2018</t>
  </si>
  <si>
    <t>Krajské normativy Střední vzdělávání v roce 2019</t>
  </si>
  <si>
    <t>Krajské normativy a ukazatele pro stanovení krajských normativů v roce 2019</t>
  </si>
  <si>
    <t>x</t>
  </si>
  <si>
    <t xml:space="preserve">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</si>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</sst>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23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 CE"/>
    </font>
    <font>
      <sz val="10"/>
      <name val="Arial CE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7" fillId="0" borderId="0"/>
    <xf numFmtId="0" fontId="20" fillId="0" borderId="0"/>
    <xf numFmtId="0" fontId="21" fillId="0" borderId="0"/>
    <xf numFmtId="0" fontId="22" fillId="0" borderId="0"/>
  </cellStyleXfs>
  <cellXfs count="117">
    <xf numFmtId="0" fontId="0" fillId="0" borderId="0" xfId="0"/>
    <xf numFmtId="0" fontId="0" fillId="0" borderId="0" xfId="0" applyFont="1"/>
    <xf numFmtId="0" fontId="3" fillId="0" borderId="0" xfId="0" applyFont="1" applyBorder="1" applyAlignment="1">
      <alignment horizontal="center"/>
    </xf>
    <xf numFmtId="3" fontId="4" fillId="0" borderId="1" xfId="0" applyNumberFormat="1" applyFont="1" applyBorder="1" applyAlignment="1">
      <alignment wrapText="1"/>
    </xf>
    <xf numFmtId="0" fontId="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2" fontId="6" fillId="5" borderId="1" xfId="0" applyNumberFormat="1" applyFont="1" applyFill="1" applyBorder="1" applyAlignment="1">
      <alignment horizontal="center" vertical="center" textRotation="90" wrapText="1"/>
    </xf>
    <xf numFmtId="2" fontId="7" fillId="5" borderId="1" xfId="0" applyNumberFormat="1" applyFont="1" applyFill="1" applyBorder="1" applyAlignment="1">
      <alignment horizontal="center" vertical="center" textRotation="90" wrapText="1"/>
    </xf>
    <xf numFmtId="0" fontId="6" fillId="6" borderId="1" xfId="0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2" fontId="5" fillId="8" borderId="1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7" borderId="1" xfId="0" applyFont="1" applyFill="1" applyBorder="1" applyAlignment="1">
      <alignment horizontal="center" vertical="center" textRotation="90" wrapText="1"/>
    </xf>
    <xf numFmtId="0" fontId="7" fillId="7" borderId="1" xfId="0" applyFont="1" applyFill="1" applyBorder="1" applyAlignment="1">
      <alignment horizontal="center" vertical="center" textRotation="90" wrapText="1"/>
    </xf>
    <xf numFmtId="2" fontId="6" fillId="8" borderId="1" xfId="0" applyNumberFormat="1" applyFont="1" applyFill="1" applyBorder="1" applyAlignment="1">
      <alignment horizontal="center" vertical="center" textRotation="90" wrapText="1"/>
    </xf>
    <xf numFmtId="2" fontId="7" fillId="8" borderId="1" xfId="0" applyNumberFormat="1" applyFont="1" applyFill="1" applyBorder="1" applyAlignment="1">
      <alignment horizontal="center" vertical="center" textRotation="90" wrapText="1"/>
    </xf>
    <xf numFmtId="0" fontId="6" fillId="9" borderId="1" xfId="0" applyFont="1" applyFill="1" applyBorder="1" applyAlignment="1">
      <alignment horizontal="center" vertical="center" textRotation="90" wrapText="1"/>
    </xf>
    <xf numFmtId="0" fontId="7" fillId="9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9" fillId="0" borderId="0" xfId="0" applyFont="1" applyAlignment="1"/>
    <xf numFmtId="4" fontId="4" fillId="0" borderId="1" xfId="0" applyNumberFormat="1" applyFont="1" applyBorder="1" applyAlignment="1">
      <alignment wrapText="1"/>
    </xf>
    <xf numFmtId="3" fontId="0" fillId="0" borderId="1" xfId="0" applyNumberFormat="1" applyFont="1" applyBorder="1"/>
    <xf numFmtId="3" fontId="0" fillId="0" borderId="0" xfId="0" applyNumberFormat="1" applyFont="1"/>
    <xf numFmtId="3" fontId="4" fillId="0" borderId="6" xfId="0" applyNumberFormat="1" applyFont="1" applyBorder="1" applyAlignment="1">
      <alignment wrapText="1"/>
    </xf>
    <xf numFmtId="0" fontId="11" fillId="0" borderId="0" xfId="0" applyFont="1" applyBorder="1"/>
    <xf numFmtId="3" fontId="2" fillId="0" borderId="7" xfId="0" applyNumberFormat="1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0" fontId="2" fillId="0" borderId="0" xfId="0" applyFont="1"/>
    <xf numFmtId="3" fontId="0" fillId="9" borderId="9" xfId="0" applyNumberFormat="1" applyFont="1" applyFill="1" applyBorder="1"/>
    <xf numFmtId="3" fontId="0" fillId="9" borderId="10" xfId="0" applyNumberFormat="1" applyFont="1" applyFill="1" applyBorder="1"/>
    <xf numFmtId="4" fontId="4" fillId="9" borderId="10" xfId="0" applyNumberFormat="1" applyFont="1" applyFill="1" applyBorder="1" applyAlignment="1"/>
    <xf numFmtId="3" fontId="4" fillId="9" borderId="10" xfId="0" applyNumberFormat="1" applyFont="1" applyFill="1" applyBorder="1" applyAlignment="1"/>
    <xf numFmtId="3" fontId="4" fillId="9" borderId="11" xfId="0" applyNumberFormat="1" applyFont="1" applyFill="1" applyBorder="1" applyAlignment="1"/>
    <xf numFmtId="3" fontId="2" fillId="0" borderId="12" xfId="0" applyNumberFormat="1" applyFont="1" applyFill="1" applyBorder="1" applyAlignment="1">
      <alignment vertical="center"/>
    </xf>
    <xf numFmtId="3" fontId="0" fillId="0" borderId="13" xfId="0" applyNumberFormat="1" applyFont="1" applyBorder="1"/>
    <xf numFmtId="0" fontId="3" fillId="0" borderId="14" xfId="0" applyFont="1" applyBorder="1" applyAlignment="1">
      <alignment horizontal="center"/>
    </xf>
    <xf numFmtId="0" fontId="13" fillId="0" borderId="0" xfId="0" applyFont="1"/>
    <xf numFmtId="0" fontId="12" fillId="0" borderId="18" xfId="0" applyFont="1" applyFill="1" applyBorder="1" applyAlignment="1">
      <alignment horizontal="center" vertical="center" textRotation="90" wrapText="1"/>
    </xf>
    <xf numFmtId="0" fontId="12" fillId="0" borderId="19" xfId="0" applyFont="1" applyFill="1" applyBorder="1" applyAlignment="1">
      <alignment horizontal="center" vertical="center" textRotation="90" wrapText="1"/>
    </xf>
    <xf numFmtId="0" fontId="12" fillId="0" borderId="20" xfId="0" applyFont="1" applyFill="1" applyBorder="1" applyAlignment="1">
      <alignment horizontal="center" vertical="center" textRotation="90" wrapText="1"/>
    </xf>
    <xf numFmtId="0" fontId="14" fillId="9" borderId="14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 indent="6"/>
    </xf>
    <xf numFmtId="0" fontId="0" fillId="0" borderId="0" xfId="0" applyAlignment="1">
      <alignment horizontal="left" indent="4"/>
    </xf>
    <xf numFmtId="3" fontId="19" fillId="0" borderId="0" xfId="0" applyNumberFormat="1" applyFont="1"/>
    <xf numFmtId="0" fontId="0" fillId="0" borderId="0" xfId="0" applyAlignment="1">
      <alignment horizontal="left" indent="2"/>
    </xf>
    <xf numFmtId="3" fontId="4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2" fontId="4" fillId="0" borderId="1" xfId="0" applyNumberFormat="1" applyFont="1" applyBorder="1" applyAlignment="1">
      <alignment horizontal="right"/>
    </xf>
    <xf numFmtId="3" fontId="4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/>
    </xf>
    <xf numFmtId="0" fontId="0" fillId="0" borderId="0" xfId="0" applyFont="1" applyFill="1"/>
    <xf numFmtId="3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right" wrapText="1"/>
    </xf>
    <xf numFmtId="2" fontId="4" fillId="0" borderId="1" xfId="0" applyNumberFormat="1" applyFont="1" applyFill="1" applyBorder="1" applyAlignment="1">
      <alignment horizontal="right"/>
    </xf>
    <xf numFmtId="3" fontId="0" fillId="0" borderId="13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5" fillId="0" borderId="24" xfId="0" applyFont="1" applyBorder="1" applyAlignment="1"/>
    <xf numFmtId="164" fontId="0" fillId="0" borderId="13" xfId="0" applyNumberFormat="1" applyFont="1" applyBorder="1"/>
    <xf numFmtId="164" fontId="0" fillId="0" borderId="23" xfId="0" applyNumberFormat="1" applyFont="1" applyBorder="1"/>
    <xf numFmtId="164" fontId="0" fillId="0" borderId="1" xfId="0" applyNumberFormat="1" applyFont="1" applyBorder="1"/>
    <xf numFmtId="164" fontId="0" fillId="0" borderId="21" xfId="0" applyNumberFormat="1" applyFont="1" applyBorder="1"/>
    <xf numFmtId="165" fontId="4" fillId="0" borderId="1" xfId="0" applyNumberFormat="1" applyFont="1" applyBorder="1" applyAlignment="1">
      <alignment wrapText="1"/>
    </xf>
    <xf numFmtId="165" fontId="4" fillId="0" borderId="1" xfId="0" applyNumberFormat="1" applyFont="1" applyBorder="1" applyAlignment="1"/>
    <xf numFmtId="165" fontId="4" fillId="0" borderId="2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/>
    <xf numFmtId="164" fontId="4" fillId="0" borderId="21" xfId="0" applyNumberFormat="1" applyFont="1" applyBorder="1" applyAlignment="1">
      <alignment wrapText="1"/>
    </xf>
    <xf numFmtId="164" fontId="4" fillId="0" borderId="6" xfId="0" applyNumberFormat="1" applyFont="1" applyBorder="1" applyAlignment="1">
      <alignment wrapText="1"/>
    </xf>
    <xf numFmtId="164" fontId="4" fillId="0" borderId="6" xfId="0" applyNumberFormat="1" applyFont="1" applyBorder="1" applyAlignment="1"/>
    <xf numFmtId="164" fontId="4" fillId="0" borderId="22" xfId="0" applyNumberFormat="1" applyFont="1" applyBorder="1" applyAlignment="1">
      <alignment wrapText="1"/>
    </xf>
    <xf numFmtId="0" fontId="3" fillId="0" borderId="0" xfId="0" applyFont="1" applyBorder="1" applyAlignment="1"/>
    <xf numFmtId="2" fontId="4" fillId="0" borderId="1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2" fontId="3" fillId="8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5">
    <cellStyle name="Normální" xfId="0" builtinId="0"/>
    <cellStyle name="normální 2" xfId="1"/>
    <cellStyle name="normální 2 2" xfId="3"/>
    <cellStyle name="normální 3" xfId="2"/>
    <cellStyle name="Normální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1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mzdových</a:t>
            </a:r>
            <a:r>
              <a:rPr lang="cs-CZ" baseline="0"/>
              <a:t> prostředků pedagogů v roce 2019</a:t>
            </a:r>
          </a:p>
          <a:p>
            <a:pPr>
              <a:defRPr/>
            </a:pPr>
            <a:r>
              <a:rPr lang="cs-CZ" baseline="0"/>
              <a:t>Střední vzdělávání - kategorie oborů M (v Kč/žáka)</a:t>
            </a:r>
            <a:endParaRPr lang="cs-C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2019'!$A$6</c:f>
              <c:strCache>
                <c:ptCount val="1"/>
                <c:pt idx="0">
                  <c:v>63-41-M/02 Obchodní akademie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2019'!$AH$6:$AU$6</c:f>
              <c:numCache>
                <c:formatCode>#,##0</c:formatCode>
                <c:ptCount val="14"/>
                <c:pt idx="0">
                  <c:v>43636.36363636364</c:v>
                </c:pt>
                <c:pt idx="1">
                  <c:v>44451.854102250327</c:v>
                </c:pt>
                <c:pt idx="2">
                  <c:v>41200.210748155951</c:v>
                </c:pt>
                <c:pt idx="3">
                  <c:v>40000</c:v>
                </c:pt>
                <c:pt idx="4">
                  <c:v>42299.717247879358</c:v>
                </c:pt>
                <c:pt idx="5">
                  <c:v>41018.903591682421</c:v>
                </c:pt>
                <c:pt idx="6">
                  <c:v>40929.051949620247</c:v>
                </c:pt>
                <c:pt idx="7">
                  <c:v>40004.869565217392</c:v>
                </c:pt>
                <c:pt idx="8">
                  <c:v>40776.428571428572</c:v>
                </c:pt>
                <c:pt idx="9">
                  <c:v>40251.28733264676</c:v>
                </c:pt>
                <c:pt idx="10">
                  <c:v>42294.536292953613</c:v>
                </c:pt>
                <c:pt idx="11">
                  <c:v>40632.677502138584</c:v>
                </c:pt>
                <c:pt idx="12">
                  <c:v>39295.221238938051</c:v>
                </c:pt>
                <c:pt idx="13">
                  <c:v>39637.561779242176</c:v>
                </c:pt>
              </c:numCache>
            </c:numRef>
          </c:val>
        </c:ser>
        <c:ser>
          <c:idx val="1"/>
          <c:order val="1"/>
          <c:tx>
            <c:strRef>
              <c:f>'KN 2019'!$A$7</c:f>
              <c:strCache>
                <c:ptCount val="1"/>
                <c:pt idx="0">
                  <c:v>18-20-M/01 Informační technologie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2019'!$AH$7:$AU$7</c:f>
              <c:numCache>
                <c:formatCode>#,##0</c:formatCode>
                <c:ptCount val="14"/>
                <c:pt idx="0">
                  <c:v>41025.641025641031</c:v>
                </c:pt>
                <c:pt idx="1">
                  <c:v>44009.885143775624</c:v>
                </c:pt>
                <c:pt idx="2">
                  <c:v>43941.588872727254</c:v>
                </c:pt>
                <c:pt idx="3">
                  <c:v>43726.937269372691</c:v>
                </c:pt>
                <c:pt idx="4">
                  <c:v>44523.809523809527</c:v>
                </c:pt>
                <c:pt idx="5">
                  <c:v>41849.566055930569</c:v>
                </c:pt>
                <c:pt idx="6">
                  <c:v>40670.067994050769</c:v>
                </c:pt>
                <c:pt idx="7">
                  <c:v>40004.869565217392</c:v>
                </c:pt>
                <c:pt idx="8">
                  <c:v>43084.528301886792</c:v>
                </c:pt>
                <c:pt idx="9">
                  <c:v>41177.172958735733</c:v>
                </c:pt>
                <c:pt idx="10">
                  <c:v>49012.688551955151</c:v>
                </c:pt>
                <c:pt idx="11">
                  <c:v>39353.438276719135</c:v>
                </c:pt>
                <c:pt idx="12">
                  <c:v>44403.6</c:v>
                </c:pt>
                <c:pt idx="13">
                  <c:v>41447.028423772608</c:v>
                </c:pt>
              </c:numCache>
            </c:numRef>
          </c:val>
        </c:ser>
        <c:ser>
          <c:idx val="2"/>
          <c:order val="2"/>
          <c:tx>
            <c:strRef>
              <c:f>'KN 2019'!$A$8</c:f>
              <c:strCache>
                <c:ptCount val="1"/>
                <c:pt idx="0">
                  <c:v>53-41-M/01 Zdravotnický asistent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2019'!$AH$8:$AU$8</c:f>
              <c:numCache>
                <c:formatCode>#,##0</c:formatCode>
                <c:ptCount val="14"/>
                <c:pt idx="0">
                  <c:v>47524.752475247529</c:v>
                </c:pt>
                <c:pt idx="1">
                  <c:v>57300.263244669091</c:v>
                </c:pt>
                <c:pt idx="2">
                  <c:v>51180.545649017782</c:v>
                </c:pt>
                <c:pt idx="3">
                  <c:v>53986.332574031898</c:v>
                </c:pt>
                <c:pt idx="4">
                  <c:v>42022.471910112363</c:v>
                </c:pt>
                <c:pt idx="5">
                  <c:v>51664.28571428571</c:v>
                </c:pt>
                <c:pt idx="6">
                  <c:v>50593.18070781813</c:v>
                </c:pt>
                <c:pt idx="7">
                  <c:v>48786.426299045597</c:v>
                </c:pt>
                <c:pt idx="8">
                  <c:v>53227.972027972028</c:v>
                </c:pt>
                <c:pt idx="9">
                  <c:v>45967.656571596592</c:v>
                </c:pt>
                <c:pt idx="10">
                  <c:v>51206.037275810479</c:v>
                </c:pt>
                <c:pt idx="11">
                  <c:v>51184.913793103449</c:v>
                </c:pt>
                <c:pt idx="12">
                  <c:v>44403.6</c:v>
                </c:pt>
                <c:pt idx="13">
                  <c:v>50920.634920634926</c:v>
                </c:pt>
              </c:numCache>
            </c:numRef>
          </c:val>
        </c:ser>
        <c:ser>
          <c:idx val="3"/>
          <c:order val="3"/>
          <c:tx>
            <c:strRef>
              <c:f>'KN 2019'!$A$9</c:f>
              <c:strCache>
                <c:ptCount val="1"/>
                <c:pt idx="0">
                  <c:v>26-41-M/01 Elektrotechnika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2019'!$AH$9:$AU$9</c:f>
              <c:numCache>
                <c:formatCode>#,##0</c:formatCode>
                <c:ptCount val="14"/>
                <c:pt idx="0">
                  <c:v>44444.444444444438</c:v>
                </c:pt>
                <c:pt idx="1">
                  <c:v>44836.610108529159</c:v>
                </c:pt>
                <c:pt idx="2">
                  <c:v>44549.076276497632</c:v>
                </c:pt>
                <c:pt idx="3">
                  <c:v>53198.653198653199</c:v>
                </c:pt>
                <c:pt idx="4">
                  <c:v>42180.45112781955</c:v>
                </c:pt>
                <c:pt idx="5">
                  <c:v>41849.566055930569</c:v>
                </c:pt>
                <c:pt idx="6">
                  <c:v>36931.095207242717</c:v>
                </c:pt>
                <c:pt idx="7">
                  <c:v>43360.603204524035</c:v>
                </c:pt>
                <c:pt idx="8">
                  <c:v>43084.528301886792</c:v>
                </c:pt>
                <c:pt idx="9">
                  <c:v>41545.575338825409</c:v>
                </c:pt>
                <c:pt idx="10">
                  <c:v>48622.537636430046</c:v>
                </c:pt>
                <c:pt idx="11">
                  <c:v>43738.121546961331</c:v>
                </c:pt>
                <c:pt idx="12">
                  <c:v>38611.82608695652</c:v>
                </c:pt>
                <c:pt idx="13">
                  <c:v>42471.315092674318</c:v>
                </c:pt>
              </c:numCache>
            </c:numRef>
          </c:val>
        </c:ser>
        <c:ser>
          <c:idx val="4"/>
          <c:order val="4"/>
          <c:tx>
            <c:strRef>
              <c:f>'KN 2019'!$A$10</c:f>
              <c:strCache>
                <c:ptCount val="1"/>
                <c:pt idx="0">
                  <c:v>23-41-M/01 Strojírenství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2019'!$AH$10:$AU$10</c:f>
              <c:numCache>
                <c:formatCode>#,##0</c:formatCode>
                <c:ptCount val="14"/>
                <c:pt idx="0">
                  <c:v>41739.130434782608</c:v>
                </c:pt>
                <c:pt idx="1">
                  <c:v>44823.294216593546</c:v>
                </c:pt>
                <c:pt idx="2">
                  <c:v>44921.698661710201</c:v>
                </c:pt>
                <c:pt idx="3">
                  <c:v>51022.604951560825</c:v>
                </c:pt>
                <c:pt idx="4">
                  <c:v>43742.690058479537</c:v>
                </c:pt>
                <c:pt idx="5">
                  <c:v>41849.566055930569</c:v>
                </c:pt>
                <c:pt idx="6">
                  <c:v>39418.478599999966</c:v>
                </c:pt>
                <c:pt idx="7">
                  <c:v>43360.603204524035</c:v>
                </c:pt>
                <c:pt idx="8">
                  <c:v>43084.528301886792</c:v>
                </c:pt>
                <c:pt idx="9">
                  <c:v>43470.942626749471</c:v>
                </c:pt>
                <c:pt idx="10">
                  <c:v>50057.392284171772</c:v>
                </c:pt>
                <c:pt idx="11">
                  <c:v>42146.938775510207</c:v>
                </c:pt>
                <c:pt idx="12">
                  <c:v>40366.909090909088</c:v>
                </c:pt>
                <c:pt idx="13">
                  <c:v>43429.602888086643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456992"/>
        <c:axId val="237457384"/>
      </c:barChart>
      <c:catAx>
        <c:axId val="23745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7457384"/>
        <c:crosses val="autoZero"/>
        <c:auto val="1"/>
        <c:lblAlgn val="ctr"/>
        <c:lblOffset val="100"/>
        <c:noMultiLvlLbl val="0"/>
      </c:catAx>
      <c:valAx>
        <c:axId val="237457384"/>
        <c:scaling>
          <c:orientation val="minMax"/>
          <c:max val="6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7456992"/>
        <c:crosses val="autoZero"/>
        <c:crossBetween val="between"/>
        <c:majorUnit val="5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31E-2"/>
          <c:y val="0.12158054711246201"/>
          <c:w val="0.9677006407718588"/>
          <c:h val="6.433381997463096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mzdových</a:t>
            </a:r>
            <a:r>
              <a:rPr lang="cs-CZ" baseline="0"/>
              <a:t> prostředků pedagogů v roce 2019</a:t>
            </a:r>
          </a:p>
          <a:p>
            <a:pPr>
              <a:defRPr/>
            </a:pPr>
            <a:r>
              <a:rPr lang="cs-CZ" baseline="0"/>
              <a:t>Střední vzdělávání - kategorie oborů M (v Kč/</a:t>
            </a:r>
            <a:r>
              <a:rPr lang="cs-CZ" sz="1800" b="1" i="0" u="none" strike="noStrike" baseline="0"/>
              <a:t>žáka</a:t>
            </a:r>
            <a:r>
              <a:rPr lang="cs-CZ" baseline="0"/>
              <a:t>)</a:t>
            </a:r>
            <a:endParaRPr lang="cs-C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2019'!$A$21</c:f>
              <c:strCache>
                <c:ptCount val="1"/>
                <c:pt idx="0">
                  <c:v>78-42-M/04 Zdravotnické lyceum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2019'!$AH$21:$AU$21</c:f>
              <c:numCache>
                <c:formatCode>#,##0</c:formatCode>
                <c:ptCount val="14"/>
                <c:pt idx="0">
                  <c:v>41739.130434782608</c:v>
                </c:pt>
                <c:pt idx="1">
                  <c:v>42500.333719878538</c:v>
                </c:pt>
                <c:pt idx="2">
                  <c:v>40692.801387684303</c:v>
                </c:pt>
                <c:pt idx="3">
                  <c:v>41397.37991266376</c:v>
                </c:pt>
                <c:pt idx="4">
                  <c:v>40468.890892696123</c:v>
                </c:pt>
                <c:pt idx="5">
                  <c:v>36903.0612244898</c:v>
                </c:pt>
                <c:pt idx="6">
                  <c:v>57752.225603985004</c:v>
                </c:pt>
                <c:pt idx="7">
                  <c:v>38373.737373737371</c:v>
                </c:pt>
                <c:pt idx="8">
                  <c:v>42247.548566142461</c:v>
                </c:pt>
                <c:pt idx="9">
                  <c:v>39041.704819778577</c:v>
                </c:pt>
                <c:pt idx="10">
                  <c:v>47204.38028870085</c:v>
                </c:pt>
                <c:pt idx="11">
                  <c:v>0</c:v>
                </c:pt>
                <c:pt idx="12">
                  <c:v>0</c:v>
                </c:pt>
                <c:pt idx="13">
                  <c:v>38465.227817745807</c:v>
                </c:pt>
              </c:numCache>
            </c:numRef>
          </c:val>
        </c:ser>
        <c:ser>
          <c:idx val="1"/>
          <c:order val="1"/>
          <c:tx>
            <c:strRef>
              <c:f>'KN 2019'!$A$22</c:f>
              <c:strCache>
                <c:ptCount val="1"/>
                <c:pt idx="0">
                  <c:v>37-41-M/01 Provoz,ekonomika dopravy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2019'!$AH$22:$AU$22</c:f>
              <c:numCache>
                <c:formatCode>#,##0</c:formatCode>
                <c:ptCount val="14"/>
                <c:pt idx="0">
                  <c:v>41739.130434782608</c:v>
                </c:pt>
                <c:pt idx="1">
                  <c:v>40163.094981396702</c:v>
                </c:pt>
                <c:pt idx="2">
                  <c:v>38258.305232668092</c:v>
                </c:pt>
                <c:pt idx="3">
                  <c:v>42473.118279569891</c:v>
                </c:pt>
                <c:pt idx="4">
                  <c:v>35619.047619047618</c:v>
                </c:pt>
                <c:pt idx="5">
                  <c:v>37737.391304347824</c:v>
                </c:pt>
                <c:pt idx="6">
                  <c:v>44715.404763608691</c:v>
                </c:pt>
                <c:pt idx="7">
                  <c:v>37251.497975708502</c:v>
                </c:pt>
                <c:pt idx="8">
                  <c:v>43828.790786948179</c:v>
                </c:pt>
                <c:pt idx="9">
                  <c:v>37786.658072832739</c:v>
                </c:pt>
                <c:pt idx="10">
                  <c:v>51600.765510167083</c:v>
                </c:pt>
                <c:pt idx="11">
                  <c:v>37908.699122106947</c:v>
                </c:pt>
                <c:pt idx="12">
                  <c:v>34156.615384615383</c:v>
                </c:pt>
                <c:pt idx="13">
                  <c:v>39185.667752442998</c:v>
                </c:pt>
              </c:numCache>
            </c:numRef>
          </c:val>
        </c:ser>
        <c:ser>
          <c:idx val="2"/>
          <c:order val="2"/>
          <c:tx>
            <c:strRef>
              <c:f>'KN 2019'!$A$23</c:f>
              <c:strCache>
                <c:ptCount val="1"/>
                <c:pt idx="0">
                  <c:v>28-44-M/01 Aplikovaná chemie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2019'!$AH$23:$AU$23</c:f>
              <c:numCache>
                <c:formatCode>#,##0</c:formatCode>
                <c:ptCount val="14"/>
                <c:pt idx="0">
                  <c:v>42477.876106194686</c:v>
                </c:pt>
                <c:pt idx="1">
                  <c:v>0</c:v>
                </c:pt>
                <c:pt idx="2">
                  <c:v>43994.526906949664</c:v>
                </c:pt>
                <c:pt idx="3">
                  <c:v>0</c:v>
                </c:pt>
                <c:pt idx="4">
                  <c:v>62074.688796680493</c:v>
                </c:pt>
                <c:pt idx="5">
                  <c:v>43572.289156626503</c:v>
                </c:pt>
                <c:pt idx="6">
                  <c:v>52269.608870368189</c:v>
                </c:pt>
                <c:pt idx="7">
                  <c:v>43238.345864661649</c:v>
                </c:pt>
                <c:pt idx="8">
                  <c:v>44862.082514734779</c:v>
                </c:pt>
                <c:pt idx="9">
                  <c:v>0</c:v>
                </c:pt>
                <c:pt idx="10">
                  <c:v>42617.688003982075</c:v>
                </c:pt>
                <c:pt idx="11">
                  <c:v>49273.443983402489</c:v>
                </c:pt>
                <c:pt idx="12">
                  <c:v>40366.909090909088</c:v>
                </c:pt>
                <c:pt idx="13">
                  <c:v>43468.834688346884</c:v>
                </c:pt>
              </c:numCache>
            </c:numRef>
          </c:val>
        </c:ser>
        <c:ser>
          <c:idx val="3"/>
          <c:order val="3"/>
          <c:tx>
            <c:strRef>
              <c:f>'KN 2019'!$A$24</c:f>
              <c:strCache>
                <c:ptCount val="1"/>
                <c:pt idx="0">
                  <c:v>43-41-M/01 Veterinářství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2019'!$AH$24:$AU$24</c:f>
              <c:numCache>
                <c:formatCode>#,##0</c:formatCode>
                <c:ptCount val="14"/>
                <c:pt idx="0">
                  <c:v>45714.285714285717</c:v>
                </c:pt>
                <c:pt idx="1">
                  <c:v>48454.806135338345</c:v>
                </c:pt>
                <c:pt idx="2">
                  <c:v>45894.769335713063</c:v>
                </c:pt>
                <c:pt idx="3">
                  <c:v>48024.3161094225</c:v>
                </c:pt>
                <c:pt idx="4">
                  <c:v>0</c:v>
                </c:pt>
                <c:pt idx="5">
                  <c:v>45972.457627118645</c:v>
                </c:pt>
                <c:pt idx="6">
                  <c:v>57054.847361414846</c:v>
                </c:pt>
                <c:pt idx="7">
                  <c:v>41334.770889487867</c:v>
                </c:pt>
                <c:pt idx="8">
                  <c:v>47326.010362694302</c:v>
                </c:pt>
                <c:pt idx="9">
                  <c:v>45886.703845024946</c:v>
                </c:pt>
                <c:pt idx="10">
                  <c:v>44116.24326046808</c:v>
                </c:pt>
                <c:pt idx="11">
                  <c:v>0</c:v>
                </c:pt>
                <c:pt idx="12">
                  <c:v>42695.769230769227</c:v>
                </c:pt>
                <c:pt idx="13">
                  <c:v>0</c:v>
                </c:pt>
              </c:numCache>
            </c:numRef>
          </c:val>
        </c:ser>
        <c:ser>
          <c:idx val="4"/>
          <c:order val="4"/>
          <c:tx>
            <c:strRef>
              <c:f>'KN 2019'!$A$25</c:f>
              <c:strCache>
                <c:ptCount val="1"/>
                <c:pt idx="0">
                  <c:v>82-41-M/05 Grafický design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2019'!$AH$25:$AU$25</c:f>
              <c:numCache>
                <c:formatCode>#,##0</c:formatCode>
                <c:ptCount val="14"/>
                <c:pt idx="0">
                  <c:v>70588.23529411765</c:v>
                </c:pt>
                <c:pt idx="1">
                  <c:v>64165.231421726719</c:v>
                </c:pt>
                <c:pt idx="2">
                  <c:v>61702.033213984723</c:v>
                </c:pt>
                <c:pt idx="3">
                  <c:v>59547.738693467334</c:v>
                </c:pt>
                <c:pt idx="4">
                  <c:v>49866.666666666664</c:v>
                </c:pt>
                <c:pt idx="5">
                  <c:v>58725.304465493915</c:v>
                </c:pt>
                <c:pt idx="6">
                  <c:v>59415.554599999945</c:v>
                </c:pt>
                <c:pt idx="7">
                  <c:v>61177.659574468089</c:v>
                </c:pt>
                <c:pt idx="8">
                  <c:v>64963.86913229018</c:v>
                </c:pt>
                <c:pt idx="9">
                  <c:v>0</c:v>
                </c:pt>
                <c:pt idx="10">
                  <c:v>69750.881417010038</c:v>
                </c:pt>
                <c:pt idx="11">
                  <c:v>67953.648068669529</c:v>
                </c:pt>
                <c:pt idx="12">
                  <c:v>63433.714285714283</c:v>
                </c:pt>
                <c:pt idx="13">
                  <c:v>76139.240506329108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221152"/>
        <c:axId val="238221544"/>
      </c:barChart>
      <c:catAx>
        <c:axId val="23822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8221544"/>
        <c:crosses val="autoZero"/>
        <c:auto val="1"/>
        <c:lblAlgn val="ctr"/>
        <c:lblOffset val="100"/>
        <c:noMultiLvlLbl val="0"/>
      </c:catAx>
      <c:valAx>
        <c:axId val="238221544"/>
        <c:scaling>
          <c:orientation val="minMax"/>
          <c:max val="8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8221152"/>
        <c:crosses val="autoZero"/>
        <c:crossBetween val="between"/>
        <c:majorUnit val="5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677006407718588"/>
          <c:h val="6.4333819974631071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mzdových</a:t>
            </a:r>
            <a:r>
              <a:rPr lang="cs-CZ" baseline="0"/>
              <a:t> prostředků nepedagogů v roce 2019</a:t>
            </a:r>
          </a:p>
          <a:p>
            <a:pPr>
              <a:defRPr/>
            </a:pPr>
            <a:r>
              <a:rPr lang="cs-CZ" baseline="0"/>
              <a:t>Střední vzdělávání - kategorie oborů M (v Kč/</a:t>
            </a:r>
            <a:r>
              <a:rPr lang="cs-CZ" sz="1800" b="1" i="0" u="none" strike="noStrike" baseline="0"/>
              <a:t>žáka</a:t>
            </a:r>
            <a:r>
              <a:rPr lang="cs-CZ" baseline="0"/>
              <a:t>)</a:t>
            </a:r>
            <a:endParaRPr lang="cs-C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2019'!$A$21</c:f>
              <c:strCache>
                <c:ptCount val="1"/>
                <c:pt idx="0">
                  <c:v>78-42-M/04 Zdravotnické lyceum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2019'!$AX$21:$BK$21</c:f>
              <c:numCache>
                <c:formatCode>#,##0</c:formatCode>
                <c:ptCount val="14"/>
                <c:pt idx="0">
                  <c:v>5734.1176470588234</c:v>
                </c:pt>
                <c:pt idx="1">
                  <c:v>5091.7777777777774</c:v>
                </c:pt>
                <c:pt idx="2">
                  <c:v>4406.7634656918644</c:v>
                </c:pt>
                <c:pt idx="3">
                  <c:v>5167.0588235294117</c:v>
                </c:pt>
                <c:pt idx="4">
                  <c:v>5598.1524249422637</c:v>
                </c:pt>
                <c:pt idx="5">
                  <c:v>4255.4181818181814</c:v>
                </c:pt>
                <c:pt idx="6">
                  <c:v>4519.3635526189701</c:v>
                </c:pt>
                <c:pt idx="7">
                  <c:v>4220.0995024875619</c:v>
                </c:pt>
                <c:pt idx="8">
                  <c:v>4945.2631578947367</c:v>
                </c:pt>
                <c:pt idx="9">
                  <c:v>4872.0458891013386</c:v>
                </c:pt>
                <c:pt idx="10">
                  <c:v>5202.72417707151</c:v>
                </c:pt>
                <c:pt idx="11">
                  <c:v>0</c:v>
                </c:pt>
                <c:pt idx="12">
                  <c:v>0</c:v>
                </c:pt>
                <c:pt idx="13">
                  <c:v>4827.1186440677966</c:v>
                </c:pt>
              </c:numCache>
            </c:numRef>
          </c:val>
        </c:ser>
        <c:ser>
          <c:idx val="1"/>
          <c:order val="1"/>
          <c:tx>
            <c:strRef>
              <c:f>'KN 2019'!$A$22</c:f>
              <c:strCache>
                <c:ptCount val="1"/>
                <c:pt idx="0">
                  <c:v>37-41-M/01 Provoz,ekonomika dopravy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2019'!$AX$22:$BK$22</c:f>
              <c:numCache>
                <c:formatCode>#,##0</c:formatCode>
                <c:ptCount val="14"/>
                <c:pt idx="0">
                  <c:v>7220.7407407407409</c:v>
                </c:pt>
                <c:pt idx="1">
                  <c:v>6873.9</c:v>
                </c:pt>
                <c:pt idx="2">
                  <c:v>5738.1064096961318</c:v>
                </c:pt>
                <c:pt idx="3">
                  <c:v>6274.2857142857147</c:v>
                </c:pt>
                <c:pt idx="4">
                  <c:v>5124.7357293868927</c:v>
                </c:pt>
                <c:pt idx="5">
                  <c:v>7298.0355472404117</c:v>
                </c:pt>
                <c:pt idx="6">
                  <c:v>4519.3635526189701</c:v>
                </c:pt>
                <c:pt idx="7">
                  <c:v>6330.1492537313425</c:v>
                </c:pt>
                <c:pt idx="8">
                  <c:v>7618.3783783783783</c:v>
                </c:pt>
                <c:pt idx="9">
                  <c:v>7141.4798206278028</c:v>
                </c:pt>
                <c:pt idx="10">
                  <c:v>6513.8796778777833</c:v>
                </c:pt>
                <c:pt idx="11">
                  <c:v>6776.6603925786503</c:v>
                </c:pt>
                <c:pt idx="12">
                  <c:v>5256</c:v>
                </c:pt>
                <c:pt idx="13">
                  <c:v>6445.059089766155</c:v>
                </c:pt>
              </c:numCache>
            </c:numRef>
          </c:val>
        </c:ser>
        <c:ser>
          <c:idx val="2"/>
          <c:order val="2"/>
          <c:tx>
            <c:strRef>
              <c:f>'KN 2019'!$A$23</c:f>
              <c:strCache>
                <c:ptCount val="1"/>
                <c:pt idx="0">
                  <c:v>28-44-M/01 Aplikovaná chemie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2019'!$AX$23:$BK$23</c:f>
              <c:numCache>
                <c:formatCode>#,##0</c:formatCode>
                <c:ptCount val="14"/>
                <c:pt idx="0">
                  <c:v>10084.137931034482</c:v>
                </c:pt>
                <c:pt idx="1">
                  <c:v>0</c:v>
                </c:pt>
                <c:pt idx="2">
                  <c:v>6855.2047808996131</c:v>
                </c:pt>
                <c:pt idx="3">
                  <c:v>0</c:v>
                </c:pt>
                <c:pt idx="4">
                  <c:v>11704.490584258812</c:v>
                </c:pt>
                <c:pt idx="5">
                  <c:v>7083.7772397094432</c:v>
                </c:pt>
                <c:pt idx="6">
                  <c:v>6545.1213615438155</c:v>
                </c:pt>
                <c:pt idx="7">
                  <c:v>6663.3150039277298</c:v>
                </c:pt>
                <c:pt idx="8">
                  <c:v>7618.3783783783783</c:v>
                </c:pt>
                <c:pt idx="9">
                  <c:v>0</c:v>
                </c:pt>
                <c:pt idx="10">
                  <c:v>8273.646209386281</c:v>
                </c:pt>
                <c:pt idx="11">
                  <c:v>6599.214454045562</c:v>
                </c:pt>
                <c:pt idx="12">
                  <c:v>5256</c:v>
                </c:pt>
                <c:pt idx="13">
                  <c:v>6445.059089766155</c:v>
                </c:pt>
              </c:numCache>
            </c:numRef>
          </c:val>
        </c:ser>
        <c:ser>
          <c:idx val="3"/>
          <c:order val="3"/>
          <c:tx>
            <c:strRef>
              <c:f>'KN 2019'!$A$24</c:f>
              <c:strCache>
                <c:ptCount val="1"/>
                <c:pt idx="0">
                  <c:v>43-41-M/01 Veterinářství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2019'!$AX$24:$BK$24</c:f>
              <c:numCache>
                <c:formatCode>#,##0</c:formatCode>
                <c:ptCount val="14"/>
                <c:pt idx="0">
                  <c:v>9683.4437086092712</c:v>
                </c:pt>
                <c:pt idx="1">
                  <c:v>10998.24</c:v>
                </c:pt>
                <c:pt idx="2">
                  <c:v>7330.3179835362253</c:v>
                </c:pt>
                <c:pt idx="3">
                  <c:v>6274.2857142857147</c:v>
                </c:pt>
                <c:pt idx="4">
                  <c:v>0</c:v>
                </c:pt>
                <c:pt idx="5">
                  <c:v>8598.3835415135927</c:v>
                </c:pt>
                <c:pt idx="6">
                  <c:v>5488.1541974081874</c:v>
                </c:pt>
                <c:pt idx="7">
                  <c:v>7912.6865671641799</c:v>
                </c:pt>
                <c:pt idx="8">
                  <c:v>8985.655084475613</c:v>
                </c:pt>
                <c:pt idx="9">
                  <c:v>7141.4798206278028</c:v>
                </c:pt>
                <c:pt idx="10">
                  <c:v>6930.8467741935483</c:v>
                </c:pt>
                <c:pt idx="11">
                  <c:v>0</c:v>
                </c:pt>
                <c:pt idx="12">
                  <c:v>5256</c:v>
                </c:pt>
                <c:pt idx="13">
                  <c:v>0</c:v>
                </c:pt>
              </c:numCache>
            </c:numRef>
          </c:val>
        </c:ser>
        <c:ser>
          <c:idx val="4"/>
          <c:order val="4"/>
          <c:tx>
            <c:strRef>
              <c:f>'KN 2019'!$A$25</c:f>
              <c:strCache>
                <c:ptCount val="1"/>
                <c:pt idx="0">
                  <c:v>82-41-M/05 Grafický design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2019'!$AX$25:$BK$25</c:f>
              <c:numCache>
                <c:formatCode>#,##0</c:formatCode>
                <c:ptCount val="14"/>
                <c:pt idx="0">
                  <c:v>14996.923076923076</c:v>
                </c:pt>
                <c:pt idx="1">
                  <c:v>12498</c:v>
                </c:pt>
                <c:pt idx="2">
                  <c:v>10171.051752220254</c:v>
                </c:pt>
                <c:pt idx="3">
                  <c:v>8235</c:v>
                </c:pt>
                <c:pt idx="4">
                  <c:v>9355.8223011308819</c:v>
                </c:pt>
                <c:pt idx="5">
                  <c:v>7801.6</c:v>
                </c:pt>
                <c:pt idx="6">
                  <c:v>13105.381746113941</c:v>
                </c:pt>
                <c:pt idx="7">
                  <c:v>12054.571293225959</c:v>
                </c:pt>
                <c:pt idx="8">
                  <c:v>13422.857142857143</c:v>
                </c:pt>
                <c:pt idx="9">
                  <c:v>0</c:v>
                </c:pt>
                <c:pt idx="10">
                  <c:v>10059.107534747622</c:v>
                </c:pt>
                <c:pt idx="11">
                  <c:v>4643.8916528468772</c:v>
                </c:pt>
                <c:pt idx="12">
                  <c:v>13140</c:v>
                </c:pt>
                <c:pt idx="13">
                  <c:v>13329.173166926677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788536"/>
        <c:axId val="238788928"/>
      </c:barChart>
      <c:catAx>
        <c:axId val="238788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8788928"/>
        <c:crosses val="autoZero"/>
        <c:auto val="1"/>
        <c:lblAlgn val="ctr"/>
        <c:lblOffset val="100"/>
        <c:noMultiLvlLbl val="0"/>
      </c:catAx>
      <c:valAx>
        <c:axId val="238788928"/>
        <c:scaling>
          <c:orientation val="minMax"/>
          <c:max val="1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8788536"/>
        <c:crosses val="autoZero"/>
        <c:crossBetween val="between"/>
        <c:majorUnit val="1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677006407718588"/>
          <c:h val="6.4333819974631112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ONIV</a:t>
            </a:r>
            <a:r>
              <a:rPr lang="cs-CZ" baseline="0"/>
              <a:t> v roce 2019</a:t>
            </a:r>
          </a:p>
          <a:p>
            <a:pPr>
              <a:defRPr/>
            </a:pPr>
            <a:r>
              <a:rPr lang="cs-CZ" baseline="0"/>
              <a:t>Střední vzdělávání - kategorie oborů M (v Kč/</a:t>
            </a:r>
            <a:r>
              <a:rPr lang="cs-CZ" sz="1800" b="1" i="0" u="none" strike="noStrike" baseline="0"/>
              <a:t>žáka</a:t>
            </a:r>
            <a:r>
              <a:rPr lang="cs-CZ" baseline="0"/>
              <a:t>)</a:t>
            </a:r>
            <a:endParaRPr lang="cs-CZ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2019'!$A$21</c:f>
              <c:strCache>
                <c:ptCount val="1"/>
                <c:pt idx="0">
                  <c:v>78-42-M/04 Zdravotnické lyceum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2019'!$R$21:$AE$21</c:f>
              <c:numCache>
                <c:formatCode>#,##0</c:formatCode>
                <c:ptCount val="14"/>
                <c:pt idx="0">
                  <c:v>820</c:v>
                </c:pt>
                <c:pt idx="1">
                  <c:v>611</c:v>
                </c:pt>
                <c:pt idx="2">
                  <c:v>750</c:v>
                </c:pt>
                <c:pt idx="3">
                  <c:v>756</c:v>
                </c:pt>
                <c:pt idx="4">
                  <c:v>770</c:v>
                </c:pt>
                <c:pt idx="5">
                  <c:v>573</c:v>
                </c:pt>
                <c:pt idx="6">
                  <c:v>730</c:v>
                </c:pt>
                <c:pt idx="7">
                  <c:v>777.8</c:v>
                </c:pt>
                <c:pt idx="8">
                  <c:v>744</c:v>
                </c:pt>
                <c:pt idx="9">
                  <c:v>663</c:v>
                </c:pt>
                <c:pt idx="10">
                  <c:v>618</c:v>
                </c:pt>
                <c:pt idx="11">
                  <c:v>0</c:v>
                </c:pt>
                <c:pt idx="12">
                  <c:v>0</c:v>
                </c:pt>
                <c:pt idx="13">
                  <c:v>670</c:v>
                </c:pt>
              </c:numCache>
            </c:numRef>
          </c:val>
        </c:ser>
        <c:ser>
          <c:idx val="1"/>
          <c:order val="1"/>
          <c:tx>
            <c:strRef>
              <c:f>'KN 2019'!$A$22</c:f>
              <c:strCache>
                <c:ptCount val="1"/>
                <c:pt idx="0">
                  <c:v>37-41-M/01 Provoz,ekonomika dopravy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2019'!$R$22:$AE$22</c:f>
              <c:numCache>
                <c:formatCode>#,##0</c:formatCode>
                <c:ptCount val="14"/>
                <c:pt idx="0">
                  <c:v>1700</c:v>
                </c:pt>
                <c:pt idx="1">
                  <c:v>1596</c:v>
                </c:pt>
                <c:pt idx="2">
                  <c:v>750</c:v>
                </c:pt>
                <c:pt idx="3">
                  <c:v>756</c:v>
                </c:pt>
                <c:pt idx="4">
                  <c:v>770</c:v>
                </c:pt>
                <c:pt idx="5">
                  <c:v>589</c:v>
                </c:pt>
                <c:pt idx="6">
                  <c:v>730</c:v>
                </c:pt>
                <c:pt idx="7">
                  <c:v>780.7</c:v>
                </c:pt>
                <c:pt idx="8">
                  <c:v>756</c:v>
                </c:pt>
                <c:pt idx="9">
                  <c:v>668</c:v>
                </c:pt>
                <c:pt idx="10">
                  <c:v>618</c:v>
                </c:pt>
                <c:pt idx="11">
                  <c:v>730</c:v>
                </c:pt>
                <c:pt idx="12">
                  <c:v>1550</c:v>
                </c:pt>
                <c:pt idx="13">
                  <c:v>670</c:v>
                </c:pt>
              </c:numCache>
            </c:numRef>
          </c:val>
        </c:ser>
        <c:ser>
          <c:idx val="2"/>
          <c:order val="2"/>
          <c:tx>
            <c:strRef>
              <c:f>'KN 2019'!$A$23</c:f>
              <c:strCache>
                <c:ptCount val="1"/>
                <c:pt idx="0">
                  <c:v>28-44-M/01 Aplikovaná chemie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2019'!$R$23:$AE$23</c:f>
              <c:numCache>
                <c:formatCode>#,##0</c:formatCode>
                <c:ptCount val="14"/>
                <c:pt idx="0">
                  <c:v>820</c:v>
                </c:pt>
                <c:pt idx="1">
                  <c:v>0</c:v>
                </c:pt>
                <c:pt idx="2">
                  <c:v>750</c:v>
                </c:pt>
                <c:pt idx="3">
                  <c:v>0</c:v>
                </c:pt>
                <c:pt idx="4">
                  <c:v>770</c:v>
                </c:pt>
                <c:pt idx="5">
                  <c:v>613</c:v>
                </c:pt>
                <c:pt idx="6">
                  <c:v>730</c:v>
                </c:pt>
                <c:pt idx="7">
                  <c:v>799.7</c:v>
                </c:pt>
                <c:pt idx="8">
                  <c:v>759</c:v>
                </c:pt>
                <c:pt idx="9">
                  <c:v>0</c:v>
                </c:pt>
                <c:pt idx="10">
                  <c:v>618</c:v>
                </c:pt>
                <c:pt idx="11">
                  <c:v>730</c:v>
                </c:pt>
                <c:pt idx="12">
                  <c:v>570</c:v>
                </c:pt>
                <c:pt idx="13">
                  <c:v>670</c:v>
                </c:pt>
              </c:numCache>
            </c:numRef>
          </c:val>
        </c:ser>
        <c:ser>
          <c:idx val="3"/>
          <c:order val="3"/>
          <c:tx>
            <c:strRef>
              <c:f>'KN 2019'!$A$24</c:f>
              <c:strCache>
                <c:ptCount val="1"/>
                <c:pt idx="0">
                  <c:v>43-41-M/01 Veterinářství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2019'!$R$24:$AE$24</c:f>
              <c:numCache>
                <c:formatCode>#,##0</c:formatCode>
                <c:ptCount val="14"/>
                <c:pt idx="0">
                  <c:v>1890</c:v>
                </c:pt>
                <c:pt idx="1">
                  <c:v>1803</c:v>
                </c:pt>
                <c:pt idx="2">
                  <c:v>750</c:v>
                </c:pt>
                <c:pt idx="3">
                  <c:v>756</c:v>
                </c:pt>
                <c:pt idx="4">
                  <c:v>0</c:v>
                </c:pt>
                <c:pt idx="5">
                  <c:v>629</c:v>
                </c:pt>
                <c:pt idx="6">
                  <c:v>730</c:v>
                </c:pt>
                <c:pt idx="7">
                  <c:v>797.7</c:v>
                </c:pt>
                <c:pt idx="8">
                  <c:v>771</c:v>
                </c:pt>
                <c:pt idx="9">
                  <c:v>708</c:v>
                </c:pt>
                <c:pt idx="10">
                  <c:v>618</c:v>
                </c:pt>
                <c:pt idx="11">
                  <c:v>0</c:v>
                </c:pt>
                <c:pt idx="12">
                  <c:v>1550</c:v>
                </c:pt>
                <c:pt idx="13">
                  <c:v>0</c:v>
                </c:pt>
              </c:numCache>
            </c:numRef>
          </c:val>
        </c:ser>
        <c:ser>
          <c:idx val="4"/>
          <c:order val="4"/>
          <c:tx>
            <c:strRef>
              <c:f>'KN 2019'!$A$25</c:f>
              <c:strCache>
                <c:ptCount val="1"/>
                <c:pt idx="0">
                  <c:v>82-41-M/05 Grafický design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2019'!$R$25:$AE$25</c:f>
              <c:numCache>
                <c:formatCode>#,##0</c:formatCode>
                <c:ptCount val="14"/>
                <c:pt idx="0">
                  <c:v>950</c:v>
                </c:pt>
                <c:pt idx="1">
                  <c:v>611</c:v>
                </c:pt>
                <c:pt idx="2">
                  <c:v>750</c:v>
                </c:pt>
                <c:pt idx="3">
                  <c:v>756</c:v>
                </c:pt>
                <c:pt idx="4">
                  <c:v>770</c:v>
                </c:pt>
                <c:pt idx="5">
                  <c:v>679</c:v>
                </c:pt>
                <c:pt idx="6">
                  <c:v>730</c:v>
                </c:pt>
                <c:pt idx="7">
                  <c:v>869.7</c:v>
                </c:pt>
                <c:pt idx="8">
                  <c:v>837</c:v>
                </c:pt>
                <c:pt idx="9">
                  <c:v>0</c:v>
                </c:pt>
                <c:pt idx="10">
                  <c:v>618</c:v>
                </c:pt>
                <c:pt idx="11">
                  <c:v>730</c:v>
                </c:pt>
                <c:pt idx="12">
                  <c:v>1035</c:v>
                </c:pt>
                <c:pt idx="13">
                  <c:v>670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789712"/>
        <c:axId val="238790104"/>
      </c:barChart>
      <c:catAx>
        <c:axId val="23878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8790104"/>
        <c:crosses val="autoZero"/>
        <c:auto val="1"/>
        <c:lblAlgn val="ctr"/>
        <c:lblOffset val="100"/>
        <c:noMultiLvlLbl val="0"/>
      </c:catAx>
      <c:valAx>
        <c:axId val="238790104"/>
        <c:scaling>
          <c:orientation val="minMax"/>
          <c:max val="2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</a:t>
                </a:r>
                <a:r>
                  <a:rPr lang="cs-CZ"/>
                  <a:t>ONIV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38789712"/>
        <c:crosses val="autoZero"/>
        <c:crossBetween val="between"/>
        <c:majorUnit val="2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677006407718588"/>
          <c:h val="6.433381997463114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Ukazatel P</a:t>
            </a:r>
            <a:r>
              <a:rPr lang="cs-CZ" sz="1400"/>
              <a:t>p</a:t>
            </a:r>
            <a:r>
              <a:rPr lang="cs-CZ"/>
              <a:t> pro stanovení krajského normativu v roce 2019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800" b="1" i="0" baseline="0"/>
              <a:t>Střední vzdělávání - kategorie oborů </a:t>
            </a:r>
            <a:r>
              <a:rPr lang="cs-CZ" sz="1800" b="1" i="0" u="none" strike="noStrike" baseline="0"/>
              <a:t>M</a:t>
            </a:r>
            <a:r>
              <a:rPr lang="cs-CZ" sz="1800" b="1" i="0" baseline="0"/>
              <a:t> </a:t>
            </a:r>
            <a:r>
              <a:rPr lang="cs-CZ"/>
              <a:t>(v Kč)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2019'!$CD$5:$CQ$5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2019'!$CD$6:$CQ$6</c:f>
              <c:numCache>
                <c:formatCode>#,##0</c:formatCode>
                <c:ptCount val="14"/>
                <c:pt idx="0">
                  <c:v>40000</c:v>
                </c:pt>
                <c:pt idx="1">
                  <c:v>41008</c:v>
                </c:pt>
                <c:pt idx="2">
                  <c:v>39099</c:v>
                </c:pt>
                <c:pt idx="3">
                  <c:v>39500</c:v>
                </c:pt>
                <c:pt idx="4">
                  <c:v>37400</c:v>
                </c:pt>
                <c:pt idx="5">
                  <c:v>36165</c:v>
                </c:pt>
                <c:pt idx="6">
                  <c:v>38450</c:v>
                </c:pt>
                <c:pt idx="7">
                  <c:v>38338</c:v>
                </c:pt>
                <c:pt idx="8">
                  <c:v>38058</c:v>
                </c:pt>
                <c:pt idx="9">
                  <c:v>39084</c:v>
                </c:pt>
                <c:pt idx="10">
                  <c:v>39514</c:v>
                </c:pt>
                <c:pt idx="11">
                  <c:v>39583</c:v>
                </c:pt>
                <c:pt idx="12">
                  <c:v>37003</c:v>
                </c:pt>
                <c:pt idx="13">
                  <c:v>40100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790888"/>
        <c:axId val="238791280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2019'!$CD$5:$CQ$5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2019'!$CD$27:$CQ$27</c:f>
              <c:numCache>
                <c:formatCode>#,##0</c:formatCode>
                <c:ptCount val="14"/>
                <c:pt idx="0">
                  <c:v>38807.285714285717</c:v>
                </c:pt>
                <c:pt idx="1">
                  <c:v>38807.285714285717</c:v>
                </c:pt>
                <c:pt idx="2">
                  <c:v>38807.285714285717</c:v>
                </c:pt>
                <c:pt idx="3">
                  <c:v>38807.285714285717</c:v>
                </c:pt>
                <c:pt idx="4">
                  <c:v>38807.285714285717</c:v>
                </c:pt>
                <c:pt idx="5">
                  <c:v>38807.285714285717</c:v>
                </c:pt>
                <c:pt idx="6">
                  <c:v>38807.285714285717</c:v>
                </c:pt>
                <c:pt idx="7">
                  <c:v>38807.285714285717</c:v>
                </c:pt>
                <c:pt idx="8">
                  <c:v>38807.285714285717</c:v>
                </c:pt>
                <c:pt idx="9">
                  <c:v>38807.285714285717</c:v>
                </c:pt>
                <c:pt idx="10">
                  <c:v>38807.285714285717</c:v>
                </c:pt>
                <c:pt idx="11">
                  <c:v>38807.285714285717</c:v>
                </c:pt>
                <c:pt idx="12">
                  <c:v>38807.285714285717</c:v>
                </c:pt>
                <c:pt idx="13">
                  <c:v>38807.285714285717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90888"/>
        <c:axId val="238791280"/>
      </c:lineChart>
      <c:catAx>
        <c:axId val="238790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8791280"/>
        <c:crosses val="autoZero"/>
        <c:auto val="1"/>
        <c:lblAlgn val="ctr"/>
        <c:lblOffset val="100"/>
        <c:noMultiLvlLbl val="0"/>
      </c:catAx>
      <c:valAx>
        <c:axId val="238791280"/>
        <c:scaling>
          <c:orientation val="minMax"/>
          <c:max val="45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ukazatel Pp v Kč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8790888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Ukazatel P</a:t>
            </a:r>
            <a:r>
              <a:rPr lang="cs-CZ" sz="1400"/>
              <a:t>o</a:t>
            </a:r>
            <a:r>
              <a:rPr lang="cs-CZ"/>
              <a:t> pro stanovení krajského normativu v roce 2019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800" b="1" i="0" baseline="0"/>
              <a:t>Střední vzdělávání - kategorie oborů </a:t>
            </a:r>
            <a:r>
              <a:rPr lang="cs-CZ" sz="1800" b="1" i="0" u="none" strike="noStrike" baseline="0"/>
              <a:t>M</a:t>
            </a:r>
            <a:r>
              <a:rPr lang="cs-CZ" sz="1800" b="1" i="0" baseline="0"/>
              <a:t> </a:t>
            </a:r>
            <a:r>
              <a:rPr lang="cs-CZ"/>
              <a:t>(v Kč)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2019'!$DJ$5:$DW$5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2019'!$DJ$6:$DW$6</c:f>
              <c:numCache>
                <c:formatCode>#,##0</c:formatCode>
                <c:ptCount val="14"/>
                <c:pt idx="0">
                  <c:v>24370</c:v>
                </c:pt>
                <c:pt idx="1">
                  <c:v>22913</c:v>
                </c:pt>
                <c:pt idx="2">
                  <c:v>21068</c:v>
                </c:pt>
                <c:pt idx="3">
                  <c:v>21960</c:v>
                </c:pt>
                <c:pt idx="4">
                  <c:v>20200</c:v>
                </c:pt>
                <c:pt idx="5">
                  <c:v>19504</c:v>
                </c:pt>
                <c:pt idx="6">
                  <c:v>22360</c:v>
                </c:pt>
                <c:pt idx="7">
                  <c:v>21206</c:v>
                </c:pt>
                <c:pt idx="8">
                  <c:v>23490</c:v>
                </c:pt>
                <c:pt idx="9">
                  <c:v>21234</c:v>
                </c:pt>
                <c:pt idx="10">
                  <c:v>22918</c:v>
                </c:pt>
                <c:pt idx="11">
                  <c:v>21002</c:v>
                </c:pt>
                <c:pt idx="12">
                  <c:v>21900</c:v>
                </c:pt>
                <c:pt idx="13">
                  <c:v>21360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792064"/>
        <c:axId val="238987360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2019'!$DJ$5:$DW$5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2019'!$DJ$27:$DW$27</c:f>
              <c:numCache>
                <c:formatCode>#,##0</c:formatCode>
                <c:ptCount val="14"/>
                <c:pt idx="0">
                  <c:v>21820.357142857141</c:v>
                </c:pt>
                <c:pt idx="1">
                  <c:v>21820.357142857141</c:v>
                </c:pt>
                <c:pt idx="2">
                  <c:v>21820.357142857141</c:v>
                </c:pt>
                <c:pt idx="3">
                  <c:v>21820.357142857141</c:v>
                </c:pt>
                <c:pt idx="4">
                  <c:v>21820.357142857141</c:v>
                </c:pt>
                <c:pt idx="5">
                  <c:v>21820.357142857141</c:v>
                </c:pt>
                <c:pt idx="6">
                  <c:v>21820.357142857141</c:v>
                </c:pt>
                <c:pt idx="7">
                  <c:v>21820.357142857141</c:v>
                </c:pt>
                <c:pt idx="8">
                  <c:v>21820.357142857141</c:v>
                </c:pt>
                <c:pt idx="9">
                  <c:v>21820.357142857141</c:v>
                </c:pt>
                <c:pt idx="10">
                  <c:v>21820.357142857141</c:v>
                </c:pt>
                <c:pt idx="11">
                  <c:v>21820.357142857141</c:v>
                </c:pt>
                <c:pt idx="12">
                  <c:v>21820.357142857141</c:v>
                </c:pt>
                <c:pt idx="13">
                  <c:v>21820.357142857141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92064"/>
        <c:axId val="238987360"/>
      </c:lineChart>
      <c:catAx>
        <c:axId val="238792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8987360"/>
        <c:crosses val="autoZero"/>
        <c:auto val="1"/>
        <c:lblAlgn val="ctr"/>
        <c:lblOffset val="100"/>
        <c:noMultiLvlLbl val="0"/>
      </c:catAx>
      <c:valAx>
        <c:axId val="238987360"/>
        <c:scaling>
          <c:orientation val="minMax"/>
          <c:max val="26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ukazatel Po v Kč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38792064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mzdových</a:t>
            </a:r>
            <a:r>
              <a:rPr lang="cs-CZ" baseline="0"/>
              <a:t> prostředků nepedagogů v roce 2019</a:t>
            </a:r>
          </a:p>
          <a:p>
            <a:pPr>
              <a:defRPr/>
            </a:pPr>
            <a:r>
              <a:rPr lang="cs-CZ" baseline="0"/>
              <a:t>Střední vzdělávání - kategorie oborů M (v Kč/</a:t>
            </a:r>
            <a:r>
              <a:rPr lang="cs-CZ" sz="1800" b="1" i="0" u="none" strike="noStrike" baseline="0"/>
              <a:t>žáka</a:t>
            </a:r>
            <a:r>
              <a:rPr lang="cs-CZ" baseline="0"/>
              <a:t>)</a:t>
            </a:r>
            <a:endParaRPr lang="cs-CZ"/>
          </a:p>
        </c:rich>
      </c:tx>
      <c:layout>
        <c:manualLayout>
          <c:xMode val="edge"/>
          <c:yMode val="edge"/>
          <c:x val="0.1339292364990689"/>
          <c:y val="1.21580547112462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2019'!$A$6</c:f>
              <c:strCache>
                <c:ptCount val="1"/>
                <c:pt idx="0">
                  <c:v>63-41-M/02 Obchodní akademie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2019'!$AX$6:$BK$6</c:f>
              <c:numCache>
                <c:formatCode>#,##0</c:formatCode>
                <c:ptCount val="14"/>
                <c:pt idx="0">
                  <c:v>5848.8</c:v>
                </c:pt>
                <c:pt idx="1">
                  <c:v>5091.7777777777774</c:v>
                </c:pt>
                <c:pt idx="2">
                  <c:v>6653.0526315789475</c:v>
                </c:pt>
                <c:pt idx="3">
                  <c:v>6274.2857142857147</c:v>
                </c:pt>
                <c:pt idx="4">
                  <c:v>5262.7008250108547</c:v>
                </c:pt>
                <c:pt idx="5">
                  <c:v>5603.2559253052423</c:v>
                </c:pt>
                <c:pt idx="6">
                  <c:v>4519.3635526189701</c:v>
                </c:pt>
                <c:pt idx="7">
                  <c:v>5166.9441624365481</c:v>
                </c:pt>
                <c:pt idx="8">
                  <c:v>5420.7692307692305</c:v>
                </c:pt>
                <c:pt idx="9">
                  <c:v>5742.7991886409736</c:v>
                </c:pt>
                <c:pt idx="10">
                  <c:v>5505.8258258258256</c:v>
                </c:pt>
                <c:pt idx="11">
                  <c:v>4643.8916528468772</c:v>
                </c:pt>
                <c:pt idx="12">
                  <c:v>4778.181818181818</c:v>
                </c:pt>
                <c:pt idx="13">
                  <c:v>4827.1186440677966</c:v>
                </c:pt>
              </c:numCache>
            </c:numRef>
          </c:val>
        </c:ser>
        <c:ser>
          <c:idx val="1"/>
          <c:order val="1"/>
          <c:tx>
            <c:strRef>
              <c:f>'KN 2019'!$A$7</c:f>
              <c:strCache>
                <c:ptCount val="1"/>
                <c:pt idx="0">
                  <c:v>18-20-M/01 Informační technologie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2019'!$AX$7:$BK$7</c:f>
              <c:numCache>
                <c:formatCode>#,##0</c:formatCode>
                <c:ptCount val="14"/>
                <c:pt idx="0">
                  <c:v>7220.7407407407409</c:v>
                </c:pt>
                <c:pt idx="1">
                  <c:v>6873.9</c:v>
                </c:pt>
                <c:pt idx="2">
                  <c:v>7223.3142857142857</c:v>
                </c:pt>
                <c:pt idx="3">
                  <c:v>6274.2857142857147</c:v>
                </c:pt>
                <c:pt idx="4">
                  <c:v>8853.1775018261505</c:v>
                </c:pt>
                <c:pt idx="5">
                  <c:v>9258.2278481012654</c:v>
                </c:pt>
                <c:pt idx="6">
                  <c:v>5488.1541974081874</c:v>
                </c:pt>
                <c:pt idx="7">
                  <c:v>6842.4845388545309</c:v>
                </c:pt>
                <c:pt idx="8">
                  <c:v>7618.3783783783783</c:v>
                </c:pt>
                <c:pt idx="9">
                  <c:v>7141.4798206278028</c:v>
                </c:pt>
                <c:pt idx="10">
                  <c:v>6642.898550724638</c:v>
                </c:pt>
                <c:pt idx="11">
                  <c:v>6965.8374792703162</c:v>
                </c:pt>
                <c:pt idx="12">
                  <c:v>5256</c:v>
                </c:pt>
                <c:pt idx="13">
                  <c:v>6445.059089766155</c:v>
                </c:pt>
              </c:numCache>
            </c:numRef>
          </c:val>
        </c:ser>
        <c:ser>
          <c:idx val="2"/>
          <c:order val="2"/>
          <c:tx>
            <c:strRef>
              <c:f>'KN 2019'!$A$8</c:f>
              <c:strCache>
                <c:ptCount val="1"/>
                <c:pt idx="0">
                  <c:v>53-41-M/01 Zdravotnický asistent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2019'!$AX$8:$BK$8</c:f>
              <c:numCache>
                <c:formatCode>#,##0</c:formatCode>
                <c:ptCount val="14"/>
                <c:pt idx="0">
                  <c:v>7311</c:v>
                </c:pt>
                <c:pt idx="1">
                  <c:v>7050.1538461538457</c:v>
                </c:pt>
                <c:pt idx="2">
                  <c:v>6787.3314662372459</c:v>
                </c:pt>
                <c:pt idx="3">
                  <c:v>6274.2857142857147</c:v>
                </c:pt>
                <c:pt idx="4">
                  <c:v>5438.6358537132601</c:v>
                </c:pt>
                <c:pt idx="5">
                  <c:v>8598.3835415135927</c:v>
                </c:pt>
                <c:pt idx="6">
                  <c:v>6545.1213615438155</c:v>
                </c:pt>
                <c:pt idx="7">
                  <c:v>8440.1990049751239</c:v>
                </c:pt>
                <c:pt idx="8">
                  <c:v>7618.3783783783783</c:v>
                </c:pt>
                <c:pt idx="9">
                  <c:v>7141.4798206278028</c:v>
                </c:pt>
                <c:pt idx="10">
                  <c:v>7918.6870141088402</c:v>
                </c:pt>
                <c:pt idx="11">
                  <c:v>6965.8374792703162</c:v>
                </c:pt>
                <c:pt idx="12">
                  <c:v>5256</c:v>
                </c:pt>
                <c:pt idx="13">
                  <c:v>6445.059089766155</c:v>
                </c:pt>
              </c:numCache>
            </c:numRef>
          </c:val>
        </c:ser>
        <c:ser>
          <c:idx val="3"/>
          <c:order val="3"/>
          <c:tx>
            <c:strRef>
              <c:f>'KN 2019'!$A$9</c:f>
              <c:strCache>
                <c:ptCount val="1"/>
                <c:pt idx="0">
                  <c:v>26-41-M/01 Elektrotechnika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2019'!$AX$9:$BK$9</c:f>
              <c:numCache>
                <c:formatCode>#,##0</c:formatCode>
                <c:ptCount val="14"/>
                <c:pt idx="0">
                  <c:v>9748</c:v>
                </c:pt>
                <c:pt idx="1">
                  <c:v>8086.9411764705883</c:v>
                </c:pt>
                <c:pt idx="2">
                  <c:v>7223.3142857142857</c:v>
                </c:pt>
                <c:pt idx="3">
                  <c:v>6274.2857142857147</c:v>
                </c:pt>
                <c:pt idx="4">
                  <c:v>7575</c:v>
                </c:pt>
                <c:pt idx="5">
                  <c:v>7298.0355472404117</c:v>
                </c:pt>
                <c:pt idx="6">
                  <c:v>5488.1541974081874</c:v>
                </c:pt>
                <c:pt idx="7">
                  <c:v>6842.4845388545309</c:v>
                </c:pt>
                <c:pt idx="8">
                  <c:v>7618.3783783783783</c:v>
                </c:pt>
                <c:pt idx="9">
                  <c:v>7141.4798206278028</c:v>
                </c:pt>
                <c:pt idx="10">
                  <c:v>6642.898550724638</c:v>
                </c:pt>
                <c:pt idx="11">
                  <c:v>6965.8374792703162</c:v>
                </c:pt>
                <c:pt idx="12">
                  <c:v>5256</c:v>
                </c:pt>
                <c:pt idx="13">
                  <c:v>6445.059089766155</c:v>
                </c:pt>
              </c:numCache>
            </c:numRef>
          </c:val>
        </c:ser>
        <c:ser>
          <c:idx val="4"/>
          <c:order val="4"/>
          <c:tx>
            <c:strRef>
              <c:f>'KN 2019'!$A$10</c:f>
              <c:strCache>
                <c:ptCount val="1"/>
                <c:pt idx="0">
                  <c:v>23-41-M/01 Strojírenství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2019'!$AX$10:$BK$10</c:f>
              <c:numCache>
                <c:formatCode>#,##0</c:formatCode>
                <c:ptCount val="14"/>
                <c:pt idx="0">
                  <c:v>10831.111111111111</c:v>
                </c:pt>
                <c:pt idx="1">
                  <c:v>8086.9411764705883</c:v>
                </c:pt>
                <c:pt idx="2">
                  <c:v>7223.3142857142857</c:v>
                </c:pt>
                <c:pt idx="3">
                  <c:v>6274.2857142857147</c:v>
                </c:pt>
                <c:pt idx="4">
                  <c:v>7841.1075887947209</c:v>
                </c:pt>
                <c:pt idx="5">
                  <c:v>7298.0355472404117</c:v>
                </c:pt>
                <c:pt idx="6">
                  <c:v>5488.1541974081874</c:v>
                </c:pt>
                <c:pt idx="7">
                  <c:v>6842.4845388545309</c:v>
                </c:pt>
                <c:pt idx="8">
                  <c:v>7618.3783783783783</c:v>
                </c:pt>
                <c:pt idx="9">
                  <c:v>7141.4798206278028</c:v>
                </c:pt>
                <c:pt idx="10">
                  <c:v>6642.898550724638</c:v>
                </c:pt>
                <c:pt idx="11">
                  <c:v>6965.8374792703162</c:v>
                </c:pt>
                <c:pt idx="12">
                  <c:v>5256</c:v>
                </c:pt>
                <c:pt idx="13">
                  <c:v>6445.059089766155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458168"/>
        <c:axId val="237458560"/>
      </c:barChart>
      <c:catAx>
        <c:axId val="237458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7458560"/>
        <c:crosses val="autoZero"/>
        <c:auto val="1"/>
        <c:lblAlgn val="ctr"/>
        <c:lblOffset val="100"/>
        <c:noMultiLvlLbl val="0"/>
      </c:catAx>
      <c:valAx>
        <c:axId val="237458560"/>
        <c:scaling>
          <c:orientation val="minMax"/>
          <c:max val="11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7458168"/>
        <c:crosses val="autoZero"/>
        <c:crossBetween val="between"/>
        <c:majorUnit val="1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35E-2"/>
          <c:y val="0.12158054711246201"/>
          <c:w val="0.9677006407718588"/>
          <c:h val="6.4333819974630987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ONIV</a:t>
            </a:r>
            <a:r>
              <a:rPr lang="cs-CZ" baseline="0"/>
              <a:t> v roce 2019</a:t>
            </a:r>
          </a:p>
          <a:p>
            <a:pPr>
              <a:defRPr/>
            </a:pPr>
            <a:r>
              <a:rPr lang="cs-CZ" baseline="0"/>
              <a:t>Střední vzdělávání - kategorie oborů M (v Kč/</a:t>
            </a:r>
            <a:r>
              <a:rPr lang="cs-CZ" sz="1800" b="1" i="0" u="none" strike="noStrike" baseline="0"/>
              <a:t>žáka</a:t>
            </a:r>
            <a:r>
              <a:rPr lang="cs-CZ" baseline="0"/>
              <a:t>)</a:t>
            </a:r>
            <a:endParaRPr lang="cs-C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2019'!$A$6</c:f>
              <c:strCache>
                <c:ptCount val="1"/>
                <c:pt idx="0">
                  <c:v>63-41-M/02 Obchodní akademie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2019'!$R$6:$AE$6</c:f>
              <c:numCache>
                <c:formatCode>#,##0</c:formatCode>
                <c:ptCount val="14"/>
                <c:pt idx="0">
                  <c:v>820</c:v>
                </c:pt>
                <c:pt idx="1">
                  <c:v>611</c:v>
                </c:pt>
                <c:pt idx="2">
                  <c:v>750</c:v>
                </c:pt>
                <c:pt idx="3">
                  <c:v>756</c:v>
                </c:pt>
                <c:pt idx="4">
                  <c:v>770</c:v>
                </c:pt>
                <c:pt idx="5">
                  <c:v>596</c:v>
                </c:pt>
                <c:pt idx="6">
                  <c:v>730</c:v>
                </c:pt>
                <c:pt idx="7">
                  <c:v>785.5</c:v>
                </c:pt>
                <c:pt idx="8">
                  <c:v>741</c:v>
                </c:pt>
                <c:pt idx="9">
                  <c:v>673</c:v>
                </c:pt>
                <c:pt idx="10">
                  <c:v>618</c:v>
                </c:pt>
                <c:pt idx="11">
                  <c:v>730</c:v>
                </c:pt>
                <c:pt idx="12">
                  <c:v>570</c:v>
                </c:pt>
                <c:pt idx="13">
                  <c:v>670</c:v>
                </c:pt>
              </c:numCache>
            </c:numRef>
          </c:val>
        </c:ser>
        <c:ser>
          <c:idx val="1"/>
          <c:order val="1"/>
          <c:tx>
            <c:strRef>
              <c:f>'KN 2019'!$A$7</c:f>
              <c:strCache>
                <c:ptCount val="1"/>
                <c:pt idx="0">
                  <c:v>18-20-M/01 Informační technologie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2019'!$R$7:$AE$7</c:f>
              <c:numCache>
                <c:formatCode>#,##0</c:formatCode>
                <c:ptCount val="14"/>
                <c:pt idx="0">
                  <c:v>820</c:v>
                </c:pt>
                <c:pt idx="1">
                  <c:v>611</c:v>
                </c:pt>
                <c:pt idx="2">
                  <c:v>750</c:v>
                </c:pt>
                <c:pt idx="3">
                  <c:v>756</c:v>
                </c:pt>
                <c:pt idx="4">
                  <c:v>770</c:v>
                </c:pt>
                <c:pt idx="5">
                  <c:v>615</c:v>
                </c:pt>
                <c:pt idx="6">
                  <c:v>730</c:v>
                </c:pt>
                <c:pt idx="7">
                  <c:v>790.5</c:v>
                </c:pt>
                <c:pt idx="8">
                  <c:v>754</c:v>
                </c:pt>
                <c:pt idx="9">
                  <c:v>684</c:v>
                </c:pt>
                <c:pt idx="10">
                  <c:v>618</c:v>
                </c:pt>
                <c:pt idx="11">
                  <c:v>730</c:v>
                </c:pt>
                <c:pt idx="12">
                  <c:v>570</c:v>
                </c:pt>
                <c:pt idx="13">
                  <c:v>670</c:v>
                </c:pt>
              </c:numCache>
            </c:numRef>
          </c:val>
        </c:ser>
        <c:ser>
          <c:idx val="2"/>
          <c:order val="2"/>
          <c:tx>
            <c:strRef>
              <c:f>'KN 2019'!$A$8</c:f>
              <c:strCache>
                <c:ptCount val="1"/>
                <c:pt idx="0">
                  <c:v>53-41-M/01 Zdravotnický asistent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2019'!$R$8:$AE$8</c:f>
              <c:numCache>
                <c:formatCode>#,##0</c:formatCode>
                <c:ptCount val="14"/>
                <c:pt idx="0">
                  <c:v>820</c:v>
                </c:pt>
                <c:pt idx="1">
                  <c:v>611</c:v>
                </c:pt>
                <c:pt idx="2">
                  <c:v>750</c:v>
                </c:pt>
                <c:pt idx="3">
                  <c:v>756</c:v>
                </c:pt>
                <c:pt idx="4">
                  <c:v>770</c:v>
                </c:pt>
                <c:pt idx="5">
                  <c:v>653</c:v>
                </c:pt>
                <c:pt idx="6">
                  <c:v>730</c:v>
                </c:pt>
                <c:pt idx="7">
                  <c:v>821.7</c:v>
                </c:pt>
                <c:pt idx="8">
                  <c:v>785</c:v>
                </c:pt>
                <c:pt idx="9">
                  <c:v>708</c:v>
                </c:pt>
                <c:pt idx="10">
                  <c:v>618</c:v>
                </c:pt>
                <c:pt idx="11">
                  <c:v>730</c:v>
                </c:pt>
                <c:pt idx="12">
                  <c:v>570</c:v>
                </c:pt>
                <c:pt idx="13">
                  <c:v>670</c:v>
                </c:pt>
              </c:numCache>
            </c:numRef>
          </c:val>
        </c:ser>
        <c:ser>
          <c:idx val="3"/>
          <c:order val="3"/>
          <c:tx>
            <c:strRef>
              <c:f>'KN 2019'!$A$9</c:f>
              <c:strCache>
                <c:ptCount val="1"/>
                <c:pt idx="0">
                  <c:v>26-41-M/01 Elektrotechnika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2019'!$R$9:$AE$9</c:f>
              <c:numCache>
                <c:formatCode>#,##0</c:formatCode>
                <c:ptCount val="14"/>
                <c:pt idx="0">
                  <c:v>820</c:v>
                </c:pt>
                <c:pt idx="1">
                  <c:v>611</c:v>
                </c:pt>
                <c:pt idx="2">
                  <c:v>750</c:v>
                </c:pt>
                <c:pt idx="3">
                  <c:v>756</c:v>
                </c:pt>
                <c:pt idx="4">
                  <c:v>770</c:v>
                </c:pt>
                <c:pt idx="5">
                  <c:v>606</c:v>
                </c:pt>
                <c:pt idx="6">
                  <c:v>730</c:v>
                </c:pt>
                <c:pt idx="7">
                  <c:v>800.6</c:v>
                </c:pt>
                <c:pt idx="8">
                  <c:v>754</c:v>
                </c:pt>
                <c:pt idx="9">
                  <c:v>686</c:v>
                </c:pt>
                <c:pt idx="10">
                  <c:v>618</c:v>
                </c:pt>
                <c:pt idx="11">
                  <c:v>730</c:v>
                </c:pt>
                <c:pt idx="12">
                  <c:v>570</c:v>
                </c:pt>
                <c:pt idx="13">
                  <c:v>670</c:v>
                </c:pt>
              </c:numCache>
            </c:numRef>
          </c:val>
        </c:ser>
        <c:ser>
          <c:idx val="4"/>
          <c:order val="4"/>
          <c:tx>
            <c:strRef>
              <c:f>'KN 2019'!$A$10</c:f>
              <c:strCache>
                <c:ptCount val="1"/>
                <c:pt idx="0">
                  <c:v>23-41-M/01 Strojírenství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2019'!$R$10:$AE$10</c:f>
              <c:numCache>
                <c:formatCode>#,##0</c:formatCode>
                <c:ptCount val="14"/>
                <c:pt idx="0">
                  <c:v>820</c:v>
                </c:pt>
                <c:pt idx="1">
                  <c:v>611</c:v>
                </c:pt>
                <c:pt idx="2">
                  <c:v>750</c:v>
                </c:pt>
                <c:pt idx="3">
                  <c:v>756</c:v>
                </c:pt>
                <c:pt idx="4">
                  <c:v>770</c:v>
                </c:pt>
                <c:pt idx="5">
                  <c:v>606</c:v>
                </c:pt>
                <c:pt idx="6">
                  <c:v>730</c:v>
                </c:pt>
                <c:pt idx="7">
                  <c:v>800.6</c:v>
                </c:pt>
                <c:pt idx="8">
                  <c:v>754</c:v>
                </c:pt>
                <c:pt idx="9">
                  <c:v>696</c:v>
                </c:pt>
                <c:pt idx="10">
                  <c:v>618</c:v>
                </c:pt>
                <c:pt idx="11">
                  <c:v>730</c:v>
                </c:pt>
                <c:pt idx="12">
                  <c:v>570</c:v>
                </c:pt>
                <c:pt idx="13">
                  <c:v>670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459344"/>
        <c:axId val="237459736"/>
      </c:barChart>
      <c:catAx>
        <c:axId val="23745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7459736"/>
        <c:crosses val="autoZero"/>
        <c:auto val="1"/>
        <c:lblAlgn val="ctr"/>
        <c:lblOffset val="100"/>
        <c:noMultiLvlLbl val="0"/>
      </c:catAx>
      <c:valAx>
        <c:axId val="237459736"/>
        <c:scaling>
          <c:orientation val="minMax"/>
          <c:max val="9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</a:t>
                </a:r>
                <a:r>
                  <a:rPr lang="cs-CZ"/>
                  <a:t>ONIV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7459344"/>
        <c:crosses val="autoZero"/>
        <c:crossBetween val="between"/>
        <c:majorUnit val="1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2E-2"/>
          <c:y val="0.12158054711246201"/>
          <c:w val="0.9677006407718588"/>
          <c:h val="6.4333819974631015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mzdových</a:t>
            </a:r>
            <a:r>
              <a:rPr lang="cs-CZ" baseline="0"/>
              <a:t> prostředků pedagogů v roce 2019</a:t>
            </a:r>
          </a:p>
          <a:p>
            <a:pPr>
              <a:defRPr/>
            </a:pPr>
            <a:r>
              <a:rPr lang="cs-CZ" baseline="0"/>
              <a:t>Střední vzdělávání - kategorie oborů M (v Kč/</a:t>
            </a:r>
            <a:r>
              <a:rPr lang="cs-CZ" sz="1800" b="1" i="0" u="none" strike="noStrike" baseline="0"/>
              <a:t>žáka</a:t>
            </a:r>
            <a:r>
              <a:rPr lang="cs-CZ" baseline="0"/>
              <a:t>)</a:t>
            </a:r>
            <a:endParaRPr lang="cs-C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2019'!$A$11</c:f>
              <c:strCache>
                <c:ptCount val="1"/>
                <c:pt idx="0">
                  <c:v>36-47-M/01 Stavebnictví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2019'!$AH$11:$AU$11</c:f>
              <c:numCache>
                <c:formatCode>#,##0</c:formatCode>
                <c:ptCount val="14"/>
                <c:pt idx="0">
                  <c:v>42477.876106194686</c:v>
                </c:pt>
                <c:pt idx="1">
                  <c:v>46139.767586844333</c:v>
                </c:pt>
                <c:pt idx="2">
                  <c:v>44187.982670936144</c:v>
                </c:pt>
                <c:pt idx="3">
                  <c:v>48966.942148760332</c:v>
                </c:pt>
                <c:pt idx="4">
                  <c:v>59840</c:v>
                </c:pt>
                <c:pt idx="5">
                  <c:v>41849.566055930569</c:v>
                </c:pt>
                <c:pt idx="6">
                  <c:v>42634.14729618244</c:v>
                </c:pt>
                <c:pt idx="7">
                  <c:v>42716.434540389972</c:v>
                </c:pt>
                <c:pt idx="8">
                  <c:v>43084.528301886792</c:v>
                </c:pt>
                <c:pt idx="9">
                  <c:v>40337.834351079378</c:v>
                </c:pt>
                <c:pt idx="10">
                  <c:v>49191.726019905007</c:v>
                </c:pt>
                <c:pt idx="11">
                  <c:v>44895.65217391304</c:v>
                </c:pt>
                <c:pt idx="12">
                  <c:v>44403.6</c:v>
                </c:pt>
                <c:pt idx="13">
                  <c:v>41734.605377276675</c:v>
                </c:pt>
              </c:numCache>
            </c:numRef>
          </c:val>
        </c:ser>
        <c:ser>
          <c:idx val="1"/>
          <c:order val="1"/>
          <c:tx>
            <c:strRef>
              <c:f>'KN 2019'!$A$12</c:f>
              <c:strCache>
                <c:ptCount val="1"/>
                <c:pt idx="0">
                  <c:v>65-42-M/01 Hotelnictví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2019'!$AH$12:$AU$12</c:f>
              <c:numCache>
                <c:formatCode>#,##0</c:formatCode>
                <c:ptCount val="14"/>
                <c:pt idx="0">
                  <c:v>43636.36363636364</c:v>
                </c:pt>
                <c:pt idx="1">
                  <c:v>44806.23909696476</c:v>
                </c:pt>
                <c:pt idx="2">
                  <c:v>43558.937531633426</c:v>
                </c:pt>
                <c:pt idx="3">
                  <c:v>42473.118279569891</c:v>
                </c:pt>
                <c:pt idx="4">
                  <c:v>57464.788732394372</c:v>
                </c:pt>
                <c:pt idx="5">
                  <c:v>43572.289156626503</c:v>
                </c:pt>
                <c:pt idx="6">
                  <c:v>49337.726081939356</c:v>
                </c:pt>
                <c:pt idx="7">
                  <c:v>40966.696349065001</c:v>
                </c:pt>
                <c:pt idx="8">
                  <c:v>43288.720379146915</c:v>
                </c:pt>
                <c:pt idx="9">
                  <c:v>39645.646661031278</c:v>
                </c:pt>
                <c:pt idx="10">
                  <c:v>46779.115601415258</c:v>
                </c:pt>
                <c:pt idx="11">
                  <c:v>43497.802197802201</c:v>
                </c:pt>
                <c:pt idx="12">
                  <c:v>42289.142857142855</c:v>
                </c:pt>
                <c:pt idx="13">
                  <c:v>42508.833922261481</c:v>
                </c:pt>
              </c:numCache>
            </c:numRef>
          </c:val>
        </c:ser>
        <c:ser>
          <c:idx val="2"/>
          <c:order val="2"/>
          <c:tx>
            <c:strRef>
              <c:f>'KN 2019'!$A$13</c:f>
              <c:strCache>
                <c:ptCount val="1"/>
                <c:pt idx="0">
                  <c:v>63-41-M/01 Ekonomika a podnikání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2019'!$AH$13:$AU$13</c:f>
              <c:numCache>
                <c:formatCode>#,##0</c:formatCode>
                <c:ptCount val="14"/>
                <c:pt idx="0">
                  <c:v>37238.169123351436</c:v>
                </c:pt>
                <c:pt idx="1">
                  <c:v>43331.684048948249</c:v>
                </c:pt>
                <c:pt idx="2">
                  <c:v>40798.956521739128</c:v>
                </c:pt>
                <c:pt idx="3">
                  <c:v>44465.290806754223</c:v>
                </c:pt>
                <c:pt idx="4">
                  <c:v>51884.393063583811</c:v>
                </c:pt>
                <c:pt idx="5">
                  <c:v>41018.903591682421</c:v>
                </c:pt>
                <c:pt idx="6">
                  <c:v>0</c:v>
                </c:pt>
                <c:pt idx="7">
                  <c:v>40004.869565217392</c:v>
                </c:pt>
                <c:pt idx="8">
                  <c:v>0</c:v>
                </c:pt>
                <c:pt idx="9">
                  <c:v>40137.612323491652</c:v>
                </c:pt>
                <c:pt idx="10">
                  <c:v>42896.118002375326</c:v>
                </c:pt>
                <c:pt idx="11">
                  <c:v>43220.746132848042</c:v>
                </c:pt>
                <c:pt idx="12">
                  <c:v>38611.82608695652</c:v>
                </c:pt>
                <c:pt idx="13">
                  <c:v>41269.296740994854</c:v>
                </c:pt>
              </c:numCache>
            </c:numRef>
          </c:val>
        </c:ser>
        <c:ser>
          <c:idx val="3"/>
          <c:order val="3"/>
          <c:tx>
            <c:strRef>
              <c:f>'KN 2019'!$A$14</c:f>
              <c:strCache>
                <c:ptCount val="1"/>
                <c:pt idx="0">
                  <c:v>78-42-M/02 Ekonomické lyceum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2019'!$AH$14:$AU$14</c:f>
              <c:numCache>
                <c:formatCode>#,##0</c:formatCode>
                <c:ptCount val="14"/>
                <c:pt idx="0">
                  <c:v>43636.36363636364</c:v>
                </c:pt>
                <c:pt idx="1">
                  <c:v>41545.843302317895</c:v>
                </c:pt>
                <c:pt idx="2">
                  <c:v>40692.801387684303</c:v>
                </c:pt>
                <c:pt idx="3">
                  <c:v>42857.142857142855</c:v>
                </c:pt>
                <c:pt idx="4">
                  <c:v>0</c:v>
                </c:pt>
                <c:pt idx="5">
                  <c:v>36903.0612244898</c:v>
                </c:pt>
                <c:pt idx="6">
                  <c:v>39217.790410147951</c:v>
                </c:pt>
                <c:pt idx="7">
                  <c:v>38373.737373737371</c:v>
                </c:pt>
                <c:pt idx="8">
                  <c:v>0</c:v>
                </c:pt>
                <c:pt idx="9">
                  <c:v>39847.748513169077</c:v>
                </c:pt>
                <c:pt idx="10">
                  <c:v>46564.12358934732</c:v>
                </c:pt>
                <c:pt idx="11">
                  <c:v>40632.677502138584</c:v>
                </c:pt>
                <c:pt idx="12">
                  <c:v>0</c:v>
                </c:pt>
                <c:pt idx="13">
                  <c:v>39637.561779242176</c:v>
                </c:pt>
              </c:numCache>
            </c:numRef>
          </c:val>
        </c:ser>
        <c:ser>
          <c:idx val="4"/>
          <c:order val="4"/>
          <c:tx>
            <c:strRef>
              <c:f>'KN 2019'!$A$15</c:f>
              <c:strCache>
                <c:ptCount val="1"/>
                <c:pt idx="0">
                  <c:v>75-41-M/01 Sociální činnost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2019'!$AH$15:$AU$15</c:f>
              <c:numCache>
                <c:formatCode>#,##0</c:formatCode>
                <c:ptCount val="14"/>
                <c:pt idx="0">
                  <c:v>38400</c:v>
                </c:pt>
                <c:pt idx="1">
                  <c:v>40862.234460697757</c:v>
                </c:pt>
                <c:pt idx="2">
                  <c:v>38775.867768595046</c:v>
                </c:pt>
                <c:pt idx="3">
                  <c:v>36801.242236024846</c:v>
                </c:pt>
                <c:pt idx="4">
                  <c:v>44523.809523809527</c:v>
                </c:pt>
                <c:pt idx="5">
                  <c:v>37737.391304347824</c:v>
                </c:pt>
                <c:pt idx="6">
                  <c:v>40287.241971790027</c:v>
                </c:pt>
                <c:pt idx="7">
                  <c:v>36893.023255813954</c:v>
                </c:pt>
                <c:pt idx="8">
                  <c:v>38867.744680851065</c:v>
                </c:pt>
                <c:pt idx="9">
                  <c:v>37529.647115307671</c:v>
                </c:pt>
                <c:pt idx="10">
                  <c:v>42617.884181544185</c:v>
                </c:pt>
                <c:pt idx="11">
                  <c:v>37401.259842519685</c:v>
                </c:pt>
                <c:pt idx="12">
                  <c:v>42289.142857142855</c:v>
                </c:pt>
                <c:pt idx="13">
                  <c:v>38496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615168"/>
        <c:axId val="237615560"/>
      </c:barChart>
      <c:catAx>
        <c:axId val="23761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7615560"/>
        <c:crosses val="autoZero"/>
        <c:auto val="1"/>
        <c:lblAlgn val="ctr"/>
        <c:lblOffset val="100"/>
        <c:noMultiLvlLbl val="0"/>
      </c:catAx>
      <c:valAx>
        <c:axId val="237615560"/>
        <c:scaling>
          <c:orientation val="minMax"/>
          <c:max val="6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7615168"/>
        <c:crosses val="autoZero"/>
        <c:crossBetween val="between"/>
        <c:majorUnit val="5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35E-2"/>
          <c:y val="0.12158054711246201"/>
          <c:w val="0.9677006407718588"/>
          <c:h val="6.4333819974630987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mzdových</a:t>
            </a:r>
            <a:r>
              <a:rPr lang="cs-CZ" baseline="0"/>
              <a:t> prostředků nepedagogů v roce 2019</a:t>
            </a:r>
          </a:p>
          <a:p>
            <a:pPr>
              <a:defRPr/>
            </a:pPr>
            <a:r>
              <a:rPr lang="cs-CZ" baseline="0"/>
              <a:t>Střední vzdělávání - kategorie oborů M (v Kč/</a:t>
            </a:r>
            <a:r>
              <a:rPr lang="cs-CZ" sz="1800" b="1" i="0" u="none" strike="noStrike" baseline="0"/>
              <a:t>žáka</a:t>
            </a:r>
            <a:r>
              <a:rPr lang="cs-CZ" baseline="0"/>
              <a:t>)</a:t>
            </a:r>
            <a:endParaRPr lang="cs-C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2019'!$A$11</c:f>
              <c:strCache>
                <c:ptCount val="1"/>
                <c:pt idx="0">
                  <c:v>36-47-M/01 Stavebnictví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2019'!$AX$11:$BK$11</c:f>
              <c:numCache>
                <c:formatCode>#,##0</c:formatCode>
                <c:ptCount val="14"/>
                <c:pt idx="0">
                  <c:v>7695.7894736842109</c:v>
                </c:pt>
                <c:pt idx="1">
                  <c:v>8086.9411764705883</c:v>
                </c:pt>
                <c:pt idx="2">
                  <c:v>7223.3142857142857</c:v>
                </c:pt>
                <c:pt idx="3">
                  <c:v>6274.2857142857147</c:v>
                </c:pt>
                <c:pt idx="4">
                  <c:v>9573.4597156398104</c:v>
                </c:pt>
                <c:pt idx="5">
                  <c:v>7298.0355472404117</c:v>
                </c:pt>
                <c:pt idx="6">
                  <c:v>5488.1541974081874</c:v>
                </c:pt>
                <c:pt idx="7">
                  <c:v>6842.4845388545309</c:v>
                </c:pt>
                <c:pt idx="8">
                  <c:v>7618.3783783783783</c:v>
                </c:pt>
                <c:pt idx="9">
                  <c:v>7141.4798206278028</c:v>
                </c:pt>
                <c:pt idx="10">
                  <c:v>6642.898550724638</c:v>
                </c:pt>
                <c:pt idx="11">
                  <c:v>6965.8374792703162</c:v>
                </c:pt>
                <c:pt idx="12">
                  <c:v>5256</c:v>
                </c:pt>
                <c:pt idx="13">
                  <c:v>6445.059089766155</c:v>
                </c:pt>
              </c:numCache>
            </c:numRef>
          </c:val>
        </c:ser>
        <c:ser>
          <c:idx val="1"/>
          <c:order val="1"/>
          <c:tx>
            <c:strRef>
              <c:f>'KN 2019'!$A$12</c:f>
              <c:strCache>
                <c:ptCount val="1"/>
                <c:pt idx="0">
                  <c:v>65-42-M/01 Hotelnictví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2019'!$AX$12:$BK$12</c:f>
              <c:numCache>
                <c:formatCode>#,##0</c:formatCode>
                <c:ptCount val="14"/>
                <c:pt idx="0">
                  <c:v>6498.666666666667</c:v>
                </c:pt>
                <c:pt idx="1">
                  <c:v>6706.2439024390242</c:v>
                </c:pt>
                <c:pt idx="2">
                  <c:v>5738.1064096961318</c:v>
                </c:pt>
                <c:pt idx="3">
                  <c:v>6274.2857142857147</c:v>
                </c:pt>
                <c:pt idx="4">
                  <c:v>16925.010473397571</c:v>
                </c:pt>
                <c:pt idx="5">
                  <c:v>7298.0355472404117</c:v>
                </c:pt>
                <c:pt idx="6">
                  <c:v>5488.1541974081874</c:v>
                </c:pt>
                <c:pt idx="7">
                  <c:v>6663.3150039277298</c:v>
                </c:pt>
                <c:pt idx="8">
                  <c:v>7618.3783783783783</c:v>
                </c:pt>
                <c:pt idx="9">
                  <c:v>5742.7991886409736</c:v>
                </c:pt>
                <c:pt idx="10">
                  <c:v>6044.3076923076924</c:v>
                </c:pt>
                <c:pt idx="11">
                  <c:v>6269.253731343284</c:v>
                </c:pt>
                <c:pt idx="12">
                  <c:v>5256</c:v>
                </c:pt>
                <c:pt idx="13">
                  <c:v>6445.059089766155</c:v>
                </c:pt>
              </c:numCache>
            </c:numRef>
          </c:val>
        </c:ser>
        <c:ser>
          <c:idx val="2"/>
          <c:order val="2"/>
          <c:tx>
            <c:strRef>
              <c:f>'KN 2019'!$A$13</c:f>
              <c:strCache>
                <c:ptCount val="1"/>
                <c:pt idx="0">
                  <c:v>63-41-M/01 Ekonomika a podnikání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2019'!$AX$13:$BK$13</c:f>
              <c:numCache>
                <c:formatCode>#,##0</c:formatCode>
                <c:ptCount val="14"/>
                <c:pt idx="0">
                  <c:v>7220.7407407407409</c:v>
                </c:pt>
                <c:pt idx="1">
                  <c:v>5091.7777777777774</c:v>
                </c:pt>
                <c:pt idx="2">
                  <c:v>4569.6313358387051</c:v>
                </c:pt>
                <c:pt idx="3">
                  <c:v>6274.2857142857147</c:v>
                </c:pt>
                <c:pt idx="4">
                  <c:v>10227.848101265823</c:v>
                </c:pt>
                <c:pt idx="5">
                  <c:v>5603.2559253052423</c:v>
                </c:pt>
                <c:pt idx="6">
                  <c:v>0</c:v>
                </c:pt>
                <c:pt idx="7">
                  <c:v>5166.9441624365481</c:v>
                </c:pt>
                <c:pt idx="8">
                  <c:v>0</c:v>
                </c:pt>
                <c:pt idx="9">
                  <c:v>5742.7991886409736</c:v>
                </c:pt>
                <c:pt idx="10">
                  <c:v>5505.8258258258256</c:v>
                </c:pt>
                <c:pt idx="11">
                  <c:v>4822.5028702640648</c:v>
                </c:pt>
                <c:pt idx="12">
                  <c:v>4778.181818181818</c:v>
                </c:pt>
                <c:pt idx="13">
                  <c:v>4827.1186440677966</c:v>
                </c:pt>
              </c:numCache>
            </c:numRef>
          </c:val>
        </c:ser>
        <c:ser>
          <c:idx val="3"/>
          <c:order val="3"/>
          <c:tx>
            <c:strRef>
              <c:f>'KN 2019'!$A$14</c:f>
              <c:strCache>
                <c:ptCount val="1"/>
                <c:pt idx="0">
                  <c:v>78-42-M/02 Ekonomické lyceum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2019'!$AX$14:$BK$14</c:f>
              <c:numCache>
                <c:formatCode>#,##0</c:formatCode>
                <c:ptCount val="14"/>
                <c:pt idx="0">
                  <c:v>5848.8</c:v>
                </c:pt>
                <c:pt idx="1">
                  <c:v>5091.7777777777774</c:v>
                </c:pt>
                <c:pt idx="2">
                  <c:v>4262.7464158164967</c:v>
                </c:pt>
                <c:pt idx="3">
                  <c:v>5167.0588235294117</c:v>
                </c:pt>
                <c:pt idx="4">
                  <c:v>0</c:v>
                </c:pt>
                <c:pt idx="5">
                  <c:v>4255.4181818181814</c:v>
                </c:pt>
                <c:pt idx="6">
                  <c:v>4519.3635526189701</c:v>
                </c:pt>
                <c:pt idx="7">
                  <c:v>4220.0995024875619</c:v>
                </c:pt>
                <c:pt idx="8">
                  <c:v>0</c:v>
                </c:pt>
                <c:pt idx="9">
                  <c:v>4872.0458891013386</c:v>
                </c:pt>
                <c:pt idx="10">
                  <c:v>5202.72417707151</c:v>
                </c:pt>
                <c:pt idx="11">
                  <c:v>4643.8916528468772</c:v>
                </c:pt>
                <c:pt idx="12">
                  <c:v>0</c:v>
                </c:pt>
                <c:pt idx="13">
                  <c:v>4827.1186440677966</c:v>
                </c:pt>
              </c:numCache>
            </c:numRef>
          </c:val>
        </c:ser>
        <c:ser>
          <c:idx val="4"/>
          <c:order val="4"/>
          <c:tx>
            <c:strRef>
              <c:f>'KN 2019'!$A$15</c:f>
              <c:strCache>
                <c:ptCount val="1"/>
                <c:pt idx="0">
                  <c:v>75-41-M/01 Sociální činnost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2019'!$AX$15:$BK$15</c:f>
              <c:numCache>
                <c:formatCode>#,##0</c:formatCode>
                <c:ptCount val="14"/>
                <c:pt idx="0">
                  <c:v>6498.666666666667</c:v>
                </c:pt>
                <c:pt idx="1">
                  <c:v>5091.7777777777774</c:v>
                </c:pt>
                <c:pt idx="2">
                  <c:v>4779.9875945219783</c:v>
                </c:pt>
                <c:pt idx="3">
                  <c:v>6274.2857142857147</c:v>
                </c:pt>
                <c:pt idx="4">
                  <c:v>5249.025552187094</c:v>
                </c:pt>
                <c:pt idx="5">
                  <c:v>5603.2559253052423</c:v>
                </c:pt>
                <c:pt idx="6">
                  <c:v>4519.3635526189701</c:v>
                </c:pt>
                <c:pt idx="7">
                  <c:v>6330.1492537313425</c:v>
                </c:pt>
                <c:pt idx="8">
                  <c:v>5420.7692307692305</c:v>
                </c:pt>
                <c:pt idx="9">
                  <c:v>5742.7991886409736</c:v>
                </c:pt>
                <c:pt idx="10">
                  <c:v>5774.007978165022</c:v>
                </c:pt>
                <c:pt idx="11">
                  <c:v>4643.8916528468772</c:v>
                </c:pt>
                <c:pt idx="12">
                  <c:v>5256</c:v>
                </c:pt>
                <c:pt idx="13">
                  <c:v>6445.059089766155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616344"/>
        <c:axId val="237616736"/>
      </c:barChart>
      <c:catAx>
        <c:axId val="237616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7616736"/>
        <c:crosses val="autoZero"/>
        <c:auto val="1"/>
        <c:lblAlgn val="ctr"/>
        <c:lblOffset val="100"/>
        <c:noMultiLvlLbl val="0"/>
      </c:catAx>
      <c:valAx>
        <c:axId val="237616736"/>
        <c:scaling>
          <c:orientation val="minMax"/>
          <c:max val="18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7616344"/>
        <c:crosses val="autoZero"/>
        <c:crossBetween val="between"/>
        <c:majorUnit val="15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2E-2"/>
          <c:y val="0.12158054711246201"/>
          <c:w val="0.9677006407718588"/>
          <c:h val="6.4333819974631015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ONIV</a:t>
            </a:r>
            <a:r>
              <a:rPr lang="cs-CZ" baseline="0"/>
              <a:t> v roce 2019</a:t>
            </a:r>
          </a:p>
          <a:p>
            <a:pPr>
              <a:defRPr/>
            </a:pPr>
            <a:r>
              <a:rPr lang="cs-CZ" baseline="0"/>
              <a:t>Střední vzdělávání - kategorie oborů M (v Kč/</a:t>
            </a:r>
            <a:r>
              <a:rPr lang="cs-CZ" sz="1800" b="1" i="0" u="none" strike="noStrike" baseline="0"/>
              <a:t>žáka</a:t>
            </a:r>
            <a:r>
              <a:rPr lang="cs-CZ" baseline="0"/>
              <a:t>)</a:t>
            </a:r>
            <a:endParaRPr lang="cs-C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2019'!$A$11</c:f>
              <c:strCache>
                <c:ptCount val="1"/>
                <c:pt idx="0">
                  <c:v>36-47-M/01 Stavebnictví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2019'!$R$11:$AE$11</c:f>
              <c:numCache>
                <c:formatCode>#,##0</c:formatCode>
                <c:ptCount val="14"/>
                <c:pt idx="0">
                  <c:v>820</c:v>
                </c:pt>
                <c:pt idx="1">
                  <c:v>611</c:v>
                </c:pt>
                <c:pt idx="2">
                  <c:v>750</c:v>
                </c:pt>
                <c:pt idx="3">
                  <c:v>756</c:v>
                </c:pt>
                <c:pt idx="4">
                  <c:v>770</c:v>
                </c:pt>
                <c:pt idx="5">
                  <c:v>606</c:v>
                </c:pt>
                <c:pt idx="6">
                  <c:v>730</c:v>
                </c:pt>
                <c:pt idx="7">
                  <c:v>798.7</c:v>
                </c:pt>
                <c:pt idx="8">
                  <c:v>754</c:v>
                </c:pt>
                <c:pt idx="9">
                  <c:v>680</c:v>
                </c:pt>
                <c:pt idx="10">
                  <c:v>618</c:v>
                </c:pt>
                <c:pt idx="11">
                  <c:v>730</c:v>
                </c:pt>
                <c:pt idx="12">
                  <c:v>570</c:v>
                </c:pt>
                <c:pt idx="13">
                  <c:v>670</c:v>
                </c:pt>
              </c:numCache>
            </c:numRef>
          </c:val>
        </c:ser>
        <c:ser>
          <c:idx val="1"/>
          <c:order val="1"/>
          <c:tx>
            <c:strRef>
              <c:f>'KN 2019'!$A$12</c:f>
              <c:strCache>
                <c:ptCount val="1"/>
                <c:pt idx="0">
                  <c:v>65-42-M/01 Hotelnictví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2019'!$R$12:$AE$12</c:f>
              <c:numCache>
                <c:formatCode>#,##0</c:formatCode>
                <c:ptCount val="14"/>
                <c:pt idx="0">
                  <c:v>820</c:v>
                </c:pt>
                <c:pt idx="1">
                  <c:v>611</c:v>
                </c:pt>
                <c:pt idx="2">
                  <c:v>750</c:v>
                </c:pt>
                <c:pt idx="3">
                  <c:v>756</c:v>
                </c:pt>
                <c:pt idx="4">
                  <c:v>770</c:v>
                </c:pt>
                <c:pt idx="5">
                  <c:v>614</c:v>
                </c:pt>
                <c:pt idx="6">
                  <c:v>730</c:v>
                </c:pt>
                <c:pt idx="7">
                  <c:v>792.9</c:v>
                </c:pt>
                <c:pt idx="8">
                  <c:v>755</c:v>
                </c:pt>
                <c:pt idx="9">
                  <c:v>670</c:v>
                </c:pt>
                <c:pt idx="10">
                  <c:v>618</c:v>
                </c:pt>
                <c:pt idx="11">
                  <c:v>730</c:v>
                </c:pt>
                <c:pt idx="12">
                  <c:v>570</c:v>
                </c:pt>
                <c:pt idx="13">
                  <c:v>670</c:v>
                </c:pt>
              </c:numCache>
            </c:numRef>
          </c:val>
        </c:ser>
        <c:ser>
          <c:idx val="2"/>
          <c:order val="2"/>
          <c:tx>
            <c:strRef>
              <c:f>'KN 2019'!$A$13</c:f>
              <c:strCache>
                <c:ptCount val="1"/>
                <c:pt idx="0">
                  <c:v>63-41-M/01 Ekonomika a podnikání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2019'!$R$13:$AE$13</c:f>
              <c:numCache>
                <c:formatCode>#,##0</c:formatCode>
                <c:ptCount val="14"/>
                <c:pt idx="0">
                  <c:v>820</c:v>
                </c:pt>
                <c:pt idx="1">
                  <c:v>611</c:v>
                </c:pt>
                <c:pt idx="2">
                  <c:v>750</c:v>
                </c:pt>
                <c:pt idx="3">
                  <c:v>756</c:v>
                </c:pt>
                <c:pt idx="4">
                  <c:v>770</c:v>
                </c:pt>
                <c:pt idx="5">
                  <c:v>596</c:v>
                </c:pt>
                <c:pt idx="6">
                  <c:v>0</c:v>
                </c:pt>
                <c:pt idx="7">
                  <c:v>785.5</c:v>
                </c:pt>
                <c:pt idx="8">
                  <c:v>0</c:v>
                </c:pt>
                <c:pt idx="9">
                  <c:v>673</c:v>
                </c:pt>
                <c:pt idx="10">
                  <c:v>618</c:v>
                </c:pt>
                <c:pt idx="11">
                  <c:v>730</c:v>
                </c:pt>
                <c:pt idx="12">
                  <c:v>570</c:v>
                </c:pt>
                <c:pt idx="13">
                  <c:v>670</c:v>
                </c:pt>
              </c:numCache>
            </c:numRef>
          </c:val>
        </c:ser>
        <c:ser>
          <c:idx val="3"/>
          <c:order val="3"/>
          <c:tx>
            <c:strRef>
              <c:f>'KN 2019'!$A$14</c:f>
              <c:strCache>
                <c:ptCount val="1"/>
                <c:pt idx="0">
                  <c:v>78-42-M/02 Ekonomické lyceum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2019'!$R$14:$AE$14</c:f>
              <c:numCache>
                <c:formatCode>#,##0</c:formatCode>
                <c:ptCount val="14"/>
                <c:pt idx="0">
                  <c:v>820</c:v>
                </c:pt>
                <c:pt idx="1">
                  <c:v>611</c:v>
                </c:pt>
                <c:pt idx="2">
                  <c:v>750</c:v>
                </c:pt>
                <c:pt idx="3">
                  <c:v>756</c:v>
                </c:pt>
                <c:pt idx="4">
                  <c:v>0</c:v>
                </c:pt>
                <c:pt idx="5">
                  <c:v>573</c:v>
                </c:pt>
                <c:pt idx="6">
                  <c:v>730</c:v>
                </c:pt>
                <c:pt idx="7">
                  <c:v>777.8</c:v>
                </c:pt>
                <c:pt idx="8">
                  <c:v>0</c:v>
                </c:pt>
                <c:pt idx="9">
                  <c:v>667</c:v>
                </c:pt>
                <c:pt idx="10">
                  <c:v>618</c:v>
                </c:pt>
                <c:pt idx="11">
                  <c:v>730</c:v>
                </c:pt>
                <c:pt idx="12">
                  <c:v>0</c:v>
                </c:pt>
                <c:pt idx="13">
                  <c:v>670</c:v>
                </c:pt>
              </c:numCache>
            </c:numRef>
          </c:val>
        </c:ser>
        <c:ser>
          <c:idx val="4"/>
          <c:order val="4"/>
          <c:tx>
            <c:strRef>
              <c:f>'KN 2019'!$A$15</c:f>
              <c:strCache>
                <c:ptCount val="1"/>
                <c:pt idx="0">
                  <c:v>75-41-M/01 Sociální činnost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2019'!$R$15:$AE$15</c:f>
              <c:numCache>
                <c:formatCode>#,##0</c:formatCode>
                <c:ptCount val="14"/>
                <c:pt idx="0">
                  <c:v>820</c:v>
                </c:pt>
                <c:pt idx="1">
                  <c:v>611</c:v>
                </c:pt>
                <c:pt idx="2">
                  <c:v>750</c:v>
                </c:pt>
                <c:pt idx="3">
                  <c:v>756</c:v>
                </c:pt>
                <c:pt idx="4">
                  <c:v>770</c:v>
                </c:pt>
                <c:pt idx="5">
                  <c:v>582</c:v>
                </c:pt>
                <c:pt idx="6">
                  <c:v>730</c:v>
                </c:pt>
                <c:pt idx="7">
                  <c:v>779.7</c:v>
                </c:pt>
                <c:pt idx="8">
                  <c:v>735</c:v>
                </c:pt>
                <c:pt idx="9">
                  <c:v>660</c:v>
                </c:pt>
                <c:pt idx="10">
                  <c:v>618</c:v>
                </c:pt>
                <c:pt idx="11">
                  <c:v>730</c:v>
                </c:pt>
                <c:pt idx="12">
                  <c:v>570</c:v>
                </c:pt>
                <c:pt idx="13">
                  <c:v>670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614384"/>
        <c:axId val="237613992"/>
      </c:barChart>
      <c:catAx>
        <c:axId val="237614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7613992"/>
        <c:crosses val="autoZero"/>
        <c:auto val="1"/>
        <c:lblAlgn val="ctr"/>
        <c:lblOffset val="100"/>
        <c:noMultiLvlLbl val="0"/>
      </c:catAx>
      <c:valAx>
        <c:axId val="237613992"/>
        <c:scaling>
          <c:orientation val="minMax"/>
          <c:max val="9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</a:t>
                </a:r>
                <a:r>
                  <a:rPr lang="cs-CZ"/>
                  <a:t>ONIV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7614384"/>
        <c:crosses val="autoZero"/>
        <c:crossBetween val="between"/>
        <c:majorUnit val="1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677006407718588"/>
          <c:h val="6.4333819974631071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mzdových</a:t>
            </a:r>
            <a:r>
              <a:rPr lang="cs-CZ" baseline="0"/>
              <a:t> prostředků pedagogů v roce 2019</a:t>
            </a:r>
          </a:p>
          <a:p>
            <a:pPr>
              <a:defRPr/>
            </a:pPr>
            <a:r>
              <a:rPr lang="cs-CZ" baseline="0"/>
              <a:t>Střední vzdělávání - kategorie oborů M (v Kč/</a:t>
            </a:r>
            <a:r>
              <a:rPr lang="cs-CZ" sz="1800" b="1" i="0" u="none" strike="noStrike" baseline="0"/>
              <a:t>žáka</a:t>
            </a:r>
            <a:r>
              <a:rPr lang="cs-CZ" baseline="0"/>
              <a:t>)</a:t>
            </a:r>
            <a:endParaRPr lang="cs-C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2019'!$A$16</c:f>
              <c:strCache>
                <c:ptCount val="1"/>
                <c:pt idx="0">
                  <c:v>68-43-M/01 Veřejnosprávní činnost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2019'!$AH$16:$AU$16</c:f>
              <c:numCache>
                <c:formatCode>#,##0</c:formatCode>
                <c:ptCount val="14"/>
                <c:pt idx="0">
                  <c:v>30573.248407643314</c:v>
                </c:pt>
                <c:pt idx="1">
                  <c:v>40150.067433470904</c:v>
                </c:pt>
                <c:pt idx="2">
                  <c:v>37385.498007968126</c:v>
                </c:pt>
                <c:pt idx="3">
                  <c:v>39932.603201347942</c:v>
                </c:pt>
                <c:pt idx="4">
                  <c:v>44835.164835164833</c:v>
                </c:pt>
                <c:pt idx="5">
                  <c:v>38202.464788732395</c:v>
                </c:pt>
                <c:pt idx="6">
                  <c:v>37825.637914285675</c:v>
                </c:pt>
                <c:pt idx="7">
                  <c:v>36893.023255813954</c:v>
                </c:pt>
                <c:pt idx="8">
                  <c:v>37994.675540765391</c:v>
                </c:pt>
                <c:pt idx="9">
                  <c:v>37031.819976312676</c:v>
                </c:pt>
                <c:pt idx="10">
                  <c:v>42764.184147435233</c:v>
                </c:pt>
                <c:pt idx="11">
                  <c:v>40563.279248505547</c:v>
                </c:pt>
                <c:pt idx="12">
                  <c:v>44403.6</c:v>
                </c:pt>
                <c:pt idx="13">
                  <c:v>36873.563218390802</c:v>
                </c:pt>
              </c:numCache>
            </c:numRef>
          </c:val>
        </c:ser>
        <c:ser>
          <c:idx val="1"/>
          <c:order val="1"/>
          <c:tx>
            <c:strRef>
              <c:f>'KN 2019'!$A$17</c:f>
              <c:strCache>
                <c:ptCount val="1"/>
                <c:pt idx="0">
                  <c:v>41-41-M/01 Agropodnikání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2019'!$AH$17:$AU$17</c:f>
              <c:numCache>
                <c:formatCode>#,##0</c:formatCode>
                <c:ptCount val="14"/>
                <c:pt idx="0">
                  <c:v>0</c:v>
                </c:pt>
                <c:pt idx="1">
                  <c:v>51618.824612163102</c:v>
                </c:pt>
                <c:pt idx="2">
                  <c:v>47037.594532538082</c:v>
                </c:pt>
                <c:pt idx="3">
                  <c:v>72699.386503067493</c:v>
                </c:pt>
                <c:pt idx="4">
                  <c:v>43956.904995102836</c:v>
                </c:pt>
                <c:pt idx="5">
                  <c:v>44694.12976313079</c:v>
                </c:pt>
                <c:pt idx="6">
                  <c:v>58984.881642857094</c:v>
                </c:pt>
                <c:pt idx="7">
                  <c:v>48580.359028511084</c:v>
                </c:pt>
                <c:pt idx="8">
                  <c:v>51027.486033519555</c:v>
                </c:pt>
                <c:pt idx="9">
                  <c:v>45886.703845024946</c:v>
                </c:pt>
                <c:pt idx="10">
                  <c:v>67384.164198746512</c:v>
                </c:pt>
                <c:pt idx="11">
                  <c:v>49120.579110651503</c:v>
                </c:pt>
                <c:pt idx="12">
                  <c:v>49337.333333333336</c:v>
                </c:pt>
                <c:pt idx="13">
                  <c:v>50020.790020790024</c:v>
                </c:pt>
              </c:numCache>
            </c:numRef>
          </c:val>
        </c:ser>
        <c:ser>
          <c:idx val="2"/>
          <c:order val="2"/>
          <c:tx>
            <c:strRef>
              <c:f>'KN 2019'!$A$18</c:f>
              <c:strCache>
                <c:ptCount val="1"/>
                <c:pt idx="0">
                  <c:v>78-42-M/01 Technické lyceum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2019'!$AH$18:$AU$18</c:f>
              <c:numCache>
                <c:formatCode>#,##0</c:formatCode>
                <c:ptCount val="14"/>
                <c:pt idx="0">
                  <c:v>42857.142857142862</c:v>
                </c:pt>
                <c:pt idx="1">
                  <c:v>45657.114605455987</c:v>
                </c:pt>
                <c:pt idx="2">
                  <c:v>40692.801387684303</c:v>
                </c:pt>
                <c:pt idx="3">
                  <c:v>46153.846153846156</c:v>
                </c:pt>
                <c:pt idx="4">
                  <c:v>46315.789473684214</c:v>
                </c:pt>
                <c:pt idx="5">
                  <c:v>36903.0612244898</c:v>
                </c:pt>
                <c:pt idx="6">
                  <c:v>48181.856789610341</c:v>
                </c:pt>
                <c:pt idx="7">
                  <c:v>38373.737373737371</c:v>
                </c:pt>
                <c:pt idx="8">
                  <c:v>0</c:v>
                </c:pt>
                <c:pt idx="9">
                  <c:v>40854.355400696862</c:v>
                </c:pt>
                <c:pt idx="10">
                  <c:v>46589.400205981889</c:v>
                </c:pt>
                <c:pt idx="11">
                  <c:v>40219.813717188823</c:v>
                </c:pt>
                <c:pt idx="12">
                  <c:v>40366.909090909088</c:v>
                </c:pt>
                <c:pt idx="13">
                  <c:v>40710.659898477155</c:v>
                </c:pt>
              </c:numCache>
            </c:numRef>
          </c:val>
        </c:ser>
        <c:ser>
          <c:idx val="3"/>
          <c:order val="3"/>
          <c:tx>
            <c:strRef>
              <c:f>'KN 2019'!$A$19</c:f>
              <c:strCache>
                <c:ptCount val="1"/>
                <c:pt idx="0">
                  <c:v>75-31-M/01 Předškolní a mimoškolní pedagogika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2019'!$AH$19:$AU$19</c:f>
              <c:numCache>
                <c:formatCode>#,##0</c:formatCode>
                <c:ptCount val="14"/>
                <c:pt idx="0">
                  <c:v>42857.142857142862</c:v>
                </c:pt>
                <c:pt idx="1">
                  <c:v>47608.556305480677</c:v>
                </c:pt>
                <c:pt idx="2">
                  <c:v>44684.571428571428</c:v>
                </c:pt>
                <c:pt idx="3">
                  <c:v>38072.28915662651</c:v>
                </c:pt>
                <c:pt idx="4">
                  <c:v>39507.042253521126</c:v>
                </c:pt>
                <c:pt idx="5">
                  <c:v>43096.325719960274</c:v>
                </c:pt>
                <c:pt idx="6">
                  <c:v>39367.425458999962</c:v>
                </c:pt>
                <c:pt idx="7">
                  <c:v>40004.869565217392</c:v>
                </c:pt>
                <c:pt idx="8">
                  <c:v>42842.026266416513</c:v>
                </c:pt>
                <c:pt idx="9">
                  <c:v>0</c:v>
                </c:pt>
                <c:pt idx="10">
                  <c:v>42153.511597809847</c:v>
                </c:pt>
                <c:pt idx="11">
                  <c:v>42638.779174147217</c:v>
                </c:pt>
                <c:pt idx="12">
                  <c:v>41498.691588785048</c:v>
                </c:pt>
                <c:pt idx="13">
                  <c:v>45698.005698005698</c:v>
                </c:pt>
              </c:numCache>
            </c:numRef>
          </c:val>
        </c:ser>
        <c:ser>
          <c:idx val="4"/>
          <c:order val="4"/>
          <c:tx>
            <c:strRef>
              <c:f>'KN 2019'!$A$20</c:f>
              <c:strCache>
                <c:ptCount val="1"/>
                <c:pt idx="0">
                  <c:v>65-42-M/02 Cestovní ruch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2019'!$AH$20:$AU$20</c:f>
              <c:numCache>
                <c:formatCode>#,##0</c:formatCode>
                <c:ptCount val="14"/>
                <c:pt idx="0">
                  <c:v>41379.310344827587</c:v>
                </c:pt>
                <c:pt idx="1">
                  <c:v>44006.112877009211</c:v>
                </c:pt>
                <c:pt idx="2">
                  <c:v>43558.937531633426</c:v>
                </c:pt>
                <c:pt idx="3">
                  <c:v>43686.635944700465</c:v>
                </c:pt>
                <c:pt idx="4">
                  <c:v>37937.4471682164</c:v>
                </c:pt>
                <c:pt idx="5">
                  <c:v>41809.248554913291</c:v>
                </c:pt>
                <c:pt idx="6">
                  <c:v>49973.473128964011</c:v>
                </c:pt>
                <c:pt idx="7">
                  <c:v>39455.91766723842</c:v>
                </c:pt>
                <c:pt idx="8">
                  <c:v>41593.442622950817</c:v>
                </c:pt>
                <c:pt idx="9">
                  <c:v>41748.976321880007</c:v>
                </c:pt>
                <c:pt idx="10">
                  <c:v>43573.274112646934</c:v>
                </c:pt>
                <c:pt idx="11">
                  <c:v>41412.031386224931</c:v>
                </c:pt>
                <c:pt idx="12">
                  <c:v>0</c:v>
                </c:pt>
                <c:pt idx="13">
                  <c:v>41916.376306620208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460520"/>
        <c:axId val="238218408"/>
      </c:barChart>
      <c:catAx>
        <c:axId val="237460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8218408"/>
        <c:crosses val="autoZero"/>
        <c:auto val="1"/>
        <c:lblAlgn val="ctr"/>
        <c:lblOffset val="100"/>
        <c:noMultiLvlLbl val="0"/>
      </c:catAx>
      <c:valAx>
        <c:axId val="238218408"/>
        <c:scaling>
          <c:orientation val="minMax"/>
          <c:max val="8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7460520"/>
        <c:crosses val="autoZero"/>
        <c:crossBetween val="between"/>
        <c:majorUnit val="10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2E-2"/>
          <c:y val="0.12158054711246201"/>
          <c:w val="0.9677006407718588"/>
          <c:h val="6.4333819974631015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mzdových</a:t>
            </a:r>
            <a:r>
              <a:rPr lang="cs-CZ" baseline="0"/>
              <a:t> prostředků nepedagogů v roce 2019</a:t>
            </a:r>
          </a:p>
          <a:p>
            <a:pPr>
              <a:defRPr/>
            </a:pPr>
            <a:r>
              <a:rPr lang="cs-CZ" baseline="0"/>
              <a:t>Střední vzdělávání - kategorie oborů M (v Kč/</a:t>
            </a:r>
            <a:r>
              <a:rPr lang="cs-CZ" sz="1800" b="1" i="0" u="none" strike="noStrike" baseline="0"/>
              <a:t>žáka</a:t>
            </a:r>
            <a:r>
              <a:rPr lang="cs-CZ" baseline="0"/>
              <a:t>)</a:t>
            </a:r>
            <a:endParaRPr lang="cs-C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2019'!$A$16</c:f>
              <c:strCache>
                <c:ptCount val="1"/>
                <c:pt idx="0">
                  <c:v>68-43-M/01 Veřejnosprávní činnost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2019'!$AX$16:$BK$16</c:f>
              <c:numCache>
                <c:formatCode>#,##0</c:formatCode>
                <c:ptCount val="14"/>
                <c:pt idx="0">
                  <c:v>6646.363636363636</c:v>
                </c:pt>
                <c:pt idx="1">
                  <c:v>5091.7777777777774</c:v>
                </c:pt>
                <c:pt idx="2">
                  <c:v>4567.9606668748793</c:v>
                </c:pt>
                <c:pt idx="3">
                  <c:v>6274.2857142857147</c:v>
                </c:pt>
                <c:pt idx="4">
                  <c:v>8657.1428571428569</c:v>
                </c:pt>
                <c:pt idx="5">
                  <c:v>5603.2559253052423</c:v>
                </c:pt>
                <c:pt idx="6">
                  <c:v>4519.3635526189701</c:v>
                </c:pt>
                <c:pt idx="7">
                  <c:v>5166.9441624365481</c:v>
                </c:pt>
                <c:pt idx="8">
                  <c:v>5420.7692307692305</c:v>
                </c:pt>
                <c:pt idx="9">
                  <c:v>5742.7991886409736</c:v>
                </c:pt>
                <c:pt idx="10">
                  <c:v>5999.4764397905756</c:v>
                </c:pt>
                <c:pt idx="11">
                  <c:v>4822.5028702640648</c:v>
                </c:pt>
                <c:pt idx="12">
                  <c:v>4778.181818181818</c:v>
                </c:pt>
                <c:pt idx="13">
                  <c:v>6445.059089766155</c:v>
                </c:pt>
              </c:numCache>
            </c:numRef>
          </c:val>
        </c:ser>
        <c:ser>
          <c:idx val="1"/>
          <c:order val="1"/>
          <c:tx>
            <c:strRef>
              <c:f>'KN 2019'!$A$17</c:f>
              <c:strCache>
                <c:ptCount val="1"/>
                <c:pt idx="0">
                  <c:v>41-41-M/01 Agropodnikání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2019'!$AX$17:$BK$17</c:f>
              <c:numCache>
                <c:formatCode>#,##0</c:formatCode>
                <c:ptCount val="14"/>
                <c:pt idx="0">
                  <c:v>0</c:v>
                </c:pt>
                <c:pt idx="1">
                  <c:v>10998.24</c:v>
                </c:pt>
                <c:pt idx="2">
                  <c:v>7512.8501590668639</c:v>
                </c:pt>
                <c:pt idx="3">
                  <c:v>6274.2857142857147</c:v>
                </c:pt>
                <c:pt idx="4">
                  <c:v>8178.1376518218622</c:v>
                </c:pt>
                <c:pt idx="5">
                  <c:v>9258.2278481012654</c:v>
                </c:pt>
                <c:pt idx="6">
                  <c:v>5488.1541974081874</c:v>
                </c:pt>
                <c:pt idx="7">
                  <c:v>8729.7427101200683</c:v>
                </c:pt>
                <c:pt idx="8">
                  <c:v>8985.655084475613</c:v>
                </c:pt>
                <c:pt idx="9">
                  <c:v>7141.4798206278028</c:v>
                </c:pt>
                <c:pt idx="10">
                  <c:v>9659.8524762908328</c:v>
                </c:pt>
                <c:pt idx="11">
                  <c:v>8645.7632933104633</c:v>
                </c:pt>
                <c:pt idx="12">
                  <c:v>5256</c:v>
                </c:pt>
                <c:pt idx="13">
                  <c:v>6445.059089766155</c:v>
                </c:pt>
              </c:numCache>
            </c:numRef>
          </c:val>
        </c:ser>
        <c:ser>
          <c:idx val="2"/>
          <c:order val="2"/>
          <c:tx>
            <c:strRef>
              <c:f>'KN 2019'!$A$18</c:f>
              <c:strCache>
                <c:ptCount val="1"/>
                <c:pt idx="0">
                  <c:v>78-42-M/01 Technické lyceum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2019'!$AX$18:$BK$18</c:f>
              <c:numCache>
                <c:formatCode>#,##0</c:formatCode>
                <c:ptCount val="14"/>
                <c:pt idx="0">
                  <c:v>5848.8</c:v>
                </c:pt>
                <c:pt idx="1">
                  <c:v>5091.7777777777774</c:v>
                </c:pt>
                <c:pt idx="2">
                  <c:v>4390.4632494326006</c:v>
                </c:pt>
                <c:pt idx="3">
                  <c:v>5167.0588235294117</c:v>
                </c:pt>
                <c:pt idx="4">
                  <c:v>6223.3632862644408</c:v>
                </c:pt>
                <c:pt idx="5">
                  <c:v>4255.4181818181814</c:v>
                </c:pt>
                <c:pt idx="6">
                  <c:v>4519.3635526189701</c:v>
                </c:pt>
                <c:pt idx="7">
                  <c:v>4220.0995024875619</c:v>
                </c:pt>
                <c:pt idx="8">
                  <c:v>0</c:v>
                </c:pt>
                <c:pt idx="9">
                  <c:v>4872.0458891013386</c:v>
                </c:pt>
                <c:pt idx="10">
                  <c:v>5202.72417707151</c:v>
                </c:pt>
                <c:pt idx="11">
                  <c:v>4643.8916528468772</c:v>
                </c:pt>
                <c:pt idx="12">
                  <c:v>4778.181818181818</c:v>
                </c:pt>
                <c:pt idx="13">
                  <c:v>4827.1186440677966</c:v>
                </c:pt>
              </c:numCache>
            </c:numRef>
          </c:val>
        </c:ser>
        <c:ser>
          <c:idx val="3"/>
          <c:order val="3"/>
          <c:tx>
            <c:strRef>
              <c:f>'KN 2019'!$A$19</c:f>
              <c:strCache>
                <c:ptCount val="1"/>
                <c:pt idx="0">
                  <c:v>75-31-M/01 Předškolní a mimoškolní pedagogika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2019'!$AX$19:$BK$19</c:f>
              <c:numCache>
                <c:formatCode>#,##0</c:formatCode>
                <c:ptCount val="14"/>
                <c:pt idx="0">
                  <c:v>5317.090909090909</c:v>
                </c:pt>
                <c:pt idx="1">
                  <c:v>5091.7777777777774</c:v>
                </c:pt>
                <c:pt idx="2">
                  <c:v>4901.4346645986816</c:v>
                </c:pt>
                <c:pt idx="3">
                  <c:v>6274.2857142857147</c:v>
                </c:pt>
                <c:pt idx="4">
                  <c:v>5390.2601734489663</c:v>
                </c:pt>
                <c:pt idx="5">
                  <c:v>5603.2559253052423</c:v>
                </c:pt>
                <c:pt idx="6">
                  <c:v>4519.3635526189701</c:v>
                </c:pt>
                <c:pt idx="7">
                  <c:v>5166.9441624365481</c:v>
                </c:pt>
                <c:pt idx="8">
                  <c:v>5420.7692307692305</c:v>
                </c:pt>
                <c:pt idx="9">
                  <c:v>0</c:v>
                </c:pt>
                <c:pt idx="10">
                  <c:v>6649.3230174081236</c:v>
                </c:pt>
                <c:pt idx="11">
                  <c:v>4822.5028702640648</c:v>
                </c:pt>
                <c:pt idx="12">
                  <c:v>5256</c:v>
                </c:pt>
                <c:pt idx="13">
                  <c:v>6445.059089766155</c:v>
                </c:pt>
              </c:numCache>
            </c:numRef>
          </c:val>
        </c:ser>
        <c:ser>
          <c:idx val="4"/>
          <c:order val="4"/>
          <c:tx>
            <c:strRef>
              <c:f>'KN 2019'!$A$20</c:f>
              <c:strCache>
                <c:ptCount val="1"/>
                <c:pt idx="0">
                  <c:v>65-42-M/02 Cestovní ruch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2019'!$AX$20:$BK$20</c:f>
              <c:numCache>
                <c:formatCode>#,##0</c:formatCode>
                <c:ptCount val="14"/>
                <c:pt idx="0">
                  <c:v>5848.8</c:v>
                </c:pt>
                <c:pt idx="1">
                  <c:v>6706.2439024390242</c:v>
                </c:pt>
                <c:pt idx="2">
                  <c:v>5738.1064096961318</c:v>
                </c:pt>
                <c:pt idx="3">
                  <c:v>6274.2857142857147</c:v>
                </c:pt>
                <c:pt idx="4">
                  <c:v>5103.1578947368425</c:v>
                </c:pt>
                <c:pt idx="5">
                  <c:v>5603.2559253052423</c:v>
                </c:pt>
                <c:pt idx="6">
                  <c:v>5488.1541974081874</c:v>
                </c:pt>
                <c:pt idx="7">
                  <c:v>6663.3150039277298</c:v>
                </c:pt>
                <c:pt idx="8">
                  <c:v>7618.3783783783783</c:v>
                </c:pt>
                <c:pt idx="9">
                  <c:v>5742.7991886409736</c:v>
                </c:pt>
                <c:pt idx="10">
                  <c:v>5505.8258258258256</c:v>
                </c:pt>
                <c:pt idx="11">
                  <c:v>4822.5028702640648</c:v>
                </c:pt>
                <c:pt idx="12">
                  <c:v>0</c:v>
                </c:pt>
                <c:pt idx="13">
                  <c:v>4827.1186440677966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614776"/>
        <c:axId val="238219192"/>
      </c:barChart>
      <c:catAx>
        <c:axId val="237614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8219192"/>
        <c:crosses val="autoZero"/>
        <c:auto val="1"/>
        <c:lblAlgn val="ctr"/>
        <c:lblOffset val="100"/>
        <c:noMultiLvlLbl val="0"/>
      </c:catAx>
      <c:valAx>
        <c:axId val="238219192"/>
        <c:scaling>
          <c:orientation val="minMax"/>
          <c:max val="12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7614776"/>
        <c:crosses val="autoZero"/>
        <c:crossBetween val="between"/>
        <c:majorUnit val="1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677006407718588"/>
          <c:h val="6.4333819974631071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ONIV</a:t>
            </a:r>
            <a:r>
              <a:rPr lang="cs-CZ" baseline="0"/>
              <a:t> v roce 2019</a:t>
            </a:r>
          </a:p>
          <a:p>
            <a:pPr>
              <a:defRPr/>
            </a:pPr>
            <a:r>
              <a:rPr lang="cs-CZ" baseline="0"/>
              <a:t>Střední vzdělávání - kategorie oborů M (v Kč/</a:t>
            </a:r>
            <a:r>
              <a:rPr lang="cs-CZ" sz="1800" b="1" i="0" u="none" strike="noStrike" baseline="0"/>
              <a:t>žáka</a:t>
            </a:r>
            <a:r>
              <a:rPr lang="cs-CZ" baseline="0"/>
              <a:t>)</a:t>
            </a:r>
            <a:endParaRPr lang="cs-C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2019'!$A$16</c:f>
              <c:strCache>
                <c:ptCount val="1"/>
                <c:pt idx="0">
                  <c:v>68-43-M/01 Veřejnosprávní činnost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2019'!$R$16:$AE$16</c:f>
              <c:numCache>
                <c:formatCode>#,##0</c:formatCode>
                <c:ptCount val="14"/>
                <c:pt idx="0">
                  <c:v>820</c:v>
                </c:pt>
                <c:pt idx="1">
                  <c:v>611</c:v>
                </c:pt>
                <c:pt idx="2">
                  <c:v>750</c:v>
                </c:pt>
                <c:pt idx="3">
                  <c:v>756</c:v>
                </c:pt>
                <c:pt idx="4">
                  <c:v>770</c:v>
                </c:pt>
                <c:pt idx="5">
                  <c:v>584</c:v>
                </c:pt>
                <c:pt idx="6">
                  <c:v>730</c:v>
                </c:pt>
                <c:pt idx="7">
                  <c:v>776.2</c:v>
                </c:pt>
                <c:pt idx="8">
                  <c:v>732</c:v>
                </c:pt>
                <c:pt idx="9">
                  <c:v>657</c:v>
                </c:pt>
                <c:pt idx="10">
                  <c:v>618</c:v>
                </c:pt>
                <c:pt idx="11">
                  <c:v>730</c:v>
                </c:pt>
                <c:pt idx="12">
                  <c:v>570</c:v>
                </c:pt>
                <c:pt idx="13">
                  <c:v>670</c:v>
                </c:pt>
              </c:numCache>
            </c:numRef>
          </c:val>
        </c:ser>
        <c:ser>
          <c:idx val="1"/>
          <c:order val="1"/>
          <c:tx>
            <c:strRef>
              <c:f>'KN 2019'!$A$17</c:f>
              <c:strCache>
                <c:ptCount val="1"/>
                <c:pt idx="0">
                  <c:v>41-41-M/01 Agropodnikání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2019'!$R$17:$AE$17</c:f>
              <c:numCache>
                <c:formatCode>#,##0</c:formatCode>
                <c:ptCount val="14"/>
                <c:pt idx="0">
                  <c:v>0</c:v>
                </c:pt>
                <c:pt idx="1">
                  <c:v>1803</c:v>
                </c:pt>
                <c:pt idx="2">
                  <c:v>750</c:v>
                </c:pt>
                <c:pt idx="3">
                  <c:v>756</c:v>
                </c:pt>
                <c:pt idx="4">
                  <c:v>770</c:v>
                </c:pt>
                <c:pt idx="5">
                  <c:v>627</c:v>
                </c:pt>
                <c:pt idx="6">
                  <c:v>730</c:v>
                </c:pt>
                <c:pt idx="7">
                  <c:v>821.9</c:v>
                </c:pt>
                <c:pt idx="8">
                  <c:v>782</c:v>
                </c:pt>
                <c:pt idx="9">
                  <c:v>708</c:v>
                </c:pt>
                <c:pt idx="10">
                  <c:v>618</c:v>
                </c:pt>
                <c:pt idx="11">
                  <c:v>730</c:v>
                </c:pt>
                <c:pt idx="12">
                  <c:v>2586</c:v>
                </c:pt>
                <c:pt idx="13">
                  <c:v>670</c:v>
                </c:pt>
              </c:numCache>
            </c:numRef>
          </c:val>
        </c:ser>
        <c:ser>
          <c:idx val="2"/>
          <c:order val="2"/>
          <c:tx>
            <c:strRef>
              <c:f>'KN 2019'!$A$18</c:f>
              <c:strCache>
                <c:ptCount val="1"/>
                <c:pt idx="0">
                  <c:v>78-42-M/01 Technické lyceum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2019'!$R$18:$AE$18</c:f>
              <c:numCache>
                <c:formatCode>#,##0</c:formatCode>
                <c:ptCount val="14"/>
                <c:pt idx="0">
                  <c:v>820</c:v>
                </c:pt>
                <c:pt idx="1">
                  <c:v>611</c:v>
                </c:pt>
                <c:pt idx="2">
                  <c:v>750</c:v>
                </c:pt>
                <c:pt idx="3">
                  <c:v>756</c:v>
                </c:pt>
                <c:pt idx="4">
                  <c:v>770</c:v>
                </c:pt>
                <c:pt idx="5">
                  <c:v>573</c:v>
                </c:pt>
                <c:pt idx="6">
                  <c:v>730</c:v>
                </c:pt>
                <c:pt idx="7">
                  <c:v>777.8</c:v>
                </c:pt>
                <c:pt idx="8">
                  <c:v>0</c:v>
                </c:pt>
                <c:pt idx="9">
                  <c:v>672</c:v>
                </c:pt>
                <c:pt idx="10">
                  <c:v>618</c:v>
                </c:pt>
                <c:pt idx="11">
                  <c:v>730</c:v>
                </c:pt>
                <c:pt idx="12">
                  <c:v>570</c:v>
                </c:pt>
                <c:pt idx="13">
                  <c:v>670</c:v>
                </c:pt>
              </c:numCache>
            </c:numRef>
          </c:val>
        </c:ser>
        <c:ser>
          <c:idx val="3"/>
          <c:order val="3"/>
          <c:tx>
            <c:strRef>
              <c:f>'KN 2019'!$A$19</c:f>
              <c:strCache>
                <c:ptCount val="1"/>
                <c:pt idx="0">
                  <c:v>75-31-M/01 Předškolní a mimoškolní pedagogika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2019'!$R$19:$AE$19</c:f>
              <c:numCache>
                <c:formatCode>#,##0</c:formatCode>
                <c:ptCount val="14"/>
                <c:pt idx="0">
                  <c:v>820</c:v>
                </c:pt>
                <c:pt idx="1">
                  <c:v>611</c:v>
                </c:pt>
                <c:pt idx="2">
                  <c:v>750</c:v>
                </c:pt>
                <c:pt idx="3">
                  <c:v>756</c:v>
                </c:pt>
                <c:pt idx="4">
                  <c:v>770</c:v>
                </c:pt>
                <c:pt idx="5">
                  <c:v>605</c:v>
                </c:pt>
                <c:pt idx="6">
                  <c:v>730</c:v>
                </c:pt>
                <c:pt idx="7">
                  <c:v>785.5</c:v>
                </c:pt>
                <c:pt idx="8">
                  <c:v>747</c:v>
                </c:pt>
                <c:pt idx="9">
                  <c:v>0</c:v>
                </c:pt>
                <c:pt idx="10">
                  <c:v>618</c:v>
                </c:pt>
                <c:pt idx="11">
                  <c:v>730</c:v>
                </c:pt>
                <c:pt idx="12">
                  <c:v>570</c:v>
                </c:pt>
                <c:pt idx="13">
                  <c:v>670</c:v>
                </c:pt>
              </c:numCache>
            </c:numRef>
          </c:val>
        </c:ser>
        <c:ser>
          <c:idx val="4"/>
          <c:order val="4"/>
          <c:tx>
            <c:strRef>
              <c:f>'KN 2019'!$A$20</c:f>
              <c:strCache>
                <c:ptCount val="1"/>
                <c:pt idx="0">
                  <c:v>65-42-M/02 Cestovní ruch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2019'!$R$20:$AE$20</c:f>
              <c:numCache>
                <c:formatCode>#,##0</c:formatCode>
                <c:ptCount val="14"/>
                <c:pt idx="0">
                  <c:v>820</c:v>
                </c:pt>
                <c:pt idx="1">
                  <c:v>611</c:v>
                </c:pt>
                <c:pt idx="2">
                  <c:v>750</c:v>
                </c:pt>
                <c:pt idx="3">
                  <c:v>756</c:v>
                </c:pt>
                <c:pt idx="4">
                  <c:v>770</c:v>
                </c:pt>
                <c:pt idx="5">
                  <c:v>599</c:v>
                </c:pt>
                <c:pt idx="6">
                  <c:v>730</c:v>
                </c:pt>
                <c:pt idx="7">
                  <c:v>788.4</c:v>
                </c:pt>
                <c:pt idx="8">
                  <c:v>750</c:v>
                </c:pt>
                <c:pt idx="9">
                  <c:v>680</c:v>
                </c:pt>
                <c:pt idx="10">
                  <c:v>618</c:v>
                </c:pt>
                <c:pt idx="11">
                  <c:v>730</c:v>
                </c:pt>
                <c:pt idx="12">
                  <c:v>0</c:v>
                </c:pt>
                <c:pt idx="13">
                  <c:v>670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219976"/>
        <c:axId val="238220368"/>
      </c:barChart>
      <c:catAx>
        <c:axId val="238219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8220368"/>
        <c:crosses val="autoZero"/>
        <c:auto val="1"/>
        <c:lblAlgn val="ctr"/>
        <c:lblOffset val="100"/>
        <c:noMultiLvlLbl val="0"/>
      </c:catAx>
      <c:valAx>
        <c:axId val="238220368"/>
        <c:scaling>
          <c:orientation val="minMax"/>
          <c:max val="26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</a:t>
                </a:r>
                <a:r>
                  <a:rPr lang="cs-CZ"/>
                  <a:t>ONIV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8219976"/>
        <c:crosses val="autoZero"/>
        <c:crossBetween val="between"/>
        <c:majorUnit val="2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677006407718588"/>
          <c:h val="6.4333819974631112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103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31</xdr:row>
      <xdr:rowOff>180975</xdr:rowOff>
    </xdr:to>
    <xdr:graphicFrame macro="">
      <xdr:nvGraphicFramePr>
        <xdr:cNvPr id="41996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590550</xdr:colOff>
      <xdr:row>4</xdr:row>
      <xdr:rowOff>104774</xdr:rowOff>
    </xdr:from>
    <xdr:to>
      <xdr:col>13</xdr:col>
      <xdr:colOff>400050</xdr:colOff>
      <xdr:row>5</xdr:row>
      <xdr:rowOff>133349</xdr:rowOff>
    </xdr:to>
    <xdr:sp macro="" textlink="">
      <xdr:nvSpPr>
        <xdr:cNvPr id="3" name="TextovéPole 2"/>
        <xdr:cNvSpPr txBox="1"/>
      </xdr:nvSpPr>
      <xdr:spPr>
        <a:xfrm>
          <a:off x="6686550" y="866774"/>
          <a:ext cx="163830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0.84916</cdr:x>
      <cdr:y>0.17527</cdr:y>
    </cdr:from>
    <cdr:to>
      <cdr:x>0.87374</cdr:x>
      <cdr:y>0.21909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7210416" y="1095361"/>
          <a:ext cx="266709" cy="209541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552450</xdr:colOff>
      <xdr:row>4</xdr:row>
      <xdr:rowOff>76199</xdr:rowOff>
    </xdr:from>
    <xdr:to>
      <xdr:col>13</xdr:col>
      <xdr:colOff>361950</xdr:colOff>
      <xdr:row>5</xdr:row>
      <xdr:rowOff>104774</xdr:rowOff>
    </xdr:to>
    <xdr:sp macro="" textlink="">
      <xdr:nvSpPr>
        <xdr:cNvPr id="3" name="TextovéPole 2"/>
        <xdr:cNvSpPr txBox="1"/>
      </xdr:nvSpPr>
      <xdr:spPr>
        <a:xfrm>
          <a:off x="6648450" y="838199"/>
          <a:ext cx="163830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0.819</cdr:x>
      <cdr:y>0.16413</cdr:y>
    </cdr:from>
    <cdr:to>
      <cdr:x>0.84916</cdr:x>
      <cdr:y>0.23252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6896112" y="1114443"/>
          <a:ext cx="428631" cy="25711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B46"/>
  <sheetViews>
    <sheetView zoomScale="80" zoomScaleNormal="80" workbookViewId="0">
      <selection activeCell="B40" sqref="B40"/>
    </sheetView>
  </sheetViews>
  <sheetFormatPr defaultRowHeight="15" x14ac:dyDescent="0.25"/>
  <cols>
    <col min="1" max="2" width="43.28515625" customWidth="1"/>
  </cols>
  <sheetData>
    <row r="1" spans="1:2" x14ac:dyDescent="0.25">
      <c r="A1" s="56"/>
    </row>
    <row r="2" spans="1:2" x14ac:dyDescent="0.25">
      <c r="A2" s="56" t="s">
        <v>59</v>
      </c>
    </row>
    <row r="3" spans="1:2" x14ac:dyDescent="0.25">
      <c r="A3" s="32"/>
    </row>
    <row r="4" spans="1:2" x14ac:dyDescent="0.25">
      <c r="A4" s="32"/>
    </row>
    <row r="5" spans="1:2" x14ac:dyDescent="0.25">
      <c r="A5" s="32"/>
    </row>
    <row r="6" spans="1:2" x14ac:dyDescent="0.25">
      <c r="A6" s="32"/>
    </row>
    <row r="7" spans="1:2" x14ac:dyDescent="0.25">
      <c r="A7" s="32"/>
    </row>
    <row r="8" spans="1:2" x14ac:dyDescent="0.25">
      <c r="A8" s="32"/>
    </row>
    <row r="9" spans="1:2" x14ac:dyDescent="0.25">
      <c r="A9" s="32"/>
    </row>
    <row r="10" spans="1:2" x14ac:dyDescent="0.25">
      <c r="A10" s="32"/>
    </row>
    <row r="11" spans="1:2" x14ac:dyDescent="0.25">
      <c r="A11" s="32"/>
    </row>
    <row r="12" spans="1:2" x14ac:dyDescent="0.25">
      <c r="A12" s="32"/>
    </row>
    <row r="13" spans="1:2" x14ac:dyDescent="0.25">
      <c r="A13" s="32"/>
    </row>
    <row r="14" spans="1:2" ht="36" x14ac:dyDescent="0.55000000000000004">
      <c r="A14" s="95" t="s">
        <v>29</v>
      </c>
      <c r="B14" s="95"/>
    </row>
    <row r="15" spans="1:2" x14ac:dyDescent="0.25">
      <c r="A15" s="32"/>
    </row>
    <row r="16" spans="1:2" x14ac:dyDescent="0.25">
      <c r="A16" s="32"/>
    </row>
    <row r="17" spans="1:2" x14ac:dyDescent="0.25">
      <c r="A17" s="32"/>
    </row>
    <row r="18" spans="1:2" ht="18.75" x14ac:dyDescent="0.3">
      <c r="A18" s="96" t="s">
        <v>54</v>
      </c>
      <c r="B18" s="96"/>
    </row>
    <row r="19" spans="1:2" x14ac:dyDescent="0.25">
      <c r="A19" s="32"/>
    </row>
    <row r="20" spans="1:2" ht="18.75" x14ac:dyDescent="0.3">
      <c r="A20" s="96" t="s">
        <v>31</v>
      </c>
      <c r="B20" s="96"/>
    </row>
    <row r="21" spans="1:2" x14ac:dyDescent="0.25">
      <c r="A21" s="32"/>
    </row>
    <row r="22" spans="1:2" x14ac:dyDescent="0.25">
      <c r="A22" s="32"/>
    </row>
    <row r="23" spans="1:2" x14ac:dyDescent="0.25">
      <c r="A23" s="32"/>
    </row>
    <row r="24" spans="1:2" x14ac:dyDescent="0.25">
      <c r="A24" s="60" t="s">
        <v>30</v>
      </c>
    </row>
    <row r="25" spans="1:2" x14ac:dyDescent="0.25">
      <c r="A25" s="56"/>
    </row>
    <row r="26" spans="1:2" x14ac:dyDescent="0.25">
      <c r="A26" s="62" t="str">
        <f>'KN 2019'!A6</f>
        <v>63-41-M/02 Obchodní akademie</v>
      </c>
      <c r="B26" s="56" t="str">
        <f>'KN 2019'!A16</f>
        <v>68-43-M/01 Veřejnosprávní činnost</v>
      </c>
    </row>
    <row r="27" spans="1:2" x14ac:dyDescent="0.25">
      <c r="A27" s="62" t="str">
        <f>'KN 2019'!A7</f>
        <v>18-20-M/01 Informační technologie</v>
      </c>
      <c r="B27" s="56" t="str">
        <f>'KN 2019'!A17</f>
        <v>41-41-M/01 Agropodnikání</v>
      </c>
    </row>
    <row r="28" spans="1:2" x14ac:dyDescent="0.25">
      <c r="A28" s="62" t="str">
        <f>'KN 2019'!A8</f>
        <v>53-41-M/01 Zdravotnický asistent</v>
      </c>
      <c r="B28" s="56" t="str">
        <f>'KN 2019'!A18</f>
        <v>78-42-M/01 Technické lyceum</v>
      </c>
    </row>
    <row r="29" spans="1:2" x14ac:dyDescent="0.25">
      <c r="A29" s="62" t="str">
        <f>'KN 2019'!A9</f>
        <v>26-41-M/01 Elektrotechnika</v>
      </c>
      <c r="B29" s="56" t="str">
        <f>'KN 2019'!A19</f>
        <v>75-31-M/01 Předškolní a mimoškolní pedagogika</v>
      </c>
    </row>
    <row r="30" spans="1:2" x14ac:dyDescent="0.25">
      <c r="A30" s="62" t="str">
        <f>'KN 2019'!A10</f>
        <v>23-41-M/01 Strojírenství</v>
      </c>
      <c r="B30" s="56" t="str">
        <f>'KN 2019'!A20</f>
        <v>65-42-M/02 Cestovní ruch</v>
      </c>
    </row>
    <row r="31" spans="1:2" x14ac:dyDescent="0.25">
      <c r="A31" s="62" t="str">
        <f>'KN 2019'!A11</f>
        <v>36-47-M/01 Stavebnictví</v>
      </c>
      <c r="B31" s="56" t="str">
        <f>'KN 2019'!A21</f>
        <v>78-42-M/04 Zdravotnické lyceum</v>
      </c>
    </row>
    <row r="32" spans="1:2" x14ac:dyDescent="0.25">
      <c r="A32" s="62" t="str">
        <f>'KN 2019'!A12</f>
        <v>65-42-M/01 Hotelnictví</v>
      </c>
      <c r="B32" s="56" t="str">
        <f>'KN 2019'!A22</f>
        <v>37-41-M/01 Provoz,ekonomika dopravy</v>
      </c>
    </row>
    <row r="33" spans="1:2" x14ac:dyDescent="0.25">
      <c r="A33" s="62" t="str">
        <f>'KN 2019'!A13</f>
        <v>63-41-M/01 Ekonomika a podnikání</v>
      </c>
      <c r="B33" s="56" t="str">
        <f>'KN 2019'!A23</f>
        <v>28-44-M/01 Aplikovaná chemie</v>
      </c>
    </row>
    <row r="34" spans="1:2" x14ac:dyDescent="0.25">
      <c r="A34" s="62" t="str">
        <f>'KN 2019'!A14</f>
        <v>78-42-M/02 Ekonomické lyceum</v>
      </c>
      <c r="B34" s="56" t="str">
        <f>'KN 2019'!A24</f>
        <v>43-41-M/01 Veterinářství</v>
      </c>
    </row>
    <row r="35" spans="1:2" x14ac:dyDescent="0.25">
      <c r="A35" s="62" t="str">
        <f>'KN 2019'!A15</f>
        <v>75-41-M/01 Sociální činnost</v>
      </c>
      <c r="B35" s="56" t="str">
        <f>'KN 2019'!A25</f>
        <v>82-41-M/05 Grafický design</v>
      </c>
    </row>
    <row r="36" spans="1:2" x14ac:dyDescent="0.25">
      <c r="B36" s="60"/>
    </row>
    <row r="37" spans="1:2" x14ac:dyDescent="0.25">
      <c r="A37" s="97"/>
      <c r="B37" s="97"/>
    </row>
    <row r="38" spans="1:2" x14ac:dyDescent="0.25">
      <c r="B38" s="59"/>
    </row>
    <row r="39" spans="1:2" x14ac:dyDescent="0.25">
      <c r="B39" s="59"/>
    </row>
    <row r="40" spans="1:2" x14ac:dyDescent="0.25">
      <c r="B40" s="59"/>
    </row>
    <row r="41" spans="1:2" x14ac:dyDescent="0.25">
      <c r="A41" s="32"/>
    </row>
    <row r="43" spans="1:2" x14ac:dyDescent="0.25">
      <c r="A43" s="32"/>
    </row>
    <row r="44" spans="1:2" x14ac:dyDescent="0.25">
      <c r="A44" s="32"/>
    </row>
    <row r="45" spans="1:2" x14ac:dyDescent="0.25">
      <c r="A45" s="98" t="s">
        <v>24</v>
      </c>
      <c r="B45" s="98"/>
    </row>
    <row r="46" spans="1:2" x14ac:dyDescent="0.25">
      <c r="A46" s="94" t="s">
        <v>60</v>
      </c>
      <c r="B46" s="94"/>
    </row>
  </sheetData>
  <mergeCells count="6">
    <mergeCell ref="A46:B46"/>
    <mergeCell ref="A14:B14"/>
    <mergeCell ref="A18:B18"/>
    <mergeCell ref="A20:B20"/>
    <mergeCell ref="A37:B37"/>
    <mergeCell ref="A45:B45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L37" sqref="L37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8b
&amp;A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P30" sqref="P30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8b
&amp;A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O9" sqref="O9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8b
&amp;A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P7" sqref="P7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8b
&amp;A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3"/>
  <sheetViews>
    <sheetView workbookViewId="0">
      <selection activeCell="J35" sqref="J35"/>
    </sheetView>
  </sheetViews>
  <sheetFormatPr defaultRowHeight="15" x14ac:dyDescent="0.25"/>
  <sheetData>
    <row r="33" spans="1:1" x14ac:dyDescent="0.25">
      <c r="A33" s="51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8b
&amp;A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tabSelected="1" workbookViewId="0">
      <selection activeCell="P7" sqref="P7"/>
    </sheetView>
  </sheetViews>
  <sheetFormatPr defaultRowHeight="15" x14ac:dyDescent="0.25"/>
  <sheetData>
    <row r="34" spans="1:1" x14ac:dyDescent="0.25">
      <c r="A34" s="51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8b
&amp;A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AD74"/>
  <sheetViews>
    <sheetView zoomScaleNormal="100" workbookViewId="0">
      <selection activeCell="Q3" sqref="Q3"/>
    </sheetView>
  </sheetViews>
  <sheetFormatPr defaultRowHeight="15" x14ac:dyDescent="0.25"/>
  <cols>
    <col min="1" max="1" width="18.42578125" style="42" customWidth="1"/>
    <col min="2" max="16" width="7.140625" style="1" customWidth="1"/>
    <col min="17" max="16384" width="9.140625" style="1"/>
  </cols>
  <sheetData>
    <row r="1" spans="1:30" ht="21" x14ac:dyDescent="0.35">
      <c r="A1" s="99" t="s">
        <v>64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</row>
    <row r="2" spans="1:30" ht="21" x14ac:dyDescent="0.35">
      <c r="A2" s="100" t="s">
        <v>55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ht="19.5" thickBot="1" x14ac:dyDescent="0.3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</row>
    <row r="4" spans="1:30" ht="84.75" customHeight="1" thickBot="1" x14ac:dyDescent="0.3">
      <c r="A4" s="50"/>
      <c r="B4" s="52" t="s">
        <v>2</v>
      </c>
      <c r="C4" s="53" t="s">
        <v>3</v>
      </c>
      <c r="D4" s="53" t="s">
        <v>0</v>
      </c>
      <c r="E4" s="53" t="s">
        <v>1</v>
      </c>
      <c r="F4" s="53" t="s">
        <v>4</v>
      </c>
      <c r="G4" s="53" t="s">
        <v>5</v>
      </c>
      <c r="H4" s="53" t="s">
        <v>6</v>
      </c>
      <c r="I4" s="53" t="s">
        <v>7</v>
      </c>
      <c r="J4" s="53" t="s">
        <v>8</v>
      </c>
      <c r="K4" s="53" t="s">
        <v>9</v>
      </c>
      <c r="L4" s="53" t="s">
        <v>10</v>
      </c>
      <c r="M4" s="53" t="s">
        <v>11</v>
      </c>
      <c r="N4" s="53" t="s">
        <v>12</v>
      </c>
      <c r="O4" s="54" t="s">
        <v>13</v>
      </c>
      <c r="P4" s="55" t="s">
        <v>14</v>
      </c>
    </row>
    <row r="5" spans="1:30" s="38" customFormat="1" ht="19.5" thickBot="1" x14ac:dyDescent="0.35">
      <c r="A5" s="101" t="str">
        <f>'KN 2019'!A6</f>
        <v>63-41-M/02 Obchodní akademie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30" s="36" customFormat="1" x14ac:dyDescent="0.25">
      <c r="A6" s="48" t="s">
        <v>51</v>
      </c>
      <c r="B6" s="49">
        <f>IF(ISNUMBER('KN 2019'!B6),'KN 2019'!B6,"")</f>
        <v>49485.163636363643</v>
      </c>
      <c r="C6" s="49">
        <f>IF(ISNUMBER('KN 2019'!C6),'KN 2019'!C6,"")</f>
        <v>49543.631880028101</v>
      </c>
      <c r="D6" s="49">
        <f>IF(ISNUMBER('KN 2019'!D6),'KN 2019'!D6,"")</f>
        <v>47853.263379734897</v>
      </c>
      <c r="E6" s="49">
        <f>IF(ISNUMBER('KN 2019'!E6),'KN 2019'!E6,"")</f>
        <v>46274.285714285717</v>
      </c>
      <c r="F6" s="49">
        <f>IF(ISNUMBER('KN 2019'!F6),'KN 2019'!F6,"")</f>
        <v>47562.418072890214</v>
      </c>
      <c r="G6" s="49">
        <f>IF(ISNUMBER('KN 2019'!G6),'KN 2019'!G6,"")</f>
        <v>46622.159516987667</v>
      </c>
      <c r="H6" s="49">
        <f>IF(ISNUMBER('KN 2019'!H6),'KN 2019'!H6,"")</f>
        <v>45448.415502239215</v>
      </c>
      <c r="I6" s="49">
        <f>IF(ISNUMBER('KN 2019'!I6),'KN 2019'!I6,"")</f>
        <v>45171.813727653942</v>
      </c>
      <c r="J6" s="49">
        <f>IF(ISNUMBER('KN 2019'!J6),'KN 2019'!J6,"")</f>
        <v>46197.197802197799</v>
      </c>
      <c r="K6" s="49">
        <f>IF(ISNUMBER('KN 2019'!K6),'KN 2019'!K6,"")</f>
        <v>45994.086521287732</v>
      </c>
      <c r="L6" s="49">
        <f>IF(ISNUMBER('KN 2019'!L6),'KN 2019'!L6,"")</f>
        <v>47800.362118779442</v>
      </c>
      <c r="M6" s="49">
        <f>IF(ISNUMBER('KN 2019'!M6),'KN 2019'!M6,"")</f>
        <v>45276.56915498546</v>
      </c>
      <c r="N6" s="49">
        <f>IF(ISNUMBER('KN 2019'!N6),'KN 2019'!N6,"")</f>
        <v>44073.403057119867</v>
      </c>
      <c r="O6" s="49">
        <f>IF(ISNUMBER('KN 2019'!O6),'KN 2019'!O6,"")</f>
        <v>44464.680423309976</v>
      </c>
      <c r="P6" s="43">
        <f>IF(ISNUMBER('KN 2019'!P6),'KN 2019'!P6,"")</f>
        <v>46554.817893418833</v>
      </c>
    </row>
    <row r="7" spans="1:30" s="36" customFormat="1" x14ac:dyDescent="0.25">
      <c r="A7" s="39" t="s">
        <v>52</v>
      </c>
      <c r="B7" s="35">
        <f>IF(ISNUMBER('KN 2019'!R6),'KN 2019'!R6,"")</f>
        <v>820</v>
      </c>
      <c r="C7" s="35">
        <f>IF(ISNUMBER('KN 2019'!S6),'KN 2019'!S6,"")</f>
        <v>611</v>
      </c>
      <c r="D7" s="35">
        <f>IF(ISNUMBER('KN 2019'!T6),'KN 2019'!T6,"")</f>
        <v>750</v>
      </c>
      <c r="E7" s="35">
        <f>IF(ISNUMBER('KN 2019'!U6),'KN 2019'!U6,"")</f>
        <v>756</v>
      </c>
      <c r="F7" s="35">
        <f>IF(ISNUMBER('KN 2019'!V6),'KN 2019'!V6,"")</f>
        <v>770</v>
      </c>
      <c r="G7" s="35">
        <f>IF(ISNUMBER('KN 2019'!W6),'KN 2019'!W6,"")</f>
        <v>596</v>
      </c>
      <c r="H7" s="35">
        <f>IF(ISNUMBER('KN 2019'!X6),'KN 2019'!X6,"")</f>
        <v>730</v>
      </c>
      <c r="I7" s="35">
        <f>IF(ISNUMBER('KN 2019'!Y6),'KN 2019'!Y6,"")</f>
        <v>785.5</v>
      </c>
      <c r="J7" s="35">
        <f>IF(ISNUMBER('KN 2019'!Z6),'KN 2019'!Z6,"")</f>
        <v>741</v>
      </c>
      <c r="K7" s="35">
        <f>IF(ISNUMBER('KN 2019'!AA6),'KN 2019'!AA6,"")</f>
        <v>673</v>
      </c>
      <c r="L7" s="35">
        <f>IF(ISNUMBER('KN 2019'!AB6),'KN 2019'!AB6,"")</f>
        <v>618</v>
      </c>
      <c r="M7" s="35">
        <f>IF(ISNUMBER('KN 2019'!AC6),'KN 2019'!AC6,"")</f>
        <v>730</v>
      </c>
      <c r="N7" s="35">
        <f>IF(ISNUMBER('KN 2019'!AD6),'KN 2019'!AD6,"")</f>
        <v>570</v>
      </c>
      <c r="O7" s="35">
        <f>IF(ISNUMBER('KN 2019'!AE6),'KN 2019'!AE6,"")</f>
        <v>670</v>
      </c>
      <c r="P7" s="44">
        <f>IF(ISNUMBER('KN 2019'!AF6),'KN 2019'!AF6,"")</f>
        <v>701.46428571428567</v>
      </c>
    </row>
    <row r="8" spans="1:30" x14ac:dyDescent="0.25">
      <c r="A8" s="40" t="s">
        <v>25</v>
      </c>
      <c r="B8" s="34">
        <f>IF(ISNUMBER('KN 2019'!BN6),'KN 2019'!BN6,"")</f>
        <v>11</v>
      </c>
      <c r="C8" s="34">
        <f>IF(ISNUMBER('KN 2019'!BO6),'KN 2019'!BO6,"")</f>
        <v>11.070314387068237</v>
      </c>
      <c r="D8" s="34">
        <f>IF(ISNUMBER('KN 2019'!BP6),'KN 2019'!BP6,"")</f>
        <v>11.388</v>
      </c>
      <c r="E8" s="34">
        <f>IF(ISNUMBER('KN 2019'!BQ6),'KN 2019'!BQ6,"")</f>
        <v>11.85</v>
      </c>
      <c r="F8" s="34">
        <f>IF(ISNUMBER('KN 2019'!BR6),'KN 2019'!BR6,"")</f>
        <v>10.61</v>
      </c>
      <c r="G8" s="34">
        <f>IF(ISNUMBER('KN 2019'!BS6),'KN 2019'!BS6,"")</f>
        <v>10.58</v>
      </c>
      <c r="H8" s="34">
        <f>IF(ISNUMBER('KN 2019'!BT6),'KN 2019'!BT6,"")</f>
        <v>11.273166076945524</v>
      </c>
      <c r="I8" s="34">
        <f>IF(ISNUMBER('KN 2019'!BU6),'KN 2019'!BU6,"")</f>
        <v>11.5</v>
      </c>
      <c r="J8" s="34">
        <f>IF(ISNUMBER('KN 2019'!BV6),'KN 2019'!BV6,"")</f>
        <v>11.2</v>
      </c>
      <c r="K8" s="34">
        <f>IF(ISNUMBER('KN 2019'!BW6),'KN 2019'!BW6,"")</f>
        <v>11.651999999999999</v>
      </c>
      <c r="L8" s="34">
        <f>IF(ISNUMBER('KN 2019'!BX6),'KN 2019'!BX6,"")</f>
        <v>11.211093478260871</v>
      </c>
      <c r="M8" s="34">
        <f>IF(ISNUMBER('KN 2019'!BY6),'KN 2019'!BY6,"")</f>
        <v>11.69</v>
      </c>
      <c r="N8" s="34">
        <f>IF(ISNUMBER('KN 2019'!BZ6),'KN 2019'!BZ6,"")</f>
        <v>11.3</v>
      </c>
      <c r="O8" s="34">
        <f>IF(ISNUMBER('KN 2019'!CA6),'KN 2019'!CA6,"")</f>
        <v>12.14</v>
      </c>
      <c r="P8" s="45">
        <f>IF(ISNUMBER('KN 2019'!CB6),'KN 2019'!CB6,"")</f>
        <v>11.318898138733902</v>
      </c>
    </row>
    <row r="9" spans="1:30" s="36" customFormat="1" x14ac:dyDescent="0.25">
      <c r="A9" s="39" t="s">
        <v>26</v>
      </c>
      <c r="B9" s="3">
        <f>IF(ISNUMBER('KN 2019'!CD6),'KN 2019'!CD6,"")</f>
        <v>40000</v>
      </c>
      <c r="C9" s="3">
        <f>IF(ISNUMBER('KN 2019'!CE6),'KN 2019'!CE6,"")</f>
        <v>41008</v>
      </c>
      <c r="D9" s="3">
        <f>IF(ISNUMBER('KN 2019'!CF6),'KN 2019'!CF6,"")</f>
        <v>39099</v>
      </c>
      <c r="E9" s="3">
        <f>IF(ISNUMBER('KN 2019'!CG6),'KN 2019'!CG6,"")</f>
        <v>39500</v>
      </c>
      <c r="F9" s="3">
        <f>IF(ISNUMBER('KN 2019'!CH6),'KN 2019'!CH6,"")</f>
        <v>37400</v>
      </c>
      <c r="G9" s="3">
        <f>IF(ISNUMBER('KN 2019'!CI6),'KN 2019'!CI6,"")</f>
        <v>36165</v>
      </c>
      <c r="H9" s="3">
        <f>IF(ISNUMBER('KN 2019'!CJ6),'KN 2019'!CJ6,"")</f>
        <v>38450</v>
      </c>
      <c r="I9" s="3">
        <f>IF(ISNUMBER('KN 2019'!CK6),'KN 2019'!CK6,"")</f>
        <v>38338</v>
      </c>
      <c r="J9" s="3">
        <f>IF(ISNUMBER('KN 2019'!CL6),'KN 2019'!CL6,"")</f>
        <v>38058</v>
      </c>
      <c r="K9" s="3">
        <f>IF(ISNUMBER('KN 2019'!CM6),'KN 2019'!CM6,"")</f>
        <v>39084</v>
      </c>
      <c r="L9" s="3">
        <f>IF(ISNUMBER('KN 2019'!CN6),'KN 2019'!CN6,"")</f>
        <v>39514</v>
      </c>
      <c r="M9" s="3">
        <f>IF(ISNUMBER('KN 2019'!CO6),'KN 2019'!CO6,"")</f>
        <v>39583</v>
      </c>
      <c r="N9" s="3">
        <f>IF(ISNUMBER('KN 2019'!CP6),'KN 2019'!CP6,"")</f>
        <v>37003</v>
      </c>
      <c r="O9" s="3">
        <f>IF(ISNUMBER('KN 2019'!CQ6),'KN 2019'!CQ6,"")</f>
        <v>40100</v>
      </c>
      <c r="P9" s="46">
        <f>IF(ISNUMBER('KN 2019'!CR6),'KN 2019'!CR6,"")</f>
        <v>38807.285714285717</v>
      </c>
    </row>
    <row r="10" spans="1:30" x14ac:dyDescent="0.25">
      <c r="A10" s="40" t="s">
        <v>27</v>
      </c>
      <c r="B10" s="34">
        <f>IF(ISNUMBER('KN 2019'!CT6),'KN 2019'!CT6,"")</f>
        <v>50</v>
      </c>
      <c r="C10" s="34">
        <f>IF(ISNUMBER('KN 2019'!CU6),'KN 2019'!CU6,"")</f>
        <v>54</v>
      </c>
      <c r="D10" s="34">
        <f>IF(ISNUMBER('KN 2019'!CV6),'KN 2019'!CV6,"")</f>
        <v>38</v>
      </c>
      <c r="E10" s="34">
        <f>IF(ISNUMBER('KN 2019'!CW6),'KN 2019'!CW6,"")</f>
        <v>42</v>
      </c>
      <c r="F10" s="34">
        <f>IF(ISNUMBER('KN 2019'!CX6),'KN 2019'!CX6,"")</f>
        <v>46.06</v>
      </c>
      <c r="G10" s="34">
        <f>IF(ISNUMBER('KN 2019'!CY6),'KN 2019'!CY6,"")</f>
        <v>41.77</v>
      </c>
      <c r="H10" s="34">
        <f>IF(ISNUMBER('KN 2019'!CZ6),'KN 2019'!CZ6,"")</f>
        <v>59.3711917344</v>
      </c>
      <c r="I10" s="34">
        <f>IF(ISNUMBER('KN 2019'!DA6),'KN 2019'!DA6,"")</f>
        <v>49.25</v>
      </c>
      <c r="J10" s="34">
        <f>IF(ISNUMBER('KN 2019'!DB6),'KN 2019'!DB6,"")</f>
        <v>52</v>
      </c>
      <c r="K10" s="34">
        <f>IF(ISNUMBER('KN 2019'!DC6),'KN 2019'!DC6,"")</f>
        <v>44.37</v>
      </c>
      <c r="L10" s="34">
        <f>IF(ISNUMBER('KN 2019'!DD6),'KN 2019'!DD6,"")</f>
        <v>49.95</v>
      </c>
      <c r="M10" s="34">
        <f>IF(ISNUMBER('KN 2019'!DE6),'KN 2019'!DE6,"")</f>
        <v>54.269999999999996</v>
      </c>
      <c r="N10" s="34">
        <f>IF(ISNUMBER('KN 2019'!DF6),'KN 2019'!DF6,"")</f>
        <v>55</v>
      </c>
      <c r="O10" s="34">
        <f>IF(ISNUMBER('KN 2019'!DG6),'KN 2019'!DG6,"")</f>
        <v>53.1</v>
      </c>
      <c r="P10" s="45">
        <f>IF(ISNUMBER('KN 2019'!DH6),'KN 2019'!DH6,"")</f>
        <v>49.224370838171424</v>
      </c>
    </row>
    <row r="11" spans="1:30" s="36" customFormat="1" ht="15.75" thickBot="1" x14ac:dyDescent="0.3">
      <c r="A11" s="41" t="s">
        <v>28</v>
      </c>
      <c r="B11" s="37">
        <f>IF(ISNUMBER('KN 2019'!DJ6),'KN 2019'!DJ6,"")</f>
        <v>24370</v>
      </c>
      <c r="C11" s="37">
        <f>IF(ISNUMBER('KN 2019'!DK6),'KN 2019'!DK6,"")</f>
        <v>22913</v>
      </c>
      <c r="D11" s="37">
        <f>IF(ISNUMBER('KN 2019'!DL6),'KN 2019'!DL6,"")</f>
        <v>21068</v>
      </c>
      <c r="E11" s="37">
        <f>IF(ISNUMBER('KN 2019'!DM6),'KN 2019'!DM6,"")</f>
        <v>21960</v>
      </c>
      <c r="F11" s="37">
        <f>IF(ISNUMBER('KN 2019'!DN6),'KN 2019'!DN6,"")</f>
        <v>20200</v>
      </c>
      <c r="G11" s="37">
        <f>IF(ISNUMBER('KN 2019'!DO6),'KN 2019'!DO6,"")</f>
        <v>19504</v>
      </c>
      <c r="H11" s="37">
        <f>IF(ISNUMBER('KN 2019'!DP6),'KN 2019'!DP6,"")</f>
        <v>22360</v>
      </c>
      <c r="I11" s="37">
        <f>IF(ISNUMBER('KN 2019'!DQ6),'KN 2019'!DQ6,"")</f>
        <v>21206</v>
      </c>
      <c r="J11" s="37">
        <f>IF(ISNUMBER('KN 2019'!DR6),'KN 2019'!DR6,"")</f>
        <v>23490</v>
      </c>
      <c r="K11" s="37">
        <f>IF(ISNUMBER('KN 2019'!DS6),'KN 2019'!DS6,"")</f>
        <v>21234</v>
      </c>
      <c r="L11" s="37">
        <f>IF(ISNUMBER('KN 2019'!DT6),'KN 2019'!DT6,"")</f>
        <v>22918</v>
      </c>
      <c r="M11" s="37">
        <f>IF(ISNUMBER('KN 2019'!DU6),'KN 2019'!DU6,"")</f>
        <v>21002</v>
      </c>
      <c r="N11" s="37">
        <f>IF(ISNUMBER('KN 2019'!DV6),'KN 2019'!DV6,"")</f>
        <v>21900</v>
      </c>
      <c r="O11" s="37">
        <f>IF(ISNUMBER('KN 2019'!DW6),'KN 2019'!DW6,"")</f>
        <v>21360</v>
      </c>
      <c r="P11" s="47">
        <f>IF(ISNUMBER('KN 2019'!DX6),'KN 2019'!DX6,"")</f>
        <v>21820.357142857141</v>
      </c>
    </row>
    <row r="12" spans="1:30" s="38" customFormat="1" ht="19.5" thickBot="1" x14ac:dyDescent="0.35">
      <c r="A12" s="101" t="str">
        <f>'KN 2019'!A7</f>
        <v>18-20-M/01 Informační technologie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3"/>
    </row>
    <row r="13" spans="1:30" s="36" customFormat="1" x14ac:dyDescent="0.25">
      <c r="A13" s="48" t="s">
        <v>51</v>
      </c>
      <c r="B13" s="49">
        <f>IF(ISNUMBER('KN 2019'!B7),'KN 2019'!B7,"")</f>
        <v>48246.381766381775</v>
      </c>
      <c r="C13" s="49">
        <f>IF(ISNUMBER('KN 2019'!C7),'KN 2019'!C7,"")</f>
        <v>50883.785143775625</v>
      </c>
      <c r="D13" s="49">
        <f>IF(ISNUMBER('KN 2019'!D7),'KN 2019'!D7,"")</f>
        <v>51164.903158441542</v>
      </c>
      <c r="E13" s="49">
        <f>IF(ISNUMBER('KN 2019'!E7),'KN 2019'!E7,"")</f>
        <v>50001.222983658408</v>
      </c>
      <c r="F13" s="49">
        <f>IF(ISNUMBER('KN 2019'!F7),'KN 2019'!F7,"")</f>
        <v>53376.987025635681</v>
      </c>
      <c r="G13" s="49">
        <f>IF(ISNUMBER('KN 2019'!G7),'KN 2019'!G7,"")</f>
        <v>51107.793904031831</v>
      </c>
      <c r="H13" s="49">
        <f>IF(ISNUMBER('KN 2019'!H7),'KN 2019'!H7,"")</f>
        <v>46158.222191458954</v>
      </c>
      <c r="I13" s="49">
        <f>IF(ISNUMBER('KN 2019'!I7),'KN 2019'!I7,"")</f>
        <v>46847.354104071921</v>
      </c>
      <c r="J13" s="49">
        <f>IF(ISNUMBER('KN 2019'!J7),'KN 2019'!J7,"")</f>
        <v>50702.906680265172</v>
      </c>
      <c r="K13" s="49">
        <f>IF(ISNUMBER('KN 2019'!K7),'KN 2019'!K7,"")</f>
        <v>48318.652779363532</v>
      </c>
      <c r="L13" s="49">
        <f>IF(ISNUMBER('KN 2019'!L7),'KN 2019'!L7,"")</f>
        <v>55655.58710267979</v>
      </c>
      <c r="M13" s="49">
        <f>IF(ISNUMBER('KN 2019'!M7),'KN 2019'!M7,"")</f>
        <v>46319.275755989453</v>
      </c>
      <c r="N13" s="49">
        <f>IF(ISNUMBER('KN 2019'!N7),'KN 2019'!N7,"")</f>
        <v>49659.6</v>
      </c>
      <c r="O13" s="49">
        <f>IF(ISNUMBER('KN 2019'!O7),'KN 2019'!O7,"")</f>
        <v>47892.087513538761</v>
      </c>
      <c r="P13" s="43">
        <f>IF(ISNUMBER('KN 2019'!P7),'KN 2019'!P7,"")</f>
        <v>49738.197150663742</v>
      </c>
    </row>
    <row r="14" spans="1:30" s="36" customFormat="1" x14ac:dyDescent="0.25">
      <c r="A14" s="39" t="s">
        <v>52</v>
      </c>
      <c r="B14" s="35">
        <f>IF(ISNUMBER('KN 2019'!R7),'KN 2019'!R7,"")</f>
        <v>820</v>
      </c>
      <c r="C14" s="35">
        <f>IF(ISNUMBER('KN 2019'!S7),'KN 2019'!S7,"")</f>
        <v>611</v>
      </c>
      <c r="D14" s="35">
        <f>IF(ISNUMBER('KN 2019'!T7),'KN 2019'!T7,"")</f>
        <v>750</v>
      </c>
      <c r="E14" s="35">
        <f>IF(ISNUMBER('KN 2019'!U7),'KN 2019'!U7,"")</f>
        <v>756</v>
      </c>
      <c r="F14" s="35">
        <f>IF(ISNUMBER('KN 2019'!V7),'KN 2019'!V7,"")</f>
        <v>770</v>
      </c>
      <c r="G14" s="35">
        <f>IF(ISNUMBER('KN 2019'!W7),'KN 2019'!W7,"")</f>
        <v>615</v>
      </c>
      <c r="H14" s="35">
        <f>IF(ISNUMBER('KN 2019'!X7),'KN 2019'!X7,"")</f>
        <v>730</v>
      </c>
      <c r="I14" s="35">
        <f>IF(ISNUMBER('KN 2019'!Y7),'KN 2019'!Y7,"")</f>
        <v>790.5</v>
      </c>
      <c r="J14" s="35">
        <f>IF(ISNUMBER('KN 2019'!Z7),'KN 2019'!Z7,"")</f>
        <v>754</v>
      </c>
      <c r="K14" s="35">
        <f>IF(ISNUMBER('KN 2019'!AA7),'KN 2019'!AA7,"")</f>
        <v>684</v>
      </c>
      <c r="L14" s="35">
        <f>IF(ISNUMBER('KN 2019'!AB7),'KN 2019'!AB7,"")</f>
        <v>618</v>
      </c>
      <c r="M14" s="35">
        <f>IF(ISNUMBER('KN 2019'!AC7),'KN 2019'!AC7,"")</f>
        <v>730</v>
      </c>
      <c r="N14" s="35">
        <f>IF(ISNUMBER('KN 2019'!AD7),'KN 2019'!AD7,"")</f>
        <v>570</v>
      </c>
      <c r="O14" s="35">
        <f>IF(ISNUMBER('KN 2019'!AE7),'KN 2019'!AE7,"")</f>
        <v>670</v>
      </c>
      <c r="P14" s="44">
        <f>IF(ISNUMBER('KN 2019'!AF7),'KN 2019'!AF7,"")</f>
        <v>704.89285714285711</v>
      </c>
    </row>
    <row r="15" spans="1:30" x14ac:dyDescent="0.25">
      <c r="A15" s="40" t="s">
        <v>25</v>
      </c>
      <c r="B15" s="34">
        <f>IF(ISNUMBER('KN 2019'!BN7),'KN 2019'!BN7,"")</f>
        <v>11.7</v>
      </c>
      <c r="C15" s="34">
        <f>IF(ISNUMBER('KN 2019'!BO7),'KN 2019'!BO7,"")</f>
        <v>11.181487940547324</v>
      </c>
      <c r="D15" s="34">
        <f>IF(ISNUMBER('KN 2019'!BP7),'KN 2019'!BP7,"")</f>
        <v>10.677538342069505</v>
      </c>
      <c r="E15" s="34">
        <f>IF(ISNUMBER('KN 2019'!BQ7),'KN 2019'!BQ7,"")</f>
        <v>10.84</v>
      </c>
      <c r="F15" s="34">
        <f>IF(ISNUMBER('KN 2019'!BR7),'KN 2019'!BR7,"")</f>
        <v>10.08</v>
      </c>
      <c r="G15" s="34">
        <f>IF(ISNUMBER('KN 2019'!BS7),'KN 2019'!BS7,"")</f>
        <v>10.37</v>
      </c>
      <c r="H15" s="34">
        <f>IF(ISNUMBER('KN 2019'!BT7),'KN 2019'!BT7,"")</f>
        <v>11.344952756594697</v>
      </c>
      <c r="I15" s="34">
        <f>IF(ISNUMBER('KN 2019'!BU7),'KN 2019'!BU7,"")</f>
        <v>11.5</v>
      </c>
      <c r="J15" s="34">
        <f>IF(ISNUMBER('KN 2019'!BV7),'KN 2019'!BV7,"")</f>
        <v>10.6</v>
      </c>
      <c r="K15" s="34">
        <f>IF(ISNUMBER('KN 2019'!BW7),'KN 2019'!BW7,"")</f>
        <v>11.39</v>
      </c>
      <c r="L15" s="34">
        <f>IF(ISNUMBER('KN 2019'!BX7),'KN 2019'!BX7,"")</f>
        <v>9.6743927747886236</v>
      </c>
      <c r="M15" s="34">
        <f>IF(ISNUMBER('KN 2019'!BY7),'KN 2019'!BY7,"")</f>
        <v>12.07</v>
      </c>
      <c r="N15" s="34">
        <f>IF(ISNUMBER('KN 2019'!BZ7),'KN 2019'!BZ7,"")</f>
        <v>10</v>
      </c>
      <c r="O15" s="34">
        <f>IF(ISNUMBER('KN 2019'!CA7),'KN 2019'!CA7,"")</f>
        <v>11.61</v>
      </c>
      <c r="P15" s="45">
        <f>IF(ISNUMBER('KN 2019'!CB7),'KN 2019'!CB7,"")</f>
        <v>10.931312272428581</v>
      </c>
    </row>
    <row r="16" spans="1:30" s="36" customFormat="1" x14ac:dyDescent="0.25">
      <c r="A16" s="39" t="s">
        <v>26</v>
      </c>
      <c r="B16" s="3">
        <f>IF(ISNUMBER('KN 2019'!CD7),'KN 2019'!CD7,"")</f>
        <v>40000</v>
      </c>
      <c r="C16" s="3">
        <f>IF(ISNUMBER('KN 2019'!CE7),'KN 2019'!CE7,"")</f>
        <v>41008</v>
      </c>
      <c r="D16" s="3">
        <f>IF(ISNUMBER('KN 2019'!CF7),'KN 2019'!CF7,"")</f>
        <v>39099</v>
      </c>
      <c r="E16" s="3">
        <f>IF(ISNUMBER('KN 2019'!CG7),'KN 2019'!CG7,"")</f>
        <v>39500</v>
      </c>
      <c r="F16" s="3">
        <f>IF(ISNUMBER('KN 2019'!CH7),'KN 2019'!CH7,"")</f>
        <v>37400</v>
      </c>
      <c r="G16" s="3">
        <f>IF(ISNUMBER('KN 2019'!CI7),'KN 2019'!CI7,"")</f>
        <v>36165</v>
      </c>
      <c r="H16" s="3">
        <f>IF(ISNUMBER('KN 2019'!CJ7),'KN 2019'!CJ7,"")</f>
        <v>38450</v>
      </c>
      <c r="I16" s="3">
        <f>IF(ISNUMBER('KN 2019'!CK7),'KN 2019'!CK7,"")</f>
        <v>38338</v>
      </c>
      <c r="J16" s="3">
        <f>IF(ISNUMBER('KN 2019'!CL7),'KN 2019'!CL7,"")</f>
        <v>38058</v>
      </c>
      <c r="K16" s="3">
        <f>IF(ISNUMBER('KN 2019'!CM7),'KN 2019'!CM7,"")</f>
        <v>39084</v>
      </c>
      <c r="L16" s="3">
        <f>IF(ISNUMBER('KN 2019'!CN7),'KN 2019'!CN7,"")</f>
        <v>39514</v>
      </c>
      <c r="M16" s="3">
        <f>IF(ISNUMBER('KN 2019'!CO7),'KN 2019'!CO7,"")</f>
        <v>39583</v>
      </c>
      <c r="N16" s="3">
        <f>IF(ISNUMBER('KN 2019'!CP7),'KN 2019'!CP7,"")</f>
        <v>37003</v>
      </c>
      <c r="O16" s="3">
        <f>IF(ISNUMBER('KN 2019'!CQ7),'KN 2019'!CQ7,"")</f>
        <v>40100</v>
      </c>
      <c r="P16" s="46">
        <f>IF(ISNUMBER('KN 2019'!CR7),'KN 2019'!CR7,"")</f>
        <v>38807.285714285717</v>
      </c>
    </row>
    <row r="17" spans="1:16" x14ac:dyDescent="0.25">
      <c r="A17" s="40" t="s">
        <v>27</v>
      </c>
      <c r="B17" s="34">
        <f>IF(ISNUMBER('KN 2019'!CT7),'KN 2019'!CT7,"")</f>
        <v>40.5</v>
      </c>
      <c r="C17" s="34">
        <f>IF(ISNUMBER('KN 2019'!CU7),'KN 2019'!CU7,"")</f>
        <v>40</v>
      </c>
      <c r="D17" s="34">
        <f>IF(ISNUMBER('KN 2019'!CV7),'KN 2019'!CV7,"")</f>
        <v>35</v>
      </c>
      <c r="E17" s="34">
        <f>IF(ISNUMBER('KN 2019'!CW7),'KN 2019'!CW7,"")</f>
        <v>42</v>
      </c>
      <c r="F17" s="34">
        <f>IF(ISNUMBER('KN 2019'!CX7),'KN 2019'!CX7,"")</f>
        <v>27.38</v>
      </c>
      <c r="G17" s="34">
        <f>IF(ISNUMBER('KN 2019'!CY7),'KN 2019'!CY7,"")</f>
        <v>25.28</v>
      </c>
      <c r="H17" s="34">
        <f>IF(ISNUMBER('KN 2019'!CZ7),'KN 2019'!CZ7,"")</f>
        <v>48.8907545868</v>
      </c>
      <c r="I17" s="34">
        <f>IF(ISNUMBER('KN 2019'!DA7),'KN 2019'!DA7,"")</f>
        <v>37.19</v>
      </c>
      <c r="J17" s="34">
        <f>IF(ISNUMBER('KN 2019'!DB7),'KN 2019'!DB7,"")</f>
        <v>37</v>
      </c>
      <c r="K17" s="34">
        <f>IF(ISNUMBER('KN 2019'!DC7),'KN 2019'!DC7,"")</f>
        <v>35.68</v>
      </c>
      <c r="L17" s="34">
        <f>IF(ISNUMBER('KN 2019'!DD7),'KN 2019'!DD7,"")</f>
        <v>41.4</v>
      </c>
      <c r="M17" s="34">
        <f>IF(ISNUMBER('KN 2019'!DE7),'KN 2019'!DE7,"")</f>
        <v>36.179999999999993</v>
      </c>
      <c r="N17" s="34">
        <f>IF(ISNUMBER('KN 2019'!DF7),'KN 2019'!DF7,"")</f>
        <v>50</v>
      </c>
      <c r="O17" s="34">
        <f>IF(ISNUMBER('KN 2019'!DG7),'KN 2019'!DG7,"")</f>
        <v>39.770000000000003</v>
      </c>
      <c r="P17" s="45">
        <f>IF(ISNUMBER('KN 2019'!DH7),'KN 2019'!DH7,"")</f>
        <v>38.305053899057143</v>
      </c>
    </row>
    <row r="18" spans="1:16" s="36" customFormat="1" ht="15.75" thickBot="1" x14ac:dyDescent="0.3">
      <c r="A18" s="41" t="s">
        <v>28</v>
      </c>
      <c r="B18" s="37">
        <f>IF(ISNUMBER('KN 2019'!DJ7),'KN 2019'!DJ7,"")</f>
        <v>24370</v>
      </c>
      <c r="C18" s="37">
        <f>IF(ISNUMBER('KN 2019'!DK7),'KN 2019'!DK7,"")</f>
        <v>22913</v>
      </c>
      <c r="D18" s="37">
        <f>IF(ISNUMBER('KN 2019'!DL7),'KN 2019'!DL7,"")</f>
        <v>21068</v>
      </c>
      <c r="E18" s="37">
        <f>IF(ISNUMBER('KN 2019'!DM7),'KN 2019'!DM7,"")</f>
        <v>21960</v>
      </c>
      <c r="F18" s="37">
        <f>IF(ISNUMBER('KN 2019'!DN7),'KN 2019'!DN7,"")</f>
        <v>20200</v>
      </c>
      <c r="G18" s="37">
        <f>IF(ISNUMBER('KN 2019'!DO7),'KN 2019'!DO7,"")</f>
        <v>19504</v>
      </c>
      <c r="H18" s="37">
        <f>IF(ISNUMBER('KN 2019'!DP7),'KN 2019'!DP7,"")</f>
        <v>22360</v>
      </c>
      <c r="I18" s="37">
        <f>IF(ISNUMBER('KN 2019'!DQ7),'KN 2019'!DQ7,"")</f>
        <v>21206</v>
      </c>
      <c r="J18" s="37">
        <f>IF(ISNUMBER('KN 2019'!DR7),'KN 2019'!DR7,"")</f>
        <v>23490</v>
      </c>
      <c r="K18" s="37">
        <f>IF(ISNUMBER('KN 2019'!DS7),'KN 2019'!DS7,"")</f>
        <v>21234</v>
      </c>
      <c r="L18" s="37">
        <f>IF(ISNUMBER('KN 2019'!DT7),'KN 2019'!DT7,"")</f>
        <v>22918</v>
      </c>
      <c r="M18" s="37">
        <f>IF(ISNUMBER('KN 2019'!DU7),'KN 2019'!DU7,"")</f>
        <v>21002</v>
      </c>
      <c r="N18" s="37">
        <f>IF(ISNUMBER('KN 2019'!DV7),'KN 2019'!DV7,"")</f>
        <v>21900</v>
      </c>
      <c r="O18" s="37">
        <f>IF(ISNUMBER('KN 2019'!DW7),'KN 2019'!DW7,"")</f>
        <v>21360</v>
      </c>
      <c r="P18" s="47">
        <f>IF(ISNUMBER('KN 2019'!DX7),'KN 2019'!DX7,"")</f>
        <v>21820.357142857141</v>
      </c>
    </row>
    <row r="19" spans="1:16" s="38" customFormat="1" ht="19.5" thickBot="1" x14ac:dyDescent="0.35">
      <c r="A19" s="101" t="str">
        <f>'KN 2019'!A8</f>
        <v>53-41-M/01 Zdravotnický asistent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3"/>
    </row>
    <row r="20" spans="1:16" s="36" customFormat="1" x14ac:dyDescent="0.25">
      <c r="A20" s="48" t="s">
        <v>51</v>
      </c>
      <c r="B20" s="49">
        <f>IF(ISNUMBER('KN 2019'!B8),'KN 2019'!B8,"")</f>
        <v>54835.752475247529</v>
      </c>
      <c r="C20" s="49">
        <f>IF(ISNUMBER('KN 2019'!C8),'KN 2019'!C8,"")</f>
        <v>64350.417090822935</v>
      </c>
      <c r="D20" s="49">
        <f>IF(ISNUMBER('KN 2019'!D8),'KN 2019'!D8,"")</f>
        <v>57967.877115255025</v>
      </c>
      <c r="E20" s="49">
        <f>IF(ISNUMBER('KN 2019'!E8),'KN 2019'!E8,"")</f>
        <v>60260.618288317615</v>
      </c>
      <c r="F20" s="49">
        <f>IF(ISNUMBER('KN 2019'!F8),'KN 2019'!F8,"")</f>
        <v>47461.107763825625</v>
      </c>
      <c r="G20" s="49">
        <f>IF(ISNUMBER('KN 2019'!G8),'KN 2019'!G8,"")</f>
        <v>60262.669255799301</v>
      </c>
      <c r="H20" s="49">
        <f>IF(ISNUMBER('KN 2019'!H8),'KN 2019'!H8,"")</f>
        <v>57138.302069361947</v>
      </c>
      <c r="I20" s="49">
        <f>IF(ISNUMBER('KN 2019'!I8),'KN 2019'!I8,"")</f>
        <v>57226.625304020723</v>
      </c>
      <c r="J20" s="49">
        <f>IF(ISNUMBER('KN 2019'!J8),'KN 2019'!J8,"")</f>
        <v>60846.350406350408</v>
      </c>
      <c r="K20" s="49">
        <f>IF(ISNUMBER('KN 2019'!K8),'KN 2019'!K8,"")</f>
        <v>53109.136392224391</v>
      </c>
      <c r="L20" s="49">
        <f>IF(ISNUMBER('KN 2019'!L8),'KN 2019'!L8,"")</f>
        <v>59124.724289919322</v>
      </c>
      <c r="M20" s="49">
        <f>IF(ISNUMBER('KN 2019'!M8),'KN 2019'!M8,"")</f>
        <v>58150.751272373767</v>
      </c>
      <c r="N20" s="49">
        <f>IF(ISNUMBER('KN 2019'!N8),'KN 2019'!N8,"")</f>
        <v>49659.6</v>
      </c>
      <c r="O20" s="49">
        <f>IF(ISNUMBER('KN 2019'!O8),'KN 2019'!O8,"")</f>
        <v>57365.694010401079</v>
      </c>
      <c r="P20" s="43">
        <f>IF(ISNUMBER('KN 2019'!P8),'KN 2019'!P8,"")</f>
        <v>56982.830409565686</v>
      </c>
    </row>
    <row r="21" spans="1:16" s="36" customFormat="1" x14ac:dyDescent="0.25">
      <c r="A21" s="39" t="s">
        <v>52</v>
      </c>
      <c r="B21" s="35">
        <f>IF(ISNUMBER('KN 2019'!R8),'KN 2019'!R8,"")</f>
        <v>820</v>
      </c>
      <c r="C21" s="35">
        <f>IF(ISNUMBER('KN 2019'!S8),'KN 2019'!S8,"")</f>
        <v>611</v>
      </c>
      <c r="D21" s="35">
        <f>IF(ISNUMBER('KN 2019'!T8),'KN 2019'!T8,"")</f>
        <v>750</v>
      </c>
      <c r="E21" s="35">
        <f>IF(ISNUMBER('KN 2019'!U8),'KN 2019'!U8,"")</f>
        <v>756</v>
      </c>
      <c r="F21" s="35">
        <f>IF(ISNUMBER('KN 2019'!V8),'KN 2019'!V8,"")</f>
        <v>770</v>
      </c>
      <c r="G21" s="35">
        <f>IF(ISNUMBER('KN 2019'!W8),'KN 2019'!W8,"")</f>
        <v>653</v>
      </c>
      <c r="H21" s="35">
        <f>IF(ISNUMBER('KN 2019'!X8),'KN 2019'!X8,"")</f>
        <v>730</v>
      </c>
      <c r="I21" s="35">
        <f>IF(ISNUMBER('KN 2019'!Y8),'KN 2019'!Y8,"")</f>
        <v>821.7</v>
      </c>
      <c r="J21" s="35">
        <f>IF(ISNUMBER('KN 2019'!Z8),'KN 2019'!Z8,"")</f>
        <v>785</v>
      </c>
      <c r="K21" s="35">
        <f>IF(ISNUMBER('KN 2019'!AA8),'KN 2019'!AA8,"")</f>
        <v>708</v>
      </c>
      <c r="L21" s="35">
        <f>IF(ISNUMBER('KN 2019'!AB8),'KN 2019'!AB8,"")</f>
        <v>618</v>
      </c>
      <c r="M21" s="35">
        <f>IF(ISNUMBER('KN 2019'!AC8),'KN 2019'!AC8,"")</f>
        <v>730</v>
      </c>
      <c r="N21" s="35">
        <f>IF(ISNUMBER('KN 2019'!AD8),'KN 2019'!AD8,"")</f>
        <v>570</v>
      </c>
      <c r="O21" s="35">
        <f>IF(ISNUMBER('KN 2019'!AE8),'KN 2019'!AE8,"")</f>
        <v>670</v>
      </c>
      <c r="P21" s="44">
        <f>IF(ISNUMBER('KN 2019'!AF8),'KN 2019'!AF8,"")</f>
        <v>713.76428571428573</v>
      </c>
    </row>
    <row r="22" spans="1:16" x14ac:dyDescent="0.25">
      <c r="A22" s="40" t="s">
        <v>25</v>
      </c>
      <c r="B22" s="34">
        <f>IF(ISNUMBER('KN 2019'!BN8),'KN 2019'!BN8,"")</f>
        <v>10.1</v>
      </c>
      <c r="C22" s="34">
        <f>IF(ISNUMBER('KN 2019'!BO8),'KN 2019'!BO8,"")</f>
        <v>8.5880233725764246</v>
      </c>
      <c r="D22" s="34">
        <f>IF(ISNUMBER('KN 2019'!BP8),'KN 2019'!BP8,"")</f>
        <v>9.1673114080800016</v>
      </c>
      <c r="E22" s="34">
        <f>IF(ISNUMBER('KN 2019'!BQ8),'KN 2019'!BQ8,"")</f>
        <v>8.7799999999999994</v>
      </c>
      <c r="F22" s="34">
        <f>IF(ISNUMBER('KN 2019'!BR8),'KN 2019'!BR8,"")</f>
        <v>10.68</v>
      </c>
      <c r="G22" s="34">
        <f>IF(ISNUMBER('KN 2019'!BS8),'KN 2019'!BS8,"")</f>
        <v>8.4</v>
      </c>
      <c r="H22" s="34">
        <f>IF(ISNUMBER('KN 2019'!BT8),'KN 2019'!BT8,"")</f>
        <v>9.1198061387885847</v>
      </c>
      <c r="I22" s="34">
        <f>IF(ISNUMBER('KN 2019'!BU8),'KN 2019'!BU8,"")</f>
        <v>9.43</v>
      </c>
      <c r="J22" s="34">
        <f>IF(ISNUMBER('KN 2019'!BV8),'KN 2019'!BV8,"")</f>
        <v>8.58</v>
      </c>
      <c r="K22" s="34">
        <f>IF(ISNUMBER('KN 2019'!BW8),'KN 2019'!BW8,"")</f>
        <v>10.202999999999999</v>
      </c>
      <c r="L22" s="34">
        <f>IF(ISNUMBER('KN 2019'!BX8),'KN 2019'!BX8,"")</f>
        <v>9.2600018518518521</v>
      </c>
      <c r="M22" s="34">
        <f>IF(ISNUMBER('KN 2019'!BY8),'KN 2019'!BY8,"")</f>
        <v>9.2799999999999994</v>
      </c>
      <c r="N22" s="34">
        <f>IF(ISNUMBER('KN 2019'!BZ8),'KN 2019'!BZ8,"")</f>
        <v>10</v>
      </c>
      <c r="O22" s="34">
        <f>IF(ISNUMBER('KN 2019'!CA8),'KN 2019'!CA8,"")</f>
        <v>9.4499999999999993</v>
      </c>
      <c r="P22" s="45">
        <f>IF(ISNUMBER('KN 2019'!CB8),'KN 2019'!CB8,"")</f>
        <v>9.3598673408069182</v>
      </c>
    </row>
    <row r="23" spans="1:16" s="36" customFormat="1" x14ac:dyDescent="0.25">
      <c r="A23" s="39" t="s">
        <v>26</v>
      </c>
      <c r="B23" s="3">
        <f>IF(ISNUMBER('KN 2019'!CD8),'KN 2019'!CD8,"")</f>
        <v>40000</v>
      </c>
      <c r="C23" s="3">
        <f>IF(ISNUMBER('KN 2019'!CE8),'KN 2019'!CE8,"")</f>
        <v>41008</v>
      </c>
      <c r="D23" s="3">
        <f>IF(ISNUMBER('KN 2019'!CF8),'KN 2019'!CF8,"")</f>
        <v>39099</v>
      </c>
      <c r="E23" s="3">
        <f>IF(ISNUMBER('KN 2019'!CG8),'KN 2019'!CG8,"")</f>
        <v>39500</v>
      </c>
      <c r="F23" s="3">
        <f>IF(ISNUMBER('KN 2019'!CH8),'KN 2019'!CH8,"")</f>
        <v>37400</v>
      </c>
      <c r="G23" s="3">
        <f>IF(ISNUMBER('KN 2019'!CI8),'KN 2019'!CI8,"")</f>
        <v>36165</v>
      </c>
      <c r="H23" s="3">
        <f>IF(ISNUMBER('KN 2019'!CJ8),'KN 2019'!CJ8,"")</f>
        <v>38450</v>
      </c>
      <c r="I23" s="3">
        <f>IF(ISNUMBER('KN 2019'!CK8),'KN 2019'!CK8,"")</f>
        <v>38338</v>
      </c>
      <c r="J23" s="3">
        <f>IF(ISNUMBER('KN 2019'!CL8),'KN 2019'!CL8,"")</f>
        <v>38058</v>
      </c>
      <c r="K23" s="3">
        <f>IF(ISNUMBER('KN 2019'!CM8),'KN 2019'!CM8,"")</f>
        <v>39084</v>
      </c>
      <c r="L23" s="3">
        <f>IF(ISNUMBER('KN 2019'!CN8),'KN 2019'!CN8,"")</f>
        <v>39514</v>
      </c>
      <c r="M23" s="3">
        <f>IF(ISNUMBER('KN 2019'!CO8),'KN 2019'!CO8,"")</f>
        <v>39583</v>
      </c>
      <c r="N23" s="3">
        <f>IF(ISNUMBER('KN 2019'!CP8),'KN 2019'!CP8,"")</f>
        <v>37003</v>
      </c>
      <c r="O23" s="3">
        <f>IF(ISNUMBER('KN 2019'!CQ8),'KN 2019'!CQ8,"")</f>
        <v>40100</v>
      </c>
      <c r="P23" s="46">
        <f>IF(ISNUMBER('KN 2019'!CR8),'KN 2019'!CR8,"")</f>
        <v>38807.285714285717</v>
      </c>
    </row>
    <row r="24" spans="1:16" x14ac:dyDescent="0.25">
      <c r="A24" s="40" t="s">
        <v>27</v>
      </c>
      <c r="B24" s="34">
        <f>IF(ISNUMBER('KN 2019'!CT8),'KN 2019'!CT8,"")</f>
        <v>40</v>
      </c>
      <c r="C24" s="34">
        <f>IF(ISNUMBER('KN 2019'!CU8),'KN 2019'!CU8,"")</f>
        <v>39</v>
      </c>
      <c r="D24" s="34">
        <f>IF(ISNUMBER('KN 2019'!CV8),'KN 2019'!CV8,"")</f>
        <v>37.248217691680807</v>
      </c>
      <c r="E24" s="34">
        <f>IF(ISNUMBER('KN 2019'!CW8),'KN 2019'!CW8,"")</f>
        <v>42</v>
      </c>
      <c r="F24" s="34">
        <f>IF(ISNUMBER('KN 2019'!CX8),'KN 2019'!CX8,"")</f>
        <v>44.57</v>
      </c>
      <c r="G24" s="34">
        <f>IF(ISNUMBER('KN 2019'!CY8),'KN 2019'!CY8,"")</f>
        <v>27.22</v>
      </c>
      <c r="H24" s="34">
        <f>IF(ISNUMBER('KN 2019'!CZ8),'KN 2019'!CZ8,"")</f>
        <v>40.995420127199999</v>
      </c>
      <c r="I24" s="34">
        <f>IF(ISNUMBER('KN 2019'!DA8),'KN 2019'!DA8,"")</f>
        <v>30.15</v>
      </c>
      <c r="J24" s="34">
        <f>IF(ISNUMBER('KN 2019'!DB8),'KN 2019'!DB8,"")</f>
        <v>37</v>
      </c>
      <c r="K24" s="34">
        <f>IF(ISNUMBER('KN 2019'!DC8),'KN 2019'!DC8,"")</f>
        <v>35.68</v>
      </c>
      <c r="L24" s="34">
        <f>IF(ISNUMBER('KN 2019'!DD8),'KN 2019'!DD8,"")</f>
        <v>34.729999999999997</v>
      </c>
      <c r="M24" s="34">
        <f>IF(ISNUMBER('KN 2019'!DE8),'KN 2019'!DE8,"")</f>
        <v>36.179999999999993</v>
      </c>
      <c r="N24" s="34">
        <f>IF(ISNUMBER('KN 2019'!DF8),'KN 2019'!DF8,"")</f>
        <v>50</v>
      </c>
      <c r="O24" s="34">
        <f>IF(ISNUMBER('KN 2019'!DG8),'KN 2019'!DG8,"")</f>
        <v>39.770000000000003</v>
      </c>
      <c r="P24" s="45">
        <f>IF(ISNUMBER('KN 2019'!DH8),'KN 2019'!DH8,"")</f>
        <v>38.181688415634348</v>
      </c>
    </row>
    <row r="25" spans="1:16" s="36" customFormat="1" ht="15.75" thickBot="1" x14ac:dyDescent="0.3">
      <c r="A25" s="41" t="s">
        <v>28</v>
      </c>
      <c r="B25" s="37">
        <f>IF(ISNUMBER('KN 2019'!DJ8),'KN 2019'!DJ8,"")</f>
        <v>24370</v>
      </c>
      <c r="C25" s="37">
        <f>IF(ISNUMBER('KN 2019'!DK8),'KN 2019'!DK8,"")</f>
        <v>22913</v>
      </c>
      <c r="D25" s="37">
        <f>IF(ISNUMBER('KN 2019'!DL8),'KN 2019'!DL8,"")</f>
        <v>21068</v>
      </c>
      <c r="E25" s="37">
        <f>IF(ISNUMBER('KN 2019'!DM8),'KN 2019'!DM8,"")</f>
        <v>21960</v>
      </c>
      <c r="F25" s="37">
        <f>IF(ISNUMBER('KN 2019'!DN8),'KN 2019'!DN8,"")</f>
        <v>20200</v>
      </c>
      <c r="G25" s="37">
        <f>IF(ISNUMBER('KN 2019'!DO8),'KN 2019'!DO8,"")</f>
        <v>19504</v>
      </c>
      <c r="H25" s="37">
        <f>IF(ISNUMBER('KN 2019'!DP8),'KN 2019'!DP8,"")</f>
        <v>22360</v>
      </c>
      <c r="I25" s="37">
        <f>IF(ISNUMBER('KN 2019'!DQ8),'KN 2019'!DQ8,"")</f>
        <v>21206</v>
      </c>
      <c r="J25" s="37">
        <f>IF(ISNUMBER('KN 2019'!DR8),'KN 2019'!DR8,"")</f>
        <v>23490</v>
      </c>
      <c r="K25" s="37">
        <f>IF(ISNUMBER('KN 2019'!DS8),'KN 2019'!DS8,"")</f>
        <v>21234</v>
      </c>
      <c r="L25" s="37">
        <f>IF(ISNUMBER('KN 2019'!DT8),'KN 2019'!DT8,"")</f>
        <v>22918</v>
      </c>
      <c r="M25" s="37">
        <f>IF(ISNUMBER('KN 2019'!DU8),'KN 2019'!DU8,"")</f>
        <v>21002</v>
      </c>
      <c r="N25" s="37">
        <f>IF(ISNUMBER('KN 2019'!DV8),'KN 2019'!DV8,"")</f>
        <v>21900</v>
      </c>
      <c r="O25" s="37">
        <f>IF(ISNUMBER('KN 2019'!DW8),'KN 2019'!DW8,"")</f>
        <v>21360</v>
      </c>
      <c r="P25" s="47">
        <f>IF(ISNUMBER('KN 2019'!DX8),'KN 2019'!DX8,"")</f>
        <v>21820.357142857141</v>
      </c>
    </row>
    <row r="26" spans="1:16" s="38" customFormat="1" ht="19.5" thickBot="1" x14ac:dyDescent="0.35">
      <c r="A26" s="101" t="str">
        <f>'KN 2019'!A9</f>
        <v>26-41-M/01 Elektrotechnika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</row>
    <row r="27" spans="1:16" s="36" customFormat="1" x14ac:dyDescent="0.25">
      <c r="A27" s="48" t="s">
        <v>51</v>
      </c>
      <c r="B27" s="49">
        <f>IF(ISNUMBER('KN 2019'!B9),'KN 2019'!B9,"")</f>
        <v>54192.444444444438</v>
      </c>
      <c r="C27" s="49">
        <f>IF(ISNUMBER('KN 2019'!C9),'KN 2019'!C9,"")</f>
        <v>52923.551284999747</v>
      </c>
      <c r="D27" s="49">
        <f>IF(ISNUMBER('KN 2019'!D9),'KN 2019'!D9,"")</f>
        <v>51772.39056221192</v>
      </c>
      <c r="E27" s="49">
        <f>IF(ISNUMBER('KN 2019'!E9),'KN 2019'!E9,"")</f>
        <v>59472.938912938916</v>
      </c>
      <c r="F27" s="49">
        <f>IF(ISNUMBER('KN 2019'!F9),'KN 2019'!F9,"")</f>
        <v>49755.45112781955</v>
      </c>
      <c r="G27" s="49">
        <f>IF(ISNUMBER('KN 2019'!G9),'KN 2019'!G9,"")</f>
        <v>49147.601603170981</v>
      </c>
      <c r="H27" s="49">
        <f>IF(ISNUMBER('KN 2019'!H9),'KN 2019'!H9,"")</f>
        <v>42419.249404650902</v>
      </c>
      <c r="I27" s="49">
        <f>IF(ISNUMBER('KN 2019'!I9),'KN 2019'!I9,"")</f>
        <v>50203.087743378564</v>
      </c>
      <c r="J27" s="49">
        <f>IF(ISNUMBER('KN 2019'!J9),'KN 2019'!J9,"")</f>
        <v>50702.906680265172</v>
      </c>
      <c r="K27" s="49">
        <f>IF(ISNUMBER('KN 2019'!K9),'KN 2019'!K9,"")</f>
        <v>48687.055159453215</v>
      </c>
      <c r="L27" s="49">
        <f>IF(ISNUMBER('KN 2019'!L9),'KN 2019'!L9,"")</f>
        <v>55265.436187154686</v>
      </c>
      <c r="M27" s="49">
        <f>IF(ISNUMBER('KN 2019'!M9),'KN 2019'!M9,"")</f>
        <v>50703.959026231649</v>
      </c>
      <c r="N27" s="49">
        <f>IF(ISNUMBER('KN 2019'!N9),'KN 2019'!N9,"")</f>
        <v>43867.82608695652</v>
      </c>
      <c r="O27" s="49">
        <f>IF(ISNUMBER('KN 2019'!O9),'KN 2019'!O9,"")</f>
        <v>48916.374182440471</v>
      </c>
      <c r="P27" s="43">
        <f>IF(ISNUMBER('KN 2019'!P9),'KN 2019'!P9,"")</f>
        <v>50573.5908861512</v>
      </c>
    </row>
    <row r="28" spans="1:16" s="36" customFormat="1" x14ac:dyDescent="0.25">
      <c r="A28" s="39" t="s">
        <v>52</v>
      </c>
      <c r="B28" s="35">
        <f>IF(ISNUMBER('KN 2019'!R9),'KN 2019'!R9,"")</f>
        <v>820</v>
      </c>
      <c r="C28" s="35">
        <f>IF(ISNUMBER('KN 2019'!S9),'KN 2019'!S9,"")</f>
        <v>611</v>
      </c>
      <c r="D28" s="35">
        <f>IF(ISNUMBER('KN 2019'!T9),'KN 2019'!T9,"")</f>
        <v>750</v>
      </c>
      <c r="E28" s="35">
        <f>IF(ISNUMBER('KN 2019'!U9),'KN 2019'!U9,"")</f>
        <v>756</v>
      </c>
      <c r="F28" s="35">
        <f>IF(ISNUMBER('KN 2019'!V9),'KN 2019'!V9,"")</f>
        <v>770</v>
      </c>
      <c r="G28" s="35">
        <f>IF(ISNUMBER('KN 2019'!W9),'KN 2019'!W9,"")</f>
        <v>606</v>
      </c>
      <c r="H28" s="35">
        <f>IF(ISNUMBER('KN 2019'!X9),'KN 2019'!X9,"")</f>
        <v>730</v>
      </c>
      <c r="I28" s="35">
        <f>IF(ISNUMBER('KN 2019'!Y9),'KN 2019'!Y9,"")</f>
        <v>800.6</v>
      </c>
      <c r="J28" s="35">
        <f>IF(ISNUMBER('KN 2019'!Z9),'KN 2019'!Z9,"")</f>
        <v>754</v>
      </c>
      <c r="K28" s="35">
        <f>IF(ISNUMBER('KN 2019'!AA9),'KN 2019'!AA9,"")</f>
        <v>686</v>
      </c>
      <c r="L28" s="35">
        <f>IF(ISNUMBER('KN 2019'!AB9),'KN 2019'!AB9,"")</f>
        <v>618</v>
      </c>
      <c r="M28" s="35">
        <f>IF(ISNUMBER('KN 2019'!AC9),'KN 2019'!AC9,"")</f>
        <v>730</v>
      </c>
      <c r="N28" s="35">
        <f>IF(ISNUMBER('KN 2019'!AD9),'KN 2019'!AD9,"")</f>
        <v>570</v>
      </c>
      <c r="O28" s="35">
        <f>IF(ISNUMBER('KN 2019'!AE9),'KN 2019'!AE9,"")</f>
        <v>670</v>
      </c>
      <c r="P28" s="44">
        <f>IF(ISNUMBER('KN 2019'!AF9),'KN 2019'!AF9,"")</f>
        <v>705.11428571428576</v>
      </c>
    </row>
    <row r="29" spans="1:16" x14ac:dyDescent="0.25">
      <c r="A29" s="40" t="s">
        <v>25</v>
      </c>
      <c r="B29" s="34">
        <f>IF(ISNUMBER('KN 2019'!BN9),'KN 2019'!BN9,"")</f>
        <v>10.8</v>
      </c>
      <c r="C29" s="34">
        <f>IF(ISNUMBER('KN 2019'!BO9),'KN 2019'!BO9,"")</f>
        <v>10.975316796003492</v>
      </c>
      <c r="D29" s="34">
        <f>IF(ISNUMBER('KN 2019'!BP9),'KN 2019'!BP9,"")</f>
        <v>10.531935546495841</v>
      </c>
      <c r="E29" s="34">
        <f>IF(ISNUMBER('KN 2019'!BQ9),'KN 2019'!BQ9,"")</f>
        <v>8.91</v>
      </c>
      <c r="F29" s="34">
        <f>IF(ISNUMBER('KN 2019'!BR9),'KN 2019'!BR9,"")</f>
        <v>10.64</v>
      </c>
      <c r="G29" s="34">
        <f>IF(ISNUMBER('KN 2019'!BS9),'KN 2019'!BS9,"")</f>
        <v>10.37</v>
      </c>
      <c r="H29" s="34">
        <f>IF(ISNUMBER('KN 2019'!BT9),'KN 2019'!BT9,"")</f>
        <v>12.493536880257828</v>
      </c>
      <c r="I29" s="34">
        <f>IF(ISNUMBER('KN 2019'!BU9),'KN 2019'!BU9,"")</f>
        <v>10.61</v>
      </c>
      <c r="J29" s="34">
        <f>IF(ISNUMBER('KN 2019'!BV9),'KN 2019'!BV9,"")</f>
        <v>10.6</v>
      </c>
      <c r="K29" s="34">
        <f>IF(ISNUMBER('KN 2019'!BW9),'KN 2019'!BW9,"")</f>
        <v>11.289</v>
      </c>
      <c r="L29" s="34">
        <f>IF(ISNUMBER('KN 2019'!BX9),'KN 2019'!BX9,"")</f>
        <v>9.7520208333333347</v>
      </c>
      <c r="M29" s="34">
        <f>IF(ISNUMBER('KN 2019'!BY9),'KN 2019'!BY9,"")</f>
        <v>10.86</v>
      </c>
      <c r="N29" s="34">
        <f>IF(ISNUMBER('KN 2019'!BZ9),'KN 2019'!BZ9,"")</f>
        <v>11.5</v>
      </c>
      <c r="O29" s="34">
        <f>IF(ISNUMBER('KN 2019'!CA9),'KN 2019'!CA9,"")</f>
        <v>11.33</v>
      </c>
      <c r="P29" s="45">
        <f>IF(ISNUMBER('KN 2019'!CB9),'KN 2019'!CB9,"")</f>
        <v>10.761557861149322</v>
      </c>
    </row>
    <row r="30" spans="1:16" s="36" customFormat="1" x14ac:dyDescent="0.25">
      <c r="A30" s="39" t="s">
        <v>26</v>
      </c>
      <c r="B30" s="3">
        <f>IF(ISNUMBER('KN 2019'!CD9),'KN 2019'!CD9,"")</f>
        <v>40000</v>
      </c>
      <c r="C30" s="3">
        <f>IF(ISNUMBER('KN 2019'!CE9),'KN 2019'!CE9,"")</f>
        <v>41008</v>
      </c>
      <c r="D30" s="3">
        <f>IF(ISNUMBER('KN 2019'!CF9),'KN 2019'!CF9,"")</f>
        <v>39099</v>
      </c>
      <c r="E30" s="3">
        <f>IF(ISNUMBER('KN 2019'!CG9),'KN 2019'!CG9,"")</f>
        <v>39500</v>
      </c>
      <c r="F30" s="3">
        <f>IF(ISNUMBER('KN 2019'!CH9),'KN 2019'!CH9,"")</f>
        <v>37400</v>
      </c>
      <c r="G30" s="3">
        <f>IF(ISNUMBER('KN 2019'!CI9),'KN 2019'!CI9,"")</f>
        <v>36165</v>
      </c>
      <c r="H30" s="3">
        <f>IF(ISNUMBER('KN 2019'!CJ9),'KN 2019'!CJ9,"")</f>
        <v>38450</v>
      </c>
      <c r="I30" s="3">
        <f>IF(ISNUMBER('KN 2019'!CK9),'KN 2019'!CK9,"")</f>
        <v>38338</v>
      </c>
      <c r="J30" s="3">
        <f>IF(ISNUMBER('KN 2019'!CL9),'KN 2019'!CL9,"")</f>
        <v>38058</v>
      </c>
      <c r="K30" s="3">
        <f>IF(ISNUMBER('KN 2019'!CM9),'KN 2019'!CM9,"")</f>
        <v>39084</v>
      </c>
      <c r="L30" s="3">
        <f>IF(ISNUMBER('KN 2019'!CN9),'KN 2019'!CN9,"")</f>
        <v>39514</v>
      </c>
      <c r="M30" s="3">
        <f>IF(ISNUMBER('KN 2019'!CO9),'KN 2019'!CO9,"")</f>
        <v>39583</v>
      </c>
      <c r="N30" s="3">
        <f>IF(ISNUMBER('KN 2019'!CP9),'KN 2019'!CP9,"")</f>
        <v>37003</v>
      </c>
      <c r="O30" s="3">
        <f>IF(ISNUMBER('KN 2019'!CQ9),'KN 2019'!CQ9,"")</f>
        <v>40100</v>
      </c>
      <c r="P30" s="46">
        <f>IF(ISNUMBER('KN 2019'!CR9),'KN 2019'!CR9,"")</f>
        <v>38807.285714285717</v>
      </c>
    </row>
    <row r="31" spans="1:16" x14ac:dyDescent="0.25">
      <c r="A31" s="40" t="s">
        <v>27</v>
      </c>
      <c r="B31" s="34">
        <f>IF(ISNUMBER('KN 2019'!CT9),'KN 2019'!CT9,"")</f>
        <v>30</v>
      </c>
      <c r="C31" s="34">
        <f>IF(ISNUMBER('KN 2019'!CU9),'KN 2019'!CU9,"")</f>
        <v>34</v>
      </c>
      <c r="D31" s="34">
        <f>IF(ISNUMBER('KN 2019'!CV9),'KN 2019'!CV9,"")</f>
        <v>35</v>
      </c>
      <c r="E31" s="34">
        <f>IF(ISNUMBER('KN 2019'!CW9),'KN 2019'!CW9,"")</f>
        <v>42</v>
      </c>
      <c r="F31" s="34">
        <f>IF(ISNUMBER('KN 2019'!CX9),'KN 2019'!CX9,"")</f>
        <v>32</v>
      </c>
      <c r="G31" s="34">
        <f>IF(ISNUMBER('KN 2019'!CY9),'KN 2019'!CY9,"")</f>
        <v>32.07</v>
      </c>
      <c r="H31" s="34">
        <f>IF(ISNUMBER('KN 2019'!CZ9),'KN 2019'!CZ9,"")</f>
        <v>48.8907545868</v>
      </c>
      <c r="I31" s="34">
        <f>IF(ISNUMBER('KN 2019'!DA9),'KN 2019'!DA9,"")</f>
        <v>37.19</v>
      </c>
      <c r="J31" s="34">
        <f>IF(ISNUMBER('KN 2019'!DB9),'KN 2019'!DB9,"")</f>
        <v>37</v>
      </c>
      <c r="K31" s="34">
        <f>IF(ISNUMBER('KN 2019'!DC9),'KN 2019'!DC9,"")</f>
        <v>35.68</v>
      </c>
      <c r="L31" s="34">
        <f>IF(ISNUMBER('KN 2019'!DD9),'KN 2019'!DD9,"")</f>
        <v>41.4</v>
      </c>
      <c r="M31" s="34">
        <f>IF(ISNUMBER('KN 2019'!DE9),'KN 2019'!DE9,"")</f>
        <v>36.179999999999993</v>
      </c>
      <c r="N31" s="34">
        <f>IF(ISNUMBER('KN 2019'!DF9),'KN 2019'!DF9,"")</f>
        <v>50</v>
      </c>
      <c r="O31" s="34">
        <f>IF(ISNUMBER('KN 2019'!DG9),'KN 2019'!DG9,"")</f>
        <v>39.770000000000003</v>
      </c>
      <c r="P31" s="45">
        <f>IF(ISNUMBER('KN 2019'!DH9),'KN 2019'!DH9,"")</f>
        <v>37.94148247048571</v>
      </c>
    </row>
    <row r="32" spans="1:16" s="36" customFormat="1" ht="15.75" thickBot="1" x14ac:dyDescent="0.3">
      <c r="A32" s="41" t="s">
        <v>28</v>
      </c>
      <c r="B32" s="37">
        <f>IF(ISNUMBER('KN 2019'!DJ9),'KN 2019'!DJ9,"")</f>
        <v>24370</v>
      </c>
      <c r="C32" s="37">
        <f>IF(ISNUMBER('KN 2019'!DK9),'KN 2019'!DK9,"")</f>
        <v>22913</v>
      </c>
      <c r="D32" s="37">
        <f>IF(ISNUMBER('KN 2019'!DL9),'KN 2019'!DL9,"")</f>
        <v>21068</v>
      </c>
      <c r="E32" s="37">
        <f>IF(ISNUMBER('KN 2019'!DM9),'KN 2019'!DM9,"")</f>
        <v>21960</v>
      </c>
      <c r="F32" s="37">
        <f>IF(ISNUMBER('KN 2019'!DN9),'KN 2019'!DN9,"")</f>
        <v>20200</v>
      </c>
      <c r="G32" s="37">
        <f>IF(ISNUMBER('KN 2019'!DO9),'KN 2019'!DO9,"")</f>
        <v>19504</v>
      </c>
      <c r="H32" s="37">
        <f>IF(ISNUMBER('KN 2019'!DP9),'KN 2019'!DP9,"")</f>
        <v>22360</v>
      </c>
      <c r="I32" s="37">
        <f>IF(ISNUMBER('KN 2019'!DQ9),'KN 2019'!DQ9,"")</f>
        <v>21206</v>
      </c>
      <c r="J32" s="37">
        <f>IF(ISNUMBER('KN 2019'!DR9),'KN 2019'!DR9,"")</f>
        <v>23490</v>
      </c>
      <c r="K32" s="37">
        <f>IF(ISNUMBER('KN 2019'!DS9),'KN 2019'!DS9,"")</f>
        <v>21234</v>
      </c>
      <c r="L32" s="37">
        <f>IF(ISNUMBER('KN 2019'!DT9),'KN 2019'!DT9,"")</f>
        <v>22918</v>
      </c>
      <c r="M32" s="37">
        <f>IF(ISNUMBER('KN 2019'!DU9),'KN 2019'!DU9,"")</f>
        <v>21002</v>
      </c>
      <c r="N32" s="37">
        <f>IF(ISNUMBER('KN 2019'!DV9),'KN 2019'!DV9,"")</f>
        <v>21900</v>
      </c>
      <c r="O32" s="37">
        <f>IF(ISNUMBER('KN 2019'!DW9),'KN 2019'!DW9,"")</f>
        <v>21360</v>
      </c>
      <c r="P32" s="47">
        <f>IF(ISNUMBER('KN 2019'!DX9),'KN 2019'!DX9,"")</f>
        <v>21820.357142857141</v>
      </c>
    </row>
    <row r="33" spans="1:16" s="38" customFormat="1" ht="19.5" thickBot="1" x14ac:dyDescent="0.35">
      <c r="A33" s="101" t="str">
        <f>'KN 2019'!A10</f>
        <v>23-41-M/01 Strojírenství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3"/>
    </row>
    <row r="34" spans="1:16" s="36" customFormat="1" x14ac:dyDescent="0.25">
      <c r="A34" s="48" t="s">
        <v>51</v>
      </c>
      <c r="B34" s="49">
        <f>IF(ISNUMBER('KN 2019'!B10),'KN 2019'!B10,"")</f>
        <v>52570.241545893718</v>
      </c>
      <c r="C34" s="49">
        <f>IF(ISNUMBER('KN 2019'!C10),'KN 2019'!C10,"")</f>
        <v>52910.235393064133</v>
      </c>
      <c r="D34" s="49">
        <f>IF(ISNUMBER('KN 2019'!D10),'KN 2019'!D10,"")</f>
        <v>52145.01294742449</v>
      </c>
      <c r="E34" s="49">
        <f>IF(ISNUMBER('KN 2019'!E10),'KN 2019'!E10,"")</f>
        <v>57296.890665846542</v>
      </c>
      <c r="F34" s="49">
        <f>IF(ISNUMBER('KN 2019'!F10),'KN 2019'!F10,"")</f>
        <v>51583.797647274259</v>
      </c>
      <c r="G34" s="49">
        <f>IF(ISNUMBER('KN 2019'!G10),'KN 2019'!G10,"")</f>
        <v>49147.601603170981</v>
      </c>
      <c r="H34" s="49">
        <f>IF(ISNUMBER('KN 2019'!H10),'KN 2019'!H10,"")</f>
        <v>44906.632797408151</v>
      </c>
      <c r="I34" s="49">
        <f>IF(ISNUMBER('KN 2019'!I10),'KN 2019'!I10,"")</f>
        <v>50203.087743378564</v>
      </c>
      <c r="J34" s="49">
        <f>IF(ISNUMBER('KN 2019'!J10),'KN 2019'!J10,"")</f>
        <v>50702.906680265172</v>
      </c>
      <c r="K34" s="49">
        <f>IF(ISNUMBER('KN 2019'!K10),'KN 2019'!K10,"")</f>
        <v>50612.422447377277</v>
      </c>
      <c r="L34" s="49">
        <f>IF(ISNUMBER('KN 2019'!L10),'KN 2019'!L10,"")</f>
        <v>56700.290834896412</v>
      </c>
      <c r="M34" s="49">
        <f>IF(ISNUMBER('KN 2019'!M10),'KN 2019'!M10,"")</f>
        <v>49112.776254780525</v>
      </c>
      <c r="N34" s="49">
        <f>IF(ISNUMBER('KN 2019'!N10),'KN 2019'!N10,"")</f>
        <v>45622.909090909088</v>
      </c>
      <c r="O34" s="49">
        <f>IF(ISNUMBER('KN 2019'!O10),'KN 2019'!O10,"")</f>
        <v>49874.661977852797</v>
      </c>
      <c r="P34" s="43">
        <f>IF(ISNUMBER('KN 2019'!P10),'KN 2019'!P10,"")</f>
        <v>50956.390544967282</v>
      </c>
    </row>
    <row r="35" spans="1:16" s="36" customFormat="1" x14ac:dyDescent="0.25">
      <c r="A35" s="39" t="s">
        <v>52</v>
      </c>
      <c r="B35" s="35">
        <f>IF(ISNUMBER('KN 2019'!R10),'KN 2019'!R10,"")</f>
        <v>820</v>
      </c>
      <c r="C35" s="35">
        <f>IF(ISNUMBER('KN 2019'!S10),'KN 2019'!S10,"")</f>
        <v>611</v>
      </c>
      <c r="D35" s="35">
        <f>IF(ISNUMBER('KN 2019'!T10),'KN 2019'!T10,"")</f>
        <v>750</v>
      </c>
      <c r="E35" s="35">
        <f>IF(ISNUMBER('KN 2019'!U10),'KN 2019'!U10,"")</f>
        <v>756</v>
      </c>
      <c r="F35" s="35">
        <f>IF(ISNUMBER('KN 2019'!V10),'KN 2019'!V10,"")</f>
        <v>770</v>
      </c>
      <c r="G35" s="35">
        <f>IF(ISNUMBER('KN 2019'!W10),'KN 2019'!W10,"")</f>
        <v>606</v>
      </c>
      <c r="H35" s="35">
        <f>IF(ISNUMBER('KN 2019'!X10),'KN 2019'!X10,"")</f>
        <v>730</v>
      </c>
      <c r="I35" s="35">
        <f>IF(ISNUMBER('KN 2019'!Y10),'KN 2019'!Y10,"")</f>
        <v>800.6</v>
      </c>
      <c r="J35" s="35">
        <f>IF(ISNUMBER('KN 2019'!Z10),'KN 2019'!Z10,"")</f>
        <v>754</v>
      </c>
      <c r="K35" s="35">
        <f>IF(ISNUMBER('KN 2019'!AA10),'KN 2019'!AA10,"")</f>
        <v>696</v>
      </c>
      <c r="L35" s="35">
        <f>IF(ISNUMBER('KN 2019'!AB10),'KN 2019'!AB10,"")</f>
        <v>618</v>
      </c>
      <c r="M35" s="35">
        <f>IF(ISNUMBER('KN 2019'!AC10),'KN 2019'!AC10,"")</f>
        <v>730</v>
      </c>
      <c r="N35" s="35">
        <f>IF(ISNUMBER('KN 2019'!AD10),'KN 2019'!AD10,"")</f>
        <v>570</v>
      </c>
      <c r="O35" s="35">
        <f>IF(ISNUMBER('KN 2019'!AE10),'KN 2019'!AE10,"")</f>
        <v>670</v>
      </c>
      <c r="P35" s="44">
        <f>IF(ISNUMBER('KN 2019'!AF10),'KN 2019'!AF10,"")</f>
        <v>705.82857142857142</v>
      </c>
    </row>
    <row r="36" spans="1:16" x14ac:dyDescent="0.25">
      <c r="A36" s="40" t="s">
        <v>25</v>
      </c>
      <c r="B36" s="34">
        <f>IF(ISNUMBER('KN 2019'!BN10),'KN 2019'!BN10,"")</f>
        <v>11.5</v>
      </c>
      <c r="C36" s="34">
        <f>IF(ISNUMBER('KN 2019'!BO10),'KN 2019'!BO10,"")</f>
        <v>10.978577291131504</v>
      </c>
      <c r="D36" s="34">
        <f>IF(ISNUMBER('KN 2019'!BP10),'KN 2019'!BP10,"")</f>
        <v>10.444573869151583</v>
      </c>
      <c r="E36" s="34">
        <f>IF(ISNUMBER('KN 2019'!BQ10),'KN 2019'!BQ10,"")</f>
        <v>9.2899999999999991</v>
      </c>
      <c r="F36" s="34">
        <f>IF(ISNUMBER('KN 2019'!BR10),'KN 2019'!BR10,"")</f>
        <v>10.26</v>
      </c>
      <c r="G36" s="34">
        <f>IF(ISNUMBER('KN 2019'!BS10),'KN 2019'!BS10,"")</f>
        <v>10.37</v>
      </c>
      <c r="H36" s="34">
        <f>IF(ISNUMBER('KN 2019'!BT10),'KN 2019'!BT10,"")</f>
        <v>11.705170173665719</v>
      </c>
      <c r="I36" s="34">
        <f>IF(ISNUMBER('KN 2019'!BU10),'KN 2019'!BU10,"")</f>
        <v>10.61</v>
      </c>
      <c r="J36" s="34">
        <f>IF(ISNUMBER('KN 2019'!BV10),'KN 2019'!BV10,"")</f>
        <v>10.6</v>
      </c>
      <c r="K36" s="34">
        <f>IF(ISNUMBER('KN 2019'!BW10),'KN 2019'!BW10,"")</f>
        <v>10.789</v>
      </c>
      <c r="L36" s="34">
        <f>IF(ISNUMBER('KN 2019'!BX10),'KN 2019'!BX10,"")</f>
        <v>9.4724870466321249</v>
      </c>
      <c r="M36" s="34">
        <f>IF(ISNUMBER('KN 2019'!BY10),'KN 2019'!BY10,"")</f>
        <v>11.27</v>
      </c>
      <c r="N36" s="34">
        <f>IF(ISNUMBER('KN 2019'!BZ10),'KN 2019'!BZ10,"")</f>
        <v>11</v>
      </c>
      <c r="O36" s="34">
        <f>IF(ISNUMBER('KN 2019'!CA10),'KN 2019'!CA10,"")</f>
        <v>11.08</v>
      </c>
      <c r="P36" s="45">
        <f>IF(ISNUMBER('KN 2019'!CB10),'KN 2019'!CB10,"")</f>
        <v>10.66927202718435</v>
      </c>
    </row>
    <row r="37" spans="1:16" s="36" customFormat="1" x14ac:dyDescent="0.25">
      <c r="A37" s="39" t="s">
        <v>26</v>
      </c>
      <c r="B37" s="3">
        <f>IF(ISNUMBER('KN 2019'!CD10),'KN 2019'!CD10,"")</f>
        <v>40000</v>
      </c>
      <c r="C37" s="3">
        <f>IF(ISNUMBER('KN 2019'!CE10),'KN 2019'!CE10,"")</f>
        <v>41008</v>
      </c>
      <c r="D37" s="3">
        <f>IF(ISNUMBER('KN 2019'!CF10),'KN 2019'!CF10,"")</f>
        <v>39099</v>
      </c>
      <c r="E37" s="3">
        <f>IF(ISNUMBER('KN 2019'!CG10),'KN 2019'!CG10,"")</f>
        <v>39500</v>
      </c>
      <c r="F37" s="3">
        <f>IF(ISNUMBER('KN 2019'!CH10),'KN 2019'!CH10,"")</f>
        <v>37400</v>
      </c>
      <c r="G37" s="3">
        <f>IF(ISNUMBER('KN 2019'!CI10),'KN 2019'!CI10,"")</f>
        <v>36165</v>
      </c>
      <c r="H37" s="3">
        <f>IF(ISNUMBER('KN 2019'!CJ10),'KN 2019'!CJ10,"")</f>
        <v>38450</v>
      </c>
      <c r="I37" s="3">
        <f>IF(ISNUMBER('KN 2019'!CK10),'KN 2019'!CK10,"")</f>
        <v>38338</v>
      </c>
      <c r="J37" s="3">
        <f>IF(ISNUMBER('KN 2019'!CL10),'KN 2019'!CL10,"")</f>
        <v>38058</v>
      </c>
      <c r="K37" s="3">
        <f>IF(ISNUMBER('KN 2019'!CM10),'KN 2019'!CM10,"")</f>
        <v>39084</v>
      </c>
      <c r="L37" s="3">
        <f>IF(ISNUMBER('KN 2019'!CN10),'KN 2019'!CN10,"")</f>
        <v>39514</v>
      </c>
      <c r="M37" s="3">
        <f>IF(ISNUMBER('KN 2019'!CO10),'KN 2019'!CO10,"")</f>
        <v>39583</v>
      </c>
      <c r="N37" s="3">
        <f>IF(ISNUMBER('KN 2019'!CP10),'KN 2019'!CP10,"")</f>
        <v>37003</v>
      </c>
      <c r="O37" s="3">
        <f>IF(ISNUMBER('KN 2019'!CQ10),'KN 2019'!CQ10,"")</f>
        <v>40100</v>
      </c>
      <c r="P37" s="46">
        <f>IF(ISNUMBER('KN 2019'!CR10),'KN 2019'!CR10,"")</f>
        <v>38807.285714285717</v>
      </c>
    </row>
    <row r="38" spans="1:16" x14ac:dyDescent="0.25">
      <c r="A38" s="40" t="s">
        <v>27</v>
      </c>
      <c r="B38" s="34">
        <f>IF(ISNUMBER('KN 2019'!CT10),'KN 2019'!CT10,"")</f>
        <v>27</v>
      </c>
      <c r="C38" s="34">
        <f>IF(ISNUMBER('KN 2019'!CU10),'KN 2019'!CU10,"")</f>
        <v>34</v>
      </c>
      <c r="D38" s="34">
        <f>IF(ISNUMBER('KN 2019'!CV10),'KN 2019'!CV10,"")</f>
        <v>35</v>
      </c>
      <c r="E38" s="34">
        <f>IF(ISNUMBER('KN 2019'!CW10),'KN 2019'!CW10,"")</f>
        <v>42</v>
      </c>
      <c r="F38" s="34">
        <f>IF(ISNUMBER('KN 2019'!CX10),'KN 2019'!CX10,"")</f>
        <v>30.914000000000001</v>
      </c>
      <c r="G38" s="34">
        <f>IF(ISNUMBER('KN 2019'!CY10),'KN 2019'!CY10,"")</f>
        <v>32.07</v>
      </c>
      <c r="H38" s="34">
        <f>IF(ISNUMBER('KN 2019'!CZ10),'KN 2019'!CZ10,"")</f>
        <v>48.8907545868</v>
      </c>
      <c r="I38" s="34">
        <f>IF(ISNUMBER('KN 2019'!DA10),'KN 2019'!DA10,"")</f>
        <v>37.19</v>
      </c>
      <c r="J38" s="34">
        <f>IF(ISNUMBER('KN 2019'!DB10),'KN 2019'!DB10,"")</f>
        <v>37</v>
      </c>
      <c r="K38" s="34">
        <f>IF(ISNUMBER('KN 2019'!DC10),'KN 2019'!DC10,"")</f>
        <v>35.68</v>
      </c>
      <c r="L38" s="34">
        <f>IF(ISNUMBER('KN 2019'!DD10),'KN 2019'!DD10,"")</f>
        <v>41.4</v>
      </c>
      <c r="M38" s="34">
        <f>IF(ISNUMBER('KN 2019'!DE10),'KN 2019'!DE10,"")</f>
        <v>36.179999999999993</v>
      </c>
      <c r="N38" s="34">
        <f>IF(ISNUMBER('KN 2019'!DF10),'KN 2019'!DF10,"")</f>
        <v>50</v>
      </c>
      <c r="O38" s="34">
        <f>IF(ISNUMBER('KN 2019'!DG10),'KN 2019'!DG10,"")</f>
        <v>39.770000000000003</v>
      </c>
      <c r="P38" s="45">
        <f>IF(ISNUMBER('KN 2019'!DH10),'KN 2019'!DH10,"")</f>
        <v>37.649625327628563</v>
      </c>
    </row>
    <row r="39" spans="1:16" s="36" customFormat="1" ht="15.75" thickBot="1" x14ac:dyDescent="0.3">
      <c r="A39" s="41" t="s">
        <v>28</v>
      </c>
      <c r="B39" s="37">
        <f>IF(ISNUMBER('KN 2019'!DJ10),'KN 2019'!DJ10,"")</f>
        <v>24370</v>
      </c>
      <c r="C39" s="37">
        <f>IF(ISNUMBER('KN 2019'!DK10),'KN 2019'!DK10,"")</f>
        <v>22913</v>
      </c>
      <c r="D39" s="37">
        <f>IF(ISNUMBER('KN 2019'!DL10),'KN 2019'!DL10,"")</f>
        <v>21068</v>
      </c>
      <c r="E39" s="37">
        <f>IF(ISNUMBER('KN 2019'!DM10),'KN 2019'!DM10,"")</f>
        <v>21960</v>
      </c>
      <c r="F39" s="37">
        <f>IF(ISNUMBER('KN 2019'!DN10),'KN 2019'!DN10,"")</f>
        <v>20200</v>
      </c>
      <c r="G39" s="37">
        <f>IF(ISNUMBER('KN 2019'!DO10),'KN 2019'!DO10,"")</f>
        <v>19504</v>
      </c>
      <c r="H39" s="37">
        <f>IF(ISNUMBER('KN 2019'!DP10),'KN 2019'!DP10,"")</f>
        <v>22360</v>
      </c>
      <c r="I39" s="37">
        <f>IF(ISNUMBER('KN 2019'!DQ10),'KN 2019'!DQ10,"")</f>
        <v>21206</v>
      </c>
      <c r="J39" s="37">
        <f>IF(ISNUMBER('KN 2019'!DR10),'KN 2019'!DR10,"")</f>
        <v>23490</v>
      </c>
      <c r="K39" s="37">
        <f>IF(ISNUMBER('KN 2019'!DS10),'KN 2019'!DS10,"")</f>
        <v>21234</v>
      </c>
      <c r="L39" s="37">
        <f>IF(ISNUMBER('KN 2019'!DT10),'KN 2019'!DT10,"")</f>
        <v>22918</v>
      </c>
      <c r="M39" s="37">
        <f>IF(ISNUMBER('KN 2019'!DU10),'KN 2019'!DU10,"")</f>
        <v>21002</v>
      </c>
      <c r="N39" s="37">
        <f>IF(ISNUMBER('KN 2019'!DV10),'KN 2019'!DV10,"")</f>
        <v>21900</v>
      </c>
      <c r="O39" s="37">
        <f>IF(ISNUMBER('KN 2019'!DW10),'KN 2019'!DW10,"")</f>
        <v>21360</v>
      </c>
      <c r="P39" s="47">
        <f>IF(ISNUMBER('KN 2019'!DX10),'KN 2019'!DX10,"")</f>
        <v>21820.357142857141</v>
      </c>
    </row>
    <row r="40" spans="1:16" ht="19.5" thickBot="1" x14ac:dyDescent="0.3">
      <c r="A40" s="101" t="str">
        <f>'KN 2019'!A11</f>
        <v>36-47-M/01 Stavebnictví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3"/>
    </row>
    <row r="41" spans="1:16" x14ac:dyDescent="0.25">
      <c r="A41" s="48" t="s">
        <v>51</v>
      </c>
      <c r="B41" s="49">
        <f>IF(ISNUMBER('KN 2019'!B11),'KN 2019'!B11,"")</f>
        <v>50173.6655798789</v>
      </c>
      <c r="C41" s="49">
        <f>IF(ISNUMBER('KN 2019'!C11),'KN 2019'!C11,"")</f>
        <v>54226.70876331492</v>
      </c>
      <c r="D41" s="49">
        <f>IF(ISNUMBER('KN 2019'!D11),'KN 2019'!D11,"")</f>
        <v>51411.296956650433</v>
      </c>
      <c r="E41" s="49">
        <f>IF(ISNUMBER('KN 2019'!E11),'KN 2019'!E11,"")</f>
        <v>55241.22786304605</v>
      </c>
      <c r="F41" s="49">
        <f>IF(ISNUMBER('KN 2019'!F11),'KN 2019'!F11,"")</f>
        <v>69413.459715639809</v>
      </c>
      <c r="G41" s="49">
        <f>IF(ISNUMBER('KN 2019'!G11),'KN 2019'!G11,"")</f>
        <v>49147.601603170981</v>
      </c>
      <c r="H41" s="49">
        <f>IF(ISNUMBER('KN 2019'!H11),'KN 2019'!H11,"")</f>
        <v>48122.301493590625</v>
      </c>
      <c r="I41" s="49">
        <f>IF(ISNUMBER('KN 2019'!I11),'KN 2019'!I11,"")</f>
        <v>49558.919079244501</v>
      </c>
      <c r="J41" s="49">
        <f>IF(ISNUMBER('KN 2019'!J11),'KN 2019'!J11,"")</f>
        <v>50702.906680265172</v>
      </c>
      <c r="K41" s="49">
        <f>IF(ISNUMBER('KN 2019'!K11),'KN 2019'!K11,"")</f>
        <v>47479.314171707185</v>
      </c>
      <c r="L41" s="49">
        <f>IF(ISNUMBER('KN 2019'!L11),'KN 2019'!L11,"")</f>
        <v>55834.624570629647</v>
      </c>
      <c r="M41" s="49">
        <f>IF(ISNUMBER('KN 2019'!M11),'KN 2019'!M11,"")</f>
        <v>51861.489653183358</v>
      </c>
      <c r="N41" s="49">
        <f>IF(ISNUMBER('KN 2019'!N11),'KN 2019'!N11,"")</f>
        <v>49659.6</v>
      </c>
      <c r="O41" s="49">
        <f>IF(ISNUMBER('KN 2019'!O11),'KN 2019'!O11,"")</f>
        <v>48179.664467042829</v>
      </c>
      <c r="P41" s="43">
        <f>IF(ISNUMBER('KN 2019'!P11),'KN 2019'!P11,"")</f>
        <v>52215.198614097448</v>
      </c>
    </row>
    <row r="42" spans="1:16" x14ac:dyDescent="0.25">
      <c r="A42" s="39" t="s">
        <v>52</v>
      </c>
      <c r="B42" s="35">
        <f>IF(ISNUMBER('KN 2019'!R11),'KN 2019'!R11,"")</f>
        <v>820</v>
      </c>
      <c r="C42" s="35">
        <f>IF(ISNUMBER('KN 2019'!S11),'KN 2019'!S11,"")</f>
        <v>611</v>
      </c>
      <c r="D42" s="35">
        <f>IF(ISNUMBER('KN 2019'!T11),'KN 2019'!T11,"")</f>
        <v>750</v>
      </c>
      <c r="E42" s="35">
        <f>IF(ISNUMBER('KN 2019'!U11),'KN 2019'!U11,"")</f>
        <v>756</v>
      </c>
      <c r="F42" s="35">
        <f>IF(ISNUMBER('KN 2019'!V11),'KN 2019'!V11,"")</f>
        <v>770</v>
      </c>
      <c r="G42" s="35">
        <f>IF(ISNUMBER('KN 2019'!W11),'KN 2019'!W11,"")</f>
        <v>606</v>
      </c>
      <c r="H42" s="35">
        <f>IF(ISNUMBER('KN 2019'!X11),'KN 2019'!X11,"")</f>
        <v>730</v>
      </c>
      <c r="I42" s="35">
        <f>IF(ISNUMBER('KN 2019'!Y11),'KN 2019'!Y11,"")</f>
        <v>798.7</v>
      </c>
      <c r="J42" s="35">
        <f>IF(ISNUMBER('KN 2019'!Z11),'KN 2019'!Z11,"")</f>
        <v>754</v>
      </c>
      <c r="K42" s="35">
        <f>IF(ISNUMBER('KN 2019'!AA11),'KN 2019'!AA11,"")</f>
        <v>680</v>
      </c>
      <c r="L42" s="35">
        <f>IF(ISNUMBER('KN 2019'!AB11),'KN 2019'!AB11,"")</f>
        <v>618</v>
      </c>
      <c r="M42" s="35">
        <f>IF(ISNUMBER('KN 2019'!AC11),'KN 2019'!AC11,"")</f>
        <v>730</v>
      </c>
      <c r="N42" s="35">
        <f>IF(ISNUMBER('KN 2019'!AD11),'KN 2019'!AD11,"")</f>
        <v>570</v>
      </c>
      <c r="O42" s="35">
        <f>IF(ISNUMBER('KN 2019'!AE11),'KN 2019'!AE11,"")</f>
        <v>670</v>
      </c>
      <c r="P42" s="44">
        <f>IF(ISNUMBER('KN 2019'!AF11),'KN 2019'!AF11,"")</f>
        <v>704.55000000000007</v>
      </c>
    </row>
    <row r="43" spans="1:16" x14ac:dyDescent="0.25">
      <c r="A43" s="40" t="s">
        <v>25</v>
      </c>
      <c r="B43" s="34">
        <f>IF(ISNUMBER('KN 2019'!BN11),'KN 2019'!BN11,"")</f>
        <v>11.3</v>
      </c>
      <c r="C43" s="34">
        <f>IF(ISNUMBER('KN 2019'!BO11),'KN 2019'!BO11,"")</f>
        <v>10.665333306540312</v>
      </c>
      <c r="D43" s="34">
        <f>IF(ISNUMBER('KN 2019'!BP11),'KN 2019'!BP11,"")</f>
        <v>10.618</v>
      </c>
      <c r="E43" s="34">
        <f>IF(ISNUMBER('KN 2019'!BQ11),'KN 2019'!BQ11,"")</f>
        <v>9.68</v>
      </c>
      <c r="F43" s="34">
        <f>IF(ISNUMBER('KN 2019'!BR11),'KN 2019'!BR11,"")</f>
        <v>7.5</v>
      </c>
      <c r="G43" s="34">
        <f>IF(ISNUMBER('KN 2019'!BS11),'KN 2019'!BS11,"")</f>
        <v>10.37</v>
      </c>
      <c r="H43" s="34">
        <f>IF(ISNUMBER('KN 2019'!BT11),'KN 2019'!BT11,"")</f>
        <v>10.822310970467441</v>
      </c>
      <c r="I43" s="34">
        <f>IF(ISNUMBER('KN 2019'!BU11),'KN 2019'!BU11,"")</f>
        <v>10.77</v>
      </c>
      <c r="J43" s="34">
        <f>IF(ISNUMBER('KN 2019'!BV11),'KN 2019'!BV11,"")</f>
        <v>10.6</v>
      </c>
      <c r="K43" s="34">
        <f>IF(ISNUMBER('KN 2019'!BW11),'KN 2019'!BW11,"")</f>
        <v>11.627000000000001</v>
      </c>
      <c r="L43" s="34">
        <f>IF(ISNUMBER('KN 2019'!BX11),'KN 2019'!BX11,"")</f>
        <v>9.6391819999999999</v>
      </c>
      <c r="M43" s="34">
        <f>IF(ISNUMBER('KN 2019'!BY11),'KN 2019'!BY11,"")</f>
        <v>10.58</v>
      </c>
      <c r="N43" s="34">
        <f>IF(ISNUMBER('KN 2019'!BZ11),'KN 2019'!BZ11,"")</f>
        <v>10</v>
      </c>
      <c r="O43" s="34">
        <f>IF(ISNUMBER('KN 2019'!CA11),'KN 2019'!CA11,"")</f>
        <v>11.53</v>
      </c>
      <c r="P43" s="45">
        <f>IF(ISNUMBER('KN 2019'!CB11),'KN 2019'!CB11,"")</f>
        <v>10.407273305500553</v>
      </c>
    </row>
    <row r="44" spans="1:16" x14ac:dyDescent="0.25">
      <c r="A44" s="39" t="s">
        <v>26</v>
      </c>
      <c r="B44" s="3">
        <f>IF(ISNUMBER('KN 2019'!CD11),'KN 2019'!CD11,"")</f>
        <v>40000</v>
      </c>
      <c r="C44" s="3">
        <f>IF(ISNUMBER('KN 2019'!CE11),'KN 2019'!CE11,"")</f>
        <v>41008</v>
      </c>
      <c r="D44" s="3">
        <f>IF(ISNUMBER('KN 2019'!CF11),'KN 2019'!CF11,"")</f>
        <v>39099</v>
      </c>
      <c r="E44" s="3">
        <f>IF(ISNUMBER('KN 2019'!CG11),'KN 2019'!CG11,"")</f>
        <v>39500</v>
      </c>
      <c r="F44" s="3">
        <f>IF(ISNUMBER('KN 2019'!CH11),'KN 2019'!CH11,"")</f>
        <v>37400</v>
      </c>
      <c r="G44" s="3">
        <f>IF(ISNUMBER('KN 2019'!CI11),'KN 2019'!CI11,"")</f>
        <v>36165</v>
      </c>
      <c r="H44" s="3">
        <f>IF(ISNUMBER('KN 2019'!CJ11),'KN 2019'!CJ11,"")</f>
        <v>38450</v>
      </c>
      <c r="I44" s="3">
        <f>IF(ISNUMBER('KN 2019'!CK11),'KN 2019'!CK11,"")</f>
        <v>38338</v>
      </c>
      <c r="J44" s="3">
        <f>IF(ISNUMBER('KN 2019'!CL11),'KN 2019'!CL11,"")</f>
        <v>38058</v>
      </c>
      <c r="K44" s="3">
        <f>IF(ISNUMBER('KN 2019'!CM11),'KN 2019'!CM11,"")</f>
        <v>39084</v>
      </c>
      <c r="L44" s="3">
        <f>IF(ISNUMBER('KN 2019'!CN11),'KN 2019'!CN11,"")</f>
        <v>39514</v>
      </c>
      <c r="M44" s="3">
        <f>IF(ISNUMBER('KN 2019'!CO11),'KN 2019'!CO11,"")</f>
        <v>39583</v>
      </c>
      <c r="N44" s="3">
        <f>IF(ISNUMBER('KN 2019'!CP11),'KN 2019'!CP11,"")</f>
        <v>37003</v>
      </c>
      <c r="O44" s="3">
        <f>IF(ISNUMBER('KN 2019'!CQ11),'KN 2019'!CQ11,"")</f>
        <v>40100</v>
      </c>
      <c r="P44" s="46">
        <f>IF(ISNUMBER('KN 2019'!CR11),'KN 2019'!CR11,"")</f>
        <v>38807.285714285717</v>
      </c>
    </row>
    <row r="45" spans="1:16" x14ac:dyDescent="0.25">
      <c r="A45" s="40" t="s">
        <v>27</v>
      </c>
      <c r="B45" s="34">
        <f>IF(ISNUMBER('KN 2019'!CT11),'KN 2019'!CT11,"")</f>
        <v>38</v>
      </c>
      <c r="C45" s="34">
        <f>IF(ISNUMBER('KN 2019'!CU11),'KN 2019'!CU11,"")</f>
        <v>34</v>
      </c>
      <c r="D45" s="34">
        <f>IF(ISNUMBER('KN 2019'!CV11),'KN 2019'!CV11,"")</f>
        <v>35</v>
      </c>
      <c r="E45" s="34">
        <f>IF(ISNUMBER('KN 2019'!CW11),'KN 2019'!CW11,"")</f>
        <v>42</v>
      </c>
      <c r="F45" s="34">
        <f>IF(ISNUMBER('KN 2019'!CX11),'KN 2019'!CX11,"")</f>
        <v>25.32</v>
      </c>
      <c r="G45" s="34">
        <f>IF(ISNUMBER('KN 2019'!CY11),'KN 2019'!CY11,"")</f>
        <v>32.07</v>
      </c>
      <c r="H45" s="34">
        <f>IF(ISNUMBER('KN 2019'!CZ11),'KN 2019'!CZ11,"")</f>
        <v>48.8907545868</v>
      </c>
      <c r="I45" s="34">
        <f>IF(ISNUMBER('KN 2019'!DA11),'KN 2019'!DA11,"")</f>
        <v>37.19</v>
      </c>
      <c r="J45" s="34">
        <f>IF(ISNUMBER('KN 2019'!DB11),'KN 2019'!DB11,"")</f>
        <v>37</v>
      </c>
      <c r="K45" s="34">
        <f>IF(ISNUMBER('KN 2019'!DC11),'KN 2019'!DC11,"")</f>
        <v>35.68</v>
      </c>
      <c r="L45" s="34">
        <f>IF(ISNUMBER('KN 2019'!DD11),'KN 2019'!DD11,"")</f>
        <v>41.4</v>
      </c>
      <c r="M45" s="34">
        <f>IF(ISNUMBER('KN 2019'!DE11),'KN 2019'!DE11,"")</f>
        <v>36.179999999999993</v>
      </c>
      <c r="N45" s="34">
        <f>IF(ISNUMBER('KN 2019'!DF11),'KN 2019'!DF11,"")</f>
        <v>50</v>
      </c>
      <c r="O45" s="34">
        <f>IF(ISNUMBER('KN 2019'!DG11),'KN 2019'!DG11,"")</f>
        <v>39.770000000000003</v>
      </c>
      <c r="P45" s="45">
        <f>IF(ISNUMBER('KN 2019'!DH11),'KN 2019'!DH11,"")</f>
        <v>38.035768184771428</v>
      </c>
    </row>
    <row r="46" spans="1:16" ht="15.75" thickBot="1" x14ac:dyDescent="0.3">
      <c r="A46" s="41" t="s">
        <v>28</v>
      </c>
      <c r="B46" s="37">
        <f>IF(ISNUMBER('KN 2019'!DJ11),'KN 2019'!DJ11,"")</f>
        <v>24370</v>
      </c>
      <c r="C46" s="37">
        <f>IF(ISNUMBER('KN 2019'!DK11),'KN 2019'!DK11,"")</f>
        <v>22913</v>
      </c>
      <c r="D46" s="37">
        <f>IF(ISNUMBER('KN 2019'!DL11),'KN 2019'!DL11,"")</f>
        <v>21068</v>
      </c>
      <c r="E46" s="37">
        <f>IF(ISNUMBER('KN 2019'!DM11),'KN 2019'!DM11,"")</f>
        <v>21960</v>
      </c>
      <c r="F46" s="37">
        <f>IF(ISNUMBER('KN 2019'!DN11),'KN 2019'!DN11,"")</f>
        <v>20200</v>
      </c>
      <c r="G46" s="37">
        <f>IF(ISNUMBER('KN 2019'!DO11),'KN 2019'!DO11,"")</f>
        <v>19504</v>
      </c>
      <c r="H46" s="37">
        <f>IF(ISNUMBER('KN 2019'!DP11),'KN 2019'!DP11,"")</f>
        <v>22360</v>
      </c>
      <c r="I46" s="37">
        <f>IF(ISNUMBER('KN 2019'!DQ11),'KN 2019'!DQ11,"")</f>
        <v>21206</v>
      </c>
      <c r="J46" s="37">
        <f>IF(ISNUMBER('KN 2019'!DR11),'KN 2019'!DR11,"")</f>
        <v>23490</v>
      </c>
      <c r="K46" s="37">
        <f>IF(ISNUMBER('KN 2019'!DS11),'KN 2019'!DS11,"")</f>
        <v>21234</v>
      </c>
      <c r="L46" s="37">
        <f>IF(ISNUMBER('KN 2019'!DT11),'KN 2019'!DT11,"")</f>
        <v>22918</v>
      </c>
      <c r="M46" s="37">
        <f>IF(ISNUMBER('KN 2019'!DU11),'KN 2019'!DU11,"")</f>
        <v>21002</v>
      </c>
      <c r="N46" s="37">
        <f>IF(ISNUMBER('KN 2019'!DV11),'KN 2019'!DV11,"")</f>
        <v>21900</v>
      </c>
      <c r="O46" s="37">
        <f>IF(ISNUMBER('KN 2019'!DW11),'KN 2019'!DW11,"")</f>
        <v>21360</v>
      </c>
      <c r="P46" s="47">
        <f>IF(ISNUMBER('KN 2019'!DX11),'KN 2019'!DX11,"")</f>
        <v>21820.357142857141</v>
      </c>
    </row>
    <row r="47" spans="1:16" ht="19.5" thickBot="1" x14ac:dyDescent="0.3">
      <c r="A47" s="101" t="str">
        <f>'KN 2019'!A12</f>
        <v>65-42-M/01 Hotelnictví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3"/>
    </row>
    <row r="48" spans="1:16" x14ac:dyDescent="0.25">
      <c r="A48" s="48" t="s">
        <v>51</v>
      </c>
      <c r="B48" s="49">
        <f>IF(ISNUMBER('KN 2019'!B12),'KN 2019'!B12,"")</f>
        <v>50135.030303030304</v>
      </c>
      <c r="C48" s="49">
        <f>IF(ISNUMBER('KN 2019'!C12),'KN 2019'!C12,"")</f>
        <v>51512.482999403786</v>
      </c>
      <c r="D48" s="49">
        <f>IF(ISNUMBER('KN 2019'!D12),'KN 2019'!D12,"")</f>
        <v>49297.043941329561</v>
      </c>
      <c r="E48" s="49">
        <f>IF(ISNUMBER('KN 2019'!E12),'KN 2019'!E12,"")</f>
        <v>48747.403993855609</v>
      </c>
      <c r="F48" s="49">
        <f>IF(ISNUMBER('KN 2019'!F12),'KN 2019'!F12,"")</f>
        <v>74389.799205791947</v>
      </c>
      <c r="G48" s="49">
        <f>IF(ISNUMBER('KN 2019'!G12),'KN 2019'!G12,"")</f>
        <v>50870.324703866914</v>
      </c>
      <c r="H48" s="49">
        <f>IF(ISNUMBER('KN 2019'!H12),'KN 2019'!H12,"")</f>
        <v>54825.880279347541</v>
      </c>
      <c r="I48" s="49">
        <f>IF(ISNUMBER('KN 2019'!I12),'KN 2019'!I12,"")</f>
        <v>47630.011352992733</v>
      </c>
      <c r="J48" s="49">
        <f>IF(ISNUMBER('KN 2019'!J12),'KN 2019'!J12,"")</f>
        <v>50907.098757525295</v>
      </c>
      <c r="K48" s="49">
        <f>IF(ISNUMBER('KN 2019'!K12),'KN 2019'!K12,"")</f>
        <v>45388.445849672251</v>
      </c>
      <c r="L48" s="49">
        <f>IF(ISNUMBER('KN 2019'!L12),'KN 2019'!L12,"")</f>
        <v>52823.423293722954</v>
      </c>
      <c r="M48" s="49">
        <f>IF(ISNUMBER('KN 2019'!M12),'KN 2019'!M12,"")</f>
        <v>49767.055929145485</v>
      </c>
      <c r="N48" s="49">
        <f>IF(ISNUMBER('KN 2019'!N12),'KN 2019'!N12,"")</f>
        <v>47545.142857142855</v>
      </c>
      <c r="O48" s="49">
        <f>IF(ISNUMBER('KN 2019'!O12),'KN 2019'!O12,"")</f>
        <v>48953.893012027635</v>
      </c>
      <c r="P48" s="43">
        <f>IF(ISNUMBER('KN 2019'!P12),'KN 2019'!P12,"")</f>
        <v>51628.074034203906</v>
      </c>
    </row>
    <row r="49" spans="1:16" x14ac:dyDescent="0.25">
      <c r="A49" s="39" t="s">
        <v>52</v>
      </c>
      <c r="B49" s="35">
        <f>IF(ISNUMBER('KN 2019'!R12),'KN 2019'!R12,"")</f>
        <v>820</v>
      </c>
      <c r="C49" s="35">
        <f>IF(ISNUMBER('KN 2019'!S12),'KN 2019'!S12,"")</f>
        <v>611</v>
      </c>
      <c r="D49" s="35">
        <f>IF(ISNUMBER('KN 2019'!T12),'KN 2019'!T12,"")</f>
        <v>750</v>
      </c>
      <c r="E49" s="35">
        <f>IF(ISNUMBER('KN 2019'!U12),'KN 2019'!U12,"")</f>
        <v>756</v>
      </c>
      <c r="F49" s="35">
        <f>IF(ISNUMBER('KN 2019'!V12),'KN 2019'!V12,"")</f>
        <v>770</v>
      </c>
      <c r="G49" s="35">
        <f>IF(ISNUMBER('KN 2019'!W12),'KN 2019'!W12,"")</f>
        <v>614</v>
      </c>
      <c r="H49" s="35">
        <f>IF(ISNUMBER('KN 2019'!X12),'KN 2019'!X12,"")</f>
        <v>730</v>
      </c>
      <c r="I49" s="35">
        <f>IF(ISNUMBER('KN 2019'!Y12),'KN 2019'!Y12,"")</f>
        <v>792.9</v>
      </c>
      <c r="J49" s="35">
        <f>IF(ISNUMBER('KN 2019'!Z12),'KN 2019'!Z12,"")</f>
        <v>755</v>
      </c>
      <c r="K49" s="35">
        <f>IF(ISNUMBER('KN 2019'!AA12),'KN 2019'!AA12,"")</f>
        <v>670</v>
      </c>
      <c r="L49" s="35">
        <f>IF(ISNUMBER('KN 2019'!AB12),'KN 2019'!AB12,"")</f>
        <v>618</v>
      </c>
      <c r="M49" s="35">
        <f>IF(ISNUMBER('KN 2019'!AC12),'KN 2019'!AC12,"")</f>
        <v>730</v>
      </c>
      <c r="N49" s="35">
        <f>IF(ISNUMBER('KN 2019'!AD12),'KN 2019'!AD12,"")</f>
        <v>570</v>
      </c>
      <c r="O49" s="35">
        <f>IF(ISNUMBER('KN 2019'!AE12),'KN 2019'!AE12,"")</f>
        <v>670</v>
      </c>
      <c r="P49" s="44">
        <f>IF(ISNUMBER('KN 2019'!AF12),'KN 2019'!AF12,"")</f>
        <v>704.06428571428569</v>
      </c>
    </row>
    <row r="50" spans="1:16" x14ac:dyDescent="0.25">
      <c r="A50" s="40" t="s">
        <v>25</v>
      </c>
      <c r="B50" s="34">
        <f>IF(ISNUMBER('KN 2019'!BN12),'KN 2019'!BN12,"")</f>
        <v>11</v>
      </c>
      <c r="C50" s="34">
        <f>IF(ISNUMBER('KN 2019'!BO12),'KN 2019'!BO12,"")</f>
        <v>10.982756194624139</v>
      </c>
      <c r="D50" s="34">
        <f>IF(ISNUMBER('KN 2019'!BP12),'KN 2019'!BP12,"")</f>
        <v>10.77133710296</v>
      </c>
      <c r="E50" s="34">
        <f>IF(ISNUMBER('KN 2019'!BQ12),'KN 2019'!BQ12,"")</f>
        <v>11.16</v>
      </c>
      <c r="F50" s="34">
        <f>IF(ISNUMBER('KN 2019'!BR12),'KN 2019'!BR12,"")</f>
        <v>7.81</v>
      </c>
      <c r="G50" s="34">
        <f>IF(ISNUMBER('KN 2019'!BS12),'KN 2019'!BS12,"")</f>
        <v>9.9600000000000009</v>
      </c>
      <c r="H50" s="34">
        <f>IF(ISNUMBER('KN 2019'!BT12),'KN 2019'!BT12,"")</f>
        <v>9.3518699916107568</v>
      </c>
      <c r="I50" s="34">
        <f>IF(ISNUMBER('KN 2019'!BU12),'KN 2019'!BU12,"")</f>
        <v>11.23</v>
      </c>
      <c r="J50" s="34">
        <f>IF(ISNUMBER('KN 2019'!BV12),'KN 2019'!BV12,"")</f>
        <v>10.55</v>
      </c>
      <c r="K50" s="34">
        <f>IF(ISNUMBER('KN 2019'!BW12),'KN 2019'!BW12,"")</f>
        <v>11.83</v>
      </c>
      <c r="L50" s="34">
        <f>IF(ISNUMBER('KN 2019'!BX12),'KN 2019'!BX12,"")</f>
        <v>10.136318181818181</v>
      </c>
      <c r="M50" s="34">
        <f>IF(ISNUMBER('KN 2019'!BY12),'KN 2019'!BY12,"")</f>
        <v>10.92</v>
      </c>
      <c r="N50" s="34">
        <f>IF(ISNUMBER('KN 2019'!BZ12),'KN 2019'!BZ12,"")</f>
        <v>10.5</v>
      </c>
      <c r="O50" s="34">
        <f>IF(ISNUMBER('KN 2019'!CA12),'KN 2019'!CA12,"")</f>
        <v>11.32</v>
      </c>
      <c r="P50" s="45">
        <f>IF(ISNUMBER('KN 2019'!CB12),'KN 2019'!CB12,"")</f>
        <v>10.537305819358076</v>
      </c>
    </row>
    <row r="51" spans="1:16" x14ac:dyDescent="0.25">
      <c r="A51" s="39" t="s">
        <v>26</v>
      </c>
      <c r="B51" s="3">
        <f>IF(ISNUMBER('KN 2019'!CD12),'KN 2019'!CD12,"")</f>
        <v>40000</v>
      </c>
      <c r="C51" s="3">
        <f>IF(ISNUMBER('KN 2019'!CE12),'KN 2019'!CE12,"")</f>
        <v>41008</v>
      </c>
      <c r="D51" s="3">
        <f>IF(ISNUMBER('KN 2019'!CF12),'KN 2019'!CF12,"")</f>
        <v>39099</v>
      </c>
      <c r="E51" s="3">
        <f>IF(ISNUMBER('KN 2019'!CG12),'KN 2019'!CG12,"")</f>
        <v>39500</v>
      </c>
      <c r="F51" s="3">
        <f>IF(ISNUMBER('KN 2019'!CH12),'KN 2019'!CH12,"")</f>
        <v>37400</v>
      </c>
      <c r="G51" s="3">
        <f>IF(ISNUMBER('KN 2019'!CI12),'KN 2019'!CI12,"")</f>
        <v>36165</v>
      </c>
      <c r="H51" s="3">
        <f>IF(ISNUMBER('KN 2019'!CJ12),'KN 2019'!CJ12,"")</f>
        <v>38450</v>
      </c>
      <c r="I51" s="3">
        <f>IF(ISNUMBER('KN 2019'!CK12),'KN 2019'!CK12,"")</f>
        <v>38338</v>
      </c>
      <c r="J51" s="3">
        <f>IF(ISNUMBER('KN 2019'!CL12),'KN 2019'!CL12,"")</f>
        <v>38058</v>
      </c>
      <c r="K51" s="3">
        <f>IF(ISNUMBER('KN 2019'!CM12),'KN 2019'!CM12,"")</f>
        <v>39084</v>
      </c>
      <c r="L51" s="3">
        <f>IF(ISNUMBER('KN 2019'!CN12),'KN 2019'!CN12,"")</f>
        <v>39514</v>
      </c>
      <c r="M51" s="3">
        <f>IF(ISNUMBER('KN 2019'!CO12),'KN 2019'!CO12,"")</f>
        <v>39583</v>
      </c>
      <c r="N51" s="3">
        <f>IF(ISNUMBER('KN 2019'!CP12),'KN 2019'!CP12,"")</f>
        <v>37003</v>
      </c>
      <c r="O51" s="3">
        <f>IF(ISNUMBER('KN 2019'!CQ12),'KN 2019'!CQ12,"")</f>
        <v>40100</v>
      </c>
      <c r="P51" s="46">
        <f>IF(ISNUMBER('KN 2019'!CR12),'KN 2019'!CR12,"")</f>
        <v>38807.285714285717</v>
      </c>
    </row>
    <row r="52" spans="1:16" x14ac:dyDescent="0.25">
      <c r="A52" s="40" t="s">
        <v>27</v>
      </c>
      <c r="B52" s="34">
        <f>IF(ISNUMBER('KN 2019'!CT12),'KN 2019'!CT12,"")</f>
        <v>45</v>
      </c>
      <c r="C52" s="34">
        <f>IF(ISNUMBER('KN 2019'!CU12),'KN 2019'!CU12,"")</f>
        <v>41</v>
      </c>
      <c r="D52" s="34">
        <f>IF(ISNUMBER('KN 2019'!CV12),'KN 2019'!CV12,"")</f>
        <v>44.059134137491213</v>
      </c>
      <c r="E52" s="34">
        <f>IF(ISNUMBER('KN 2019'!CW12),'KN 2019'!CW12,"")</f>
        <v>42</v>
      </c>
      <c r="F52" s="34">
        <f>IF(ISNUMBER('KN 2019'!CX12),'KN 2019'!CX12,"")</f>
        <v>14.321999999999999</v>
      </c>
      <c r="G52" s="34">
        <f>IF(ISNUMBER('KN 2019'!CY12),'KN 2019'!CY12,"")</f>
        <v>32.07</v>
      </c>
      <c r="H52" s="34">
        <f>IF(ISNUMBER('KN 2019'!CZ12),'KN 2019'!CZ12,"")</f>
        <v>48.8907545868</v>
      </c>
      <c r="I52" s="34">
        <f>IF(ISNUMBER('KN 2019'!DA12),'KN 2019'!DA12,"")</f>
        <v>38.19</v>
      </c>
      <c r="J52" s="34">
        <f>IF(ISNUMBER('KN 2019'!DB12),'KN 2019'!DB12,"")</f>
        <v>37</v>
      </c>
      <c r="K52" s="34">
        <f>IF(ISNUMBER('KN 2019'!DC12),'KN 2019'!DC12,"")</f>
        <v>44.37</v>
      </c>
      <c r="L52" s="34">
        <f>IF(ISNUMBER('KN 2019'!DD12),'KN 2019'!DD12,"")</f>
        <v>45.5</v>
      </c>
      <c r="M52" s="34">
        <f>IF(ISNUMBER('KN 2019'!DE12),'KN 2019'!DE12,"")</f>
        <v>40.199999999999996</v>
      </c>
      <c r="N52" s="34">
        <f>IF(ISNUMBER('KN 2019'!DF12),'KN 2019'!DF12,"")</f>
        <v>50</v>
      </c>
      <c r="O52" s="34">
        <f>IF(ISNUMBER('KN 2019'!DG12),'KN 2019'!DG12,"")</f>
        <v>39.770000000000003</v>
      </c>
      <c r="P52" s="45">
        <f>IF(ISNUMBER('KN 2019'!DH12),'KN 2019'!DH12,"")</f>
        <v>40.16942062316366</v>
      </c>
    </row>
    <row r="53" spans="1:16" ht="15.75" thickBot="1" x14ac:dyDescent="0.3">
      <c r="A53" s="41" t="s">
        <v>28</v>
      </c>
      <c r="B53" s="37">
        <f>IF(ISNUMBER('KN 2019'!DJ12),'KN 2019'!DJ12,"")</f>
        <v>24370</v>
      </c>
      <c r="C53" s="37">
        <f>IF(ISNUMBER('KN 2019'!DK12),'KN 2019'!DK12,"")</f>
        <v>22913</v>
      </c>
      <c r="D53" s="37">
        <f>IF(ISNUMBER('KN 2019'!DL12),'KN 2019'!DL12,"")</f>
        <v>21068</v>
      </c>
      <c r="E53" s="37">
        <f>IF(ISNUMBER('KN 2019'!DM12),'KN 2019'!DM12,"")</f>
        <v>21960</v>
      </c>
      <c r="F53" s="37">
        <f>IF(ISNUMBER('KN 2019'!DN12),'KN 2019'!DN12,"")</f>
        <v>20200</v>
      </c>
      <c r="G53" s="37">
        <f>IF(ISNUMBER('KN 2019'!DO12),'KN 2019'!DO12,"")</f>
        <v>19504</v>
      </c>
      <c r="H53" s="37">
        <f>IF(ISNUMBER('KN 2019'!DP12),'KN 2019'!DP12,"")</f>
        <v>22360</v>
      </c>
      <c r="I53" s="37">
        <f>IF(ISNUMBER('KN 2019'!DQ12),'KN 2019'!DQ12,"")</f>
        <v>21206</v>
      </c>
      <c r="J53" s="37">
        <f>IF(ISNUMBER('KN 2019'!DR12),'KN 2019'!DR12,"")</f>
        <v>23490</v>
      </c>
      <c r="K53" s="37">
        <f>IF(ISNUMBER('KN 2019'!DS12),'KN 2019'!DS12,"")</f>
        <v>21234</v>
      </c>
      <c r="L53" s="37">
        <f>IF(ISNUMBER('KN 2019'!DT12),'KN 2019'!DT12,"")</f>
        <v>22918</v>
      </c>
      <c r="M53" s="37">
        <f>IF(ISNUMBER('KN 2019'!DU12),'KN 2019'!DU12,"")</f>
        <v>21002</v>
      </c>
      <c r="N53" s="37">
        <f>IF(ISNUMBER('KN 2019'!DV12),'KN 2019'!DV12,"")</f>
        <v>21900</v>
      </c>
      <c r="O53" s="37">
        <f>IF(ISNUMBER('KN 2019'!DW12),'KN 2019'!DW12,"")</f>
        <v>21360</v>
      </c>
      <c r="P53" s="47">
        <f>IF(ISNUMBER('KN 2019'!DX12),'KN 2019'!DX12,"")</f>
        <v>21820.357142857141</v>
      </c>
    </row>
    <row r="54" spans="1:16" ht="19.5" thickBot="1" x14ac:dyDescent="0.3">
      <c r="A54" s="101" t="str">
        <f>'KN 2019'!A13</f>
        <v>63-41-M/01 Ekonomika a podnikání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3"/>
    </row>
    <row r="55" spans="1:16" x14ac:dyDescent="0.25">
      <c r="A55" s="48" t="s">
        <v>51</v>
      </c>
      <c r="B55" s="49">
        <f>IF(ISNUMBER('KN 2019'!B13),'KN 2019'!B13,"")</f>
        <v>44458.909864092173</v>
      </c>
      <c r="C55" s="49">
        <f>IF(ISNUMBER('KN 2019'!C13),'KN 2019'!C13,"")</f>
        <v>48423.461826726023</v>
      </c>
      <c r="D55" s="49">
        <f>IF(ISNUMBER('KN 2019'!D13),'KN 2019'!D13,"")</f>
        <v>45368.587857577833</v>
      </c>
      <c r="E55" s="49">
        <f>IF(ISNUMBER('KN 2019'!E13),'KN 2019'!E13,"")</f>
        <v>50739.57652103994</v>
      </c>
      <c r="F55" s="49">
        <f>IF(ISNUMBER('KN 2019'!F13),'KN 2019'!F13,"")</f>
        <v>62112.241164849635</v>
      </c>
      <c r="G55" s="49">
        <f>IF(ISNUMBER('KN 2019'!G13),'KN 2019'!G13,"")</f>
        <v>46622.159516987667</v>
      </c>
      <c r="H55" s="49" t="str">
        <f>IF(ISNUMBER('KN 2019'!H13),'KN 2019'!H13,"")</f>
        <v/>
      </c>
      <c r="I55" s="49">
        <f>IF(ISNUMBER('KN 2019'!I13),'KN 2019'!I13,"")</f>
        <v>45171.813727653942</v>
      </c>
      <c r="J55" s="49" t="str">
        <f>IF(ISNUMBER('KN 2019'!J13),'KN 2019'!J13,"")</f>
        <v/>
      </c>
      <c r="K55" s="49">
        <f>IF(ISNUMBER('KN 2019'!K13),'KN 2019'!K13,"")</f>
        <v>45880.411512132625</v>
      </c>
      <c r="L55" s="49">
        <f>IF(ISNUMBER('KN 2019'!L13),'KN 2019'!L13,"")</f>
        <v>48401.943828201154</v>
      </c>
      <c r="M55" s="49">
        <f>IF(ISNUMBER('KN 2019'!M13),'KN 2019'!M13,"")</f>
        <v>48043.249003112105</v>
      </c>
      <c r="N55" s="49">
        <f>IF(ISNUMBER('KN 2019'!N13),'KN 2019'!N13,"")</f>
        <v>43390.007905138336</v>
      </c>
      <c r="O55" s="49">
        <f>IF(ISNUMBER('KN 2019'!O13),'KN 2019'!O13,"")</f>
        <v>46096.415385062654</v>
      </c>
      <c r="P55" s="43">
        <f>IF(ISNUMBER('KN 2019'!P13),'KN 2019'!P13,"")</f>
        <v>47892.398176047842</v>
      </c>
    </row>
    <row r="56" spans="1:16" x14ac:dyDescent="0.25">
      <c r="A56" s="39" t="s">
        <v>52</v>
      </c>
      <c r="B56" s="35">
        <f>IF(ISNUMBER('KN 2019'!R13),'KN 2019'!R13,"")</f>
        <v>820</v>
      </c>
      <c r="C56" s="35">
        <f>IF(ISNUMBER('KN 2019'!S13),'KN 2019'!S13,"")</f>
        <v>611</v>
      </c>
      <c r="D56" s="35">
        <f>IF(ISNUMBER('KN 2019'!T13),'KN 2019'!T13,"")</f>
        <v>750</v>
      </c>
      <c r="E56" s="35">
        <f>IF(ISNUMBER('KN 2019'!U13),'KN 2019'!U13,"")</f>
        <v>756</v>
      </c>
      <c r="F56" s="35">
        <f>IF(ISNUMBER('KN 2019'!V13),'KN 2019'!V13,"")</f>
        <v>770</v>
      </c>
      <c r="G56" s="35">
        <f>IF(ISNUMBER('KN 2019'!W13),'KN 2019'!W13,"")</f>
        <v>596</v>
      </c>
      <c r="H56" s="35" t="str">
        <f>IF(ISNUMBER('KN 2019'!X13),'KN 2019'!X13,"")</f>
        <v/>
      </c>
      <c r="I56" s="35">
        <f>IF(ISNUMBER('KN 2019'!Y13),'KN 2019'!Y13,"")</f>
        <v>785.5</v>
      </c>
      <c r="J56" s="35" t="str">
        <f>IF(ISNUMBER('KN 2019'!Z13),'KN 2019'!Z13,"")</f>
        <v/>
      </c>
      <c r="K56" s="35">
        <f>IF(ISNUMBER('KN 2019'!AA13),'KN 2019'!AA13,"")</f>
        <v>673</v>
      </c>
      <c r="L56" s="35">
        <f>IF(ISNUMBER('KN 2019'!AB13),'KN 2019'!AB13,"")</f>
        <v>618</v>
      </c>
      <c r="M56" s="35">
        <f>IF(ISNUMBER('KN 2019'!AC13),'KN 2019'!AC13,"")</f>
        <v>730</v>
      </c>
      <c r="N56" s="35">
        <f>IF(ISNUMBER('KN 2019'!AD13),'KN 2019'!AD13,"")</f>
        <v>570</v>
      </c>
      <c r="O56" s="35">
        <f>IF(ISNUMBER('KN 2019'!AE13),'KN 2019'!AE13,"")</f>
        <v>670</v>
      </c>
      <c r="P56" s="44">
        <f>IF(ISNUMBER('KN 2019'!AF13),'KN 2019'!AF13,"")</f>
        <v>695.79166666666663</v>
      </c>
    </row>
    <row r="57" spans="1:16" x14ac:dyDescent="0.25">
      <c r="A57" s="40" t="s">
        <v>25</v>
      </c>
      <c r="B57" s="34">
        <f>IF(ISNUMBER('KN 2019'!BN13),'KN 2019'!BN13,"")</f>
        <v>12.89</v>
      </c>
      <c r="C57" s="34">
        <f>IF(ISNUMBER('KN 2019'!BO13),'KN 2019'!BO13,"")</f>
        <v>11.356493771257989</v>
      </c>
      <c r="D57" s="34">
        <f>IF(ISNUMBER('KN 2019'!BP13),'KN 2019'!BP13,"")</f>
        <v>11.5</v>
      </c>
      <c r="E57" s="34">
        <f>IF(ISNUMBER('KN 2019'!BQ13),'KN 2019'!BQ13,"")</f>
        <v>10.66</v>
      </c>
      <c r="F57" s="34">
        <f>IF(ISNUMBER('KN 2019'!BR13),'KN 2019'!BR13,"")</f>
        <v>8.65</v>
      </c>
      <c r="G57" s="34">
        <f>IF(ISNUMBER('KN 2019'!BS13),'KN 2019'!BS13,"")</f>
        <v>10.58</v>
      </c>
      <c r="H57" s="34" t="str">
        <f>IF(ISNUMBER('KN 2019'!BT13),'KN 2019'!BT13,"")</f>
        <v/>
      </c>
      <c r="I57" s="34">
        <f>IF(ISNUMBER('KN 2019'!BU13),'KN 2019'!BU13,"")</f>
        <v>11.5</v>
      </c>
      <c r="J57" s="34" t="str">
        <f>IF(ISNUMBER('KN 2019'!BV13),'KN 2019'!BV13,"")</f>
        <v/>
      </c>
      <c r="K57" s="34">
        <f>IF(ISNUMBER('KN 2019'!BW13),'KN 2019'!BW13,"")</f>
        <v>11.685</v>
      </c>
      <c r="L57" s="34">
        <f>IF(ISNUMBER('KN 2019'!BX13),'KN 2019'!BX13,"")</f>
        <v>11.053867391304347</v>
      </c>
      <c r="M57" s="34">
        <f>IF(ISNUMBER('KN 2019'!BY13),'KN 2019'!BY13,"")</f>
        <v>10.99</v>
      </c>
      <c r="N57" s="34">
        <f>IF(ISNUMBER('KN 2019'!BZ13),'KN 2019'!BZ13,"")</f>
        <v>11.5</v>
      </c>
      <c r="O57" s="34">
        <f>IF(ISNUMBER('KN 2019'!CA13),'KN 2019'!CA13,"")</f>
        <v>11.66</v>
      </c>
      <c r="P57" s="45">
        <f>IF(ISNUMBER('KN 2019'!CB13),'KN 2019'!CB13,"")</f>
        <v>11.168780096880196</v>
      </c>
    </row>
    <row r="58" spans="1:16" x14ac:dyDescent="0.25">
      <c r="A58" s="39" t="s">
        <v>26</v>
      </c>
      <c r="B58" s="3">
        <f>IF(ISNUMBER('KN 2019'!CD13),'KN 2019'!CD13,"")</f>
        <v>40000</v>
      </c>
      <c r="C58" s="3">
        <f>IF(ISNUMBER('KN 2019'!CE13),'KN 2019'!CE13,"")</f>
        <v>41008</v>
      </c>
      <c r="D58" s="3">
        <f>IF(ISNUMBER('KN 2019'!CF13),'KN 2019'!CF13,"")</f>
        <v>39099</v>
      </c>
      <c r="E58" s="3">
        <f>IF(ISNUMBER('KN 2019'!CG13),'KN 2019'!CG13,"")</f>
        <v>39500</v>
      </c>
      <c r="F58" s="3">
        <f>IF(ISNUMBER('KN 2019'!CH13),'KN 2019'!CH13,"")</f>
        <v>37400</v>
      </c>
      <c r="G58" s="3">
        <f>IF(ISNUMBER('KN 2019'!CI13),'KN 2019'!CI13,"")</f>
        <v>36165</v>
      </c>
      <c r="H58" s="3" t="str">
        <f>IF(ISNUMBER('KN 2019'!CJ13),'KN 2019'!CJ13,"")</f>
        <v/>
      </c>
      <c r="I58" s="3">
        <f>IF(ISNUMBER('KN 2019'!CK13),'KN 2019'!CK13,"")</f>
        <v>38338</v>
      </c>
      <c r="J58" s="3" t="str">
        <f>IF(ISNUMBER('KN 2019'!CL13),'KN 2019'!CL13,"")</f>
        <v/>
      </c>
      <c r="K58" s="3">
        <f>IF(ISNUMBER('KN 2019'!CM13),'KN 2019'!CM13,"")</f>
        <v>39084</v>
      </c>
      <c r="L58" s="3">
        <f>IF(ISNUMBER('KN 2019'!CN13),'KN 2019'!CN13,"")</f>
        <v>39514</v>
      </c>
      <c r="M58" s="3">
        <f>IF(ISNUMBER('KN 2019'!CO13),'KN 2019'!CO13,"")</f>
        <v>39583</v>
      </c>
      <c r="N58" s="3">
        <f>IF(ISNUMBER('KN 2019'!CP13),'KN 2019'!CP13,"")</f>
        <v>37003</v>
      </c>
      <c r="O58" s="3">
        <f>IF(ISNUMBER('KN 2019'!CQ13),'KN 2019'!CQ13,"")</f>
        <v>40100</v>
      </c>
      <c r="P58" s="46">
        <f>IF(ISNUMBER('KN 2019'!CR13),'KN 2019'!CR13,"")</f>
        <v>38899.5</v>
      </c>
    </row>
    <row r="59" spans="1:16" x14ac:dyDescent="0.25">
      <c r="A59" s="40" t="s">
        <v>27</v>
      </c>
      <c r="B59" s="34">
        <f>IF(ISNUMBER('KN 2019'!CT13),'KN 2019'!CT13,"")</f>
        <v>40.5</v>
      </c>
      <c r="C59" s="34">
        <f>IF(ISNUMBER('KN 2019'!CU13),'KN 2019'!CU13,"")</f>
        <v>54</v>
      </c>
      <c r="D59" s="34">
        <f>IF(ISNUMBER('KN 2019'!CV13),'KN 2019'!CV13,"")</f>
        <v>55.325250861533327</v>
      </c>
      <c r="E59" s="34">
        <f>IF(ISNUMBER('KN 2019'!CW13),'KN 2019'!CW13,"")</f>
        <v>42</v>
      </c>
      <c r="F59" s="34">
        <f>IF(ISNUMBER('KN 2019'!CX13),'KN 2019'!CX13,"")</f>
        <v>23.7</v>
      </c>
      <c r="G59" s="34">
        <f>IF(ISNUMBER('KN 2019'!CY13),'KN 2019'!CY13,"")</f>
        <v>41.77</v>
      </c>
      <c r="H59" s="34" t="str">
        <f>IF(ISNUMBER('KN 2019'!CZ13),'KN 2019'!CZ13,"")</f>
        <v/>
      </c>
      <c r="I59" s="34">
        <f>IF(ISNUMBER('KN 2019'!DA13),'KN 2019'!DA13,"")</f>
        <v>49.25</v>
      </c>
      <c r="J59" s="34" t="str">
        <f>IF(ISNUMBER('KN 2019'!DB13),'KN 2019'!DB13,"")</f>
        <v/>
      </c>
      <c r="K59" s="34">
        <f>IF(ISNUMBER('KN 2019'!DC13),'KN 2019'!DC13,"")</f>
        <v>44.37</v>
      </c>
      <c r="L59" s="34">
        <f>IF(ISNUMBER('KN 2019'!DD13),'KN 2019'!DD13,"")</f>
        <v>49.95</v>
      </c>
      <c r="M59" s="34">
        <f>IF(ISNUMBER('KN 2019'!DE13),'KN 2019'!DE13,"")</f>
        <v>52.259999999999991</v>
      </c>
      <c r="N59" s="34">
        <f>IF(ISNUMBER('KN 2019'!DF13),'KN 2019'!DF13,"")</f>
        <v>55</v>
      </c>
      <c r="O59" s="34">
        <f>IF(ISNUMBER('KN 2019'!DG13),'KN 2019'!DG13,"")</f>
        <v>53.1</v>
      </c>
      <c r="P59" s="45">
        <f>IF(ISNUMBER('KN 2019'!DH13),'KN 2019'!DH13,"")</f>
        <v>46.768770905127774</v>
      </c>
    </row>
    <row r="60" spans="1:16" ht="15.75" thickBot="1" x14ac:dyDescent="0.3">
      <c r="A60" s="41" t="s">
        <v>28</v>
      </c>
      <c r="B60" s="37">
        <f>IF(ISNUMBER('KN 2019'!DJ13),'KN 2019'!DJ13,"")</f>
        <v>24370</v>
      </c>
      <c r="C60" s="37">
        <f>IF(ISNUMBER('KN 2019'!DK13),'KN 2019'!DK13,"")</f>
        <v>22913</v>
      </c>
      <c r="D60" s="37">
        <f>IF(ISNUMBER('KN 2019'!DL13),'KN 2019'!DL13,"")</f>
        <v>21068</v>
      </c>
      <c r="E60" s="37">
        <f>IF(ISNUMBER('KN 2019'!DM13),'KN 2019'!DM13,"")</f>
        <v>21960</v>
      </c>
      <c r="F60" s="37">
        <f>IF(ISNUMBER('KN 2019'!DN13),'KN 2019'!DN13,"")</f>
        <v>20200</v>
      </c>
      <c r="G60" s="37">
        <f>IF(ISNUMBER('KN 2019'!DO13),'KN 2019'!DO13,"")</f>
        <v>19504</v>
      </c>
      <c r="H60" s="37" t="str">
        <f>IF(ISNUMBER('KN 2019'!DP13),'KN 2019'!DP13,"")</f>
        <v/>
      </c>
      <c r="I60" s="37">
        <f>IF(ISNUMBER('KN 2019'!DQ13),'KN 2019'!DQ13,"")</f>
        <v>21206</v>
      </c>
      <c r="J60" s="37" t="str">
        <f>IF(ISNUMBER('KN 2019'!DR13),'KN 2019'!DR13,"")</f>
        <v/>
      </c>
      <c r="K60" s="37">
        <f>IF(ISNUMBER('KN 2019'!DS13),'KN 2019'!DS13,"")</f>
        <v>21234</v>
      </c>
      <c r="L60" s="37">
        <f>IF(ISNUMBER('KN 2019'!DT13),'KN 2019'!DT13,"")</f>
        <v>22918</v>
      </c>
      <c r="M60" s="37">
        <f>IF(ISNUMBER('KN 2019'!DU13),'KN 2019'!DU13,"")</f>
        <v>21002</v>
      </c>
      <c r="N60" s="37">
        <f>IF(ISNUMBER('KN 2019'!DV13),'KN 2019'!DV13,"")</f>
        <v>21900</v>
      </c>
      <c r="O60" s="37">
        <f>IF(ISNUMBER('KN 2019'!DW13),'KN 2019'!DW13,"")</f>
        <v>21360</v>
      </c>
      <c r="P60" s="47">
        <f>IF(ISNUMBER('KN 2019'!DX13),'KN 2019'!DX13,"")</f>
        <v>21636.25</v>
      </c>
    </row>
    <row r="61" spans="1:16" ht="19.5" thickBot="1" x14ac:dyDescent="0.3">
      <c r="A61" s="101" t="str">
        <f>'KN 2019'!A14</f>
        <v>78-42-M/02 Ekonomické lyceum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3"/>
    </row>
    <row r="62" spans="1:16" x14ac:dyDescent="0.25">
      <c r="A62" s="48" t="s">
        <v>51</v>
      </c>
      <c r="B62" s="49">
        <f>IF(ISNUMBER('KN 2019'!B14),'KN 2019'!B14,"")</f>
        <v>49485.163636363643</v>
      </c>
      <c r="C62" s="49">
        <f>IF(ISNUMBER('KN 2019'!C14),'KN 2019'!C14,"")</f>
        <v>46637.621080095676</v>
      </c>
      <c r="D62" s="49">
        <f>IF(ISNUMBER('KN 2019'!D14),'KN 2019'!D14,"")</f>
        <v>44955.547803500798</v>
      </c>
      <c r="E62" s="49">
        <f>IF(ISNUMBER('KN 2019'!E14),'KN 2019'!E14,"")</f>
        <v>48024.201680672268</v>
      </c>
      <c r="F62" s="49" t="str">
        <f>IF(ISNUMBER('KN 2019'!F14),'KN 2019'!F14,"")</f>
        <v/>
      </c>
      <c r="G62" s="49">
        <f>IF(ISNUMBER('KN 2019'!G14),'KN 2019'!G14,"")</f>
        <v>41158.479406307983</v>
      </c>
      <c r="H62" s="49">
        <f>IF(ISNUMBER('KN 2019'!H14),'KN 2019'!H14,"")</f>
        <v>43737.153962766919</v>
      </c>
      <c r="I62" s="49">
        <f>IF(ISNUMBER('KN 2019'!I14),'KN 2019'!I14,"")</f>
        <v>42593.83687622493</v>
      </c>
      <c r="J62" s="49" t="str">
        <f>IF(ISNUMBER('KN 2019'!J14),'KN 2019'!J14,"")</f>
        <v/>
      </c>
      <c r="K62" s="49">
        <f>IF(ISNUMBER('KN 2019'!K14),'KN 2019'!K14,"")</f>
        <v>44719.794402270418</v>
      </c>
      <c r="L62" s="49">
        <f>IF(ISNUMBER('KN 2019'!L14),'KN 2019'!L14,"")</f>
        <v>51766.847766418832</v>
      </c>
      <c r="M62" s="49">
        <f>IF(ISNUMBER('KN 2019'!M14),'KN 2019'!M14,"")</f>
        <v>45276.56915498546</v>
      </c>
      <c r="N62" s="49" t="str">
        <f>IF(ISNUMBER('KN 2019'!N14),'KN 2019'!N14,"")</f>
        <v/>
      </c>
      <c r="O62" s="49">
        <f>IF(ISNUMBER('KN 2019'!O14),'KN 2019'!O14,"")</f>
        <v>44464.680423309976</v>
      </c>
      <c r="P62" s="43">
        <f>IF(ISNUMBER('KN 2019'!P14),'KN 2019'!P14,"")</f>
        <v>45710.899653901535</v>
      </c>
    </row>
    <row r="63" spans="1:16" x14ac:dyDescent="0.25">
      <c r="A63" s="39" t="s">
        <v>52</v>
      </c>
      <c r="B63" s="35">
        <f>IF(ISNUMBER('KN 2019'!R14),'KN 2019'!R14,"")</f>
        <v>820</v>
      </c>
      <c r="C63" s="35">
        <f>IF(ISNUMBER('KN 2019'!S14),'KN 2019'!S14,"")</f>
        <v>611</v>
      </c>
      <c r="D63" s="35">
        <f>IF(ISNUMBER('KN 2019'!T14),'KN 2019'!T14,"")</f>
        <v>750</v>
      </c>
      <c r="E63" s="35">
        <f>IF(ISNUMBER('KN 2019'!U14),'KN 2019'!U14,"")</f>
        <v>756</v>
      </c>
      <c r="F63" s="35" t="str">
        <f>IF(ISNUMBER('KN 2019'!V14),'KN 2019'!V14,"")</f>
        <v/>
      </c>
      <c r="G63" s="35">
        <f>IF(ISNUMBER('KN 2019'!W14),'KN 2019'!W14,"")</f>
        <v>573</v>
      </c>
      <c r="H63" s="35">
        <f>IF(ISNUMBER('KN 2019'!X14),'KN 2019'!X14,"")</f>
        <v>730</v>
      </c>
      <c r="I63" s="35">
        <f>IF(ISNUMBER('KN 2019'!Y14),'KN 2019'!Y14,"")</f>
        <v>777.8</v>
      </c>
      <c r="J63" s="35" t="str">
        <f>IF(ISNUMBER('KN 2019'!Z14),'KN 2019'!Z14,"")</f>
        <v/>
      </c>
      <c r="K63" s="35">
        <f>IF(ISNUMBER('KN 2019'!AA14),'KN 2019'!AA14,"")</f>
        <v>667</v>
      </c>
      <c r="L63" s="35">
        <f>IF(ISNUMBER('KN 2019'!AB14),'KN 2019'!AB14,"")</f>
        <v>618</v>
      </c>
      <c r="M63" s="35">
        <f>IF(ISNUMBER('KN 2019'!AC14),'KN 2019'!AC14,"")</f>
        <v>730</v>
      </c>
      <c r="N63" s="35" t="str">
        <f>IF(ISNUMBER('KN 2019'!AD14),'KN 2019'!AD14,"")</f>
        <v/>
      </c>
      <c r="O63" s="35">
        <f>IF(ISNUMBER('KN 2019'!AE14),'KN 2019'!AE14,"")</f>
        <v>670</v>
      </c>
      <c r="P63" s="44">
        <f>IF(ISNUMBER('KN 2019'!AF14),'KN 2019'!AF14,"")</f>
        <v>700.25454545454545</v>
      </c>
    </row>
    <row r="64" spans="1:16" x14ac:dyDescent="0.25">
      <c r="A64" s="40" t="s">
        <v>25</v>
      </c>
      <c r="B64" s="34">
        <f>IF(ISNUMBER('KN 2019'!BN14),'KN 2019'!BN14,"")</f>
        <v>11</v>
      </c>
      <c r="C64" s="34">
        <f>IF(ISNUMBER('KN 2019'!BO14),'KN 2019'!BO14,"")</f>
        <v>11.844650652994336</v>
      </c>
      <c r="D64" s="34">
        <f>IF(ISNUMBER('KN 2019'!BP14),'KN 2019'!BP14,"")</f>
        <v>11.53</v>
      </c>
      <c r="E64" s="34">
        <f>IF(ISNUMBER('KN 2019'!BQ14),'KN 2019'!BQ14,"")</f>
        <v>11.06</v>
      </c>
      <c r="F64" s="34" t="str">
        <f>IF(ISNUMBER('KN 2019'!BR14),'KN 2019'!BR14,"")</f>
        <v/>
      </c>
      <c r="G64" s="34">
        <f>IF(ISNUMBER('KN 2019'!BS14),'KN 2019'!BS14,"")</f>
        <v>11.76</v>
      </c>
      <c r="H64" s="34">
        <f>IF(ISNUMBER('KN 2019'!BT14),'KN 2019'!BT14,"")</f>
        <v>11.765068739839272</v>
      </c>
      <c r="I64" s="34">
        <f>IF(ISNUMBER('KN 2019'!BU14),'KN 2019'!BU14,"")</f>
        <v>11.88</v>
      </c>
      <c r="J64" s="34" t="str">
        <f>IF(ISNUMBER('KN 2019'!BV14),'KN 2019'!BV14,"")</f>
        <v/>
      </c>
      <c r="K64" s="34">
        <f>IF(ISNUMBER('KN 2019'!BW14),'KN 2019'!BW14,"")</f>
        <v>11.77</v>
      </c>
      <c r="L64" s="34">
        <f>IF(ISNUMBER('KN 2019'!BX14),'KN 2019'!BX14,"")</f>
        <v>10.18311875</v>
      </c>
      <c r="M64" s="34">
        <f>IF(ISNUMBER('KN 2019'!BY14),'KN 2019'!BY14,"")</f>
        <v>11.69</v>
      </c>
      <c r="N64" s="34" t="str">
        <f>IF(ISNUMBER('KN 2019'!BZ14),'KN 2019'!BZ14,"")</f>
        <v/>
      </c>
      <c r="O64" s="34">
        <f>IF(ISNUMBER('KN 2019'!CA14),'KN 2019'!CA14,"")</f>
        <v>12.14</v>
      </c>
      <c r="P64" s="45">
        <f>IF(ISNUMBER('KN 2019'!CB14),'KN 2019'!CB14,"")</f>
        <v>11.511167103893964</v>
      </c>
    </row>
    <row r="65" spans="1:16" x14ac:dyDescent="0.25">
      <c r="A65" s="39" t="s">
        <v>26</v>
      </c>
      <c r="B65" s="3">
        <f>IF(ISNUMBER('KN 2019'!CD14),'KN 2019'!CD14,"")</f>
        <v>40000</v>
      </c>
      <c r="C65" s="3">
        <f>IF(ISNUMBER('KN 2019'!CE14),'KN 2019'!CE14,"")</f>
        <v>41008</v>
      </c>
      <c r="D65" s="3">
        <f>IF(ISNUMBER('KN 2019'!CF14),'KN 2019'!CF14,"")</f>
        <v>39099</v>
      </c>
      <c r="E65" s="3">
        <f>IF(ISNUMBER('KN 2019'!CG14),'KN 2019'!CG14,"")</f>
        <v>39500</v>
      </c>
      <c r="F65" s="3" t="str">
        <f>IF(ISNUMBER('KN 2019'!CH14),'KN 2019'!CH14,"")</f>
        <v/>
      </c>
      <c r="G65" s="3">
        <f>IF(ISNUMBER('KN 2019'!CI14),'KN 2019'!CI14,"")</f>
        <v>36165</v>
      </c>
      <c r="H65" s="3">
        <f>IF(ISNUMBER('KN 2019'!CJ14),'KN 2019'!CJ14,"")</f>
        <v>38450</v>
      </c>
      <c r="I65" s="3">
        <f>IF(ISNUMBER('KN 2019'!CK14),'KN 2019'!CK14,"")</f>
        <v>37990</v>
      </c>
      <c r="J65" s="3" t="str">
        <f>IF(ISNUMBER('KN 2019'!CL14),'KN 2019'!CL14,"")</f>
        <v/>
      </c>
      <c r="K65" s="3">
        <f>IF(ISNUMBER('KN 2019'!CM14),'KN 2019'!CM14,"")</f>
        <v>39084</v>
      </c>
      <c r="L65" s="3">
        <f>IF(ISNUMBER('KN 2019'!CN14),'KN 2019'!CN14,"")</f>
        <v>39514</v>
      </c>
      <c r="M65" s="3">
        <f>IF(ISNUMBER('KN 2019'!CO14),'KN 2019'!CO14,"")</f>
        <v>39583</v>
      </c>
      <c r="N65" s="3" t="str">
        <f>IF(ISNUMBER('KN 2019'!CP14),'KN 2019'!CP14,"")</f>
        <v/>
      </c>
      <c r="O65" s="3">
        <f>IF(ISNUMBER('KN 2019'!CQ14),'KN 2019'!CQ14,"")</f>
        <v>40100</v>
      </c>
      <c r="P65" s="46">
        <f>IF(ISNUMBER('KN 2019'!CR14),'KN 2019'!CR14,"")</f>
        <v>39135.727272727272</v>
      </c>
    </row>
    <row r="66" spans="1:16" x14ac:dyDescent="0.25">
      <c r="A66" s="40" t="s">
        <v>27</v>
      </c>
      <c r="B66" s="34">
        <f>IF(ISNUMBER('KN 2019'!CT14),'KN 2019'!CT14,"")</f>
        <v>50</v>
      </c>
      <c r="C66" s="34">
        <f>IF(ISNUMBER('KN 2019'!CU14),'KN 2019'!CU14,"")</f>
        <v>54</v>
      </c>
      <c r="D66" s="34">
        <f>IF(ISNUMBER('KN 2019'!CV14),'KN 2019'!CV14,"")</f>
        <v>59.308242935106662</v>
      </c>
      <c r="E66" s="34">
        <f>IF(ISNUMBER('KN 2019'!CW14),'KN 2019'!CW14,"")</f>
        <v>51</v>
      </c>
      <c r="F66" s="34" t="str">
        <f>IF(ISNUMBER('KN 2019'!CX14),'KN 2019'!CX14,"")</f>
        <v/>
      </c>
      <c r="G66" s="34">
        <f>IF(ISNUMBER('KN 2019'!CY14),'KN 2019'!CY14,"")</f>
        <v>55</v>
      </c>
      <c r="H66" s="34">
        <f>IF(ISNUMBER('KN 2019'!CZ14),'KN 2019'!CZ14,"")</f>
        <v>59.3711917344</v>
      </c>
      <c r="I66" s="34">
        <f>IF(ISNUMBER('KN 2019'!DA14),'KN 2019'!DA14,"")</f>
        <v>60.3</v>
      </c>
      <c r="J66" s="34" t="str">
        <f>IF(ISNUMBER('KN 2019'!DB14),'KN 2019'!DB14,"")</f>
        <v/>
      </c>
      <c r="K66" s="34">
        <f>IF(ISNUMBER('KN 2019'!DC14),'KN 2019'!DC14,"")</f>
        <v>52.3</v>
      </c>
      <c r="L66" s="34">
        <f>IF(ISNUMBER('KN 2019'!DD14),'KN 2019'!DD14,"")</f>
        <v>52.86</v>
      </c>
      <c r="M66" s="34">
        <f>IF(ISNUMBER('KN 2019'!DE14),'KN 2019'!DE14,"")</f>
        <v>54.269999999999996</v>
      </c>
      <c r="N66" s="34" t="str">
        <f>IF(ISNUMBER('KN 2019'!DF14),'KN 2019'!DF14,"")</f>
        <v/>
      </c>
      <c r="O66" s="34">
        <f>IF(ISNUMBER('KN 2019'!DG14),'KN 2019'!DG14,"")</f>
        <v>53.1</v>
      </c>
      <c r="P66" s="45">
        <f>IF(ISNUMBER('KN 2019'!DH14),'KN 2019'!DH14,"")</f>
        <v>54.682675879046066</v>
      </c>
    </row>
    <row r="67" spans="1:16" ht="15.75" thickBot="1" x14ac:dyDescent="0.3">
      <c r="A67" s="41" t="s">
        <v>28</v>
      </c>
      <c r="B67" s="37">
        <f>IF(ISNUMBER('KN 2019'!DJ14),'KN 2019'!DJ14,"")</f>
        <v>24370</v>
      </c>
      <c r="C67" s="37">
        <f>IF(ISNUMBER('KN 2019'!DK14),'KN 2019'!DK14,"")</f>
        <v>22913</v>
      </c>
      <c r="D67" s="37">
        <f>IF(ISNUMBER('KN 2019'!DL14),'KN 2019'!DL14,"")</f>
        <v>21068</v>
      </c>
      <c r="E67" s="37">
        <f>IF(ISNUMBER('KN 2019'!DM14),'KN 2019'!DM14,"")</f>
        <v>21960</v>
      </c>
      <c r="F67" s="37" t="str">
        <f>IF(ISNUMBER('KN 2019'!DN14),'KN 2019'!DN14,"")</f>
        <v/>
      </c>
      <c r="G67" s="37">
        <f>IF(ISNUMBER('KN 2019'!DO14),'KN 2019'!DO14,"")</f>
        <v>19504</v>
      </c>
      <c r="H67" s="37">
        <f>IF(ISNUMBER('KN 2019'!DP14),'KN 2019'!DP14,"")</f>
        <v>22360</v>
      </c>
      <c r="I67" s="37">
        <f>IF(ISNUMBER('KN 2019'!DQ14),'KN 2019'!DQ14,"")</f>
        <v>21206</v>
      </c>
      <c r="J67" s="37" t="str">
        <f>IF(ISNUMBER('KN 2019'!DR14),'KN 2019'!DR14,"")</f>
        <v/>
      </c>
      <c r="K67" s="37">
        <f>IF(ISNUMBER('KN 2019'!DS14),'KN 2019'!DS14,"")</f>
        <v>21234</v>
      </c>
      <c r="L67" s="37">
        <f>IF(ISNUMBER('KN 2019'!DT14),'KN 2019'!DT14,"")</f>
        <v>22918</v>
      </c>
      <c r="M67" s="37">
        <f>IF(ISNUMBER('KN 2019'!DU14),'KN 2019'!DU14,"")</f>
        <v>21002</v>
      </c>
      <c r="N67" s="37" t="str">
        <f>IF(ISNUMBER('KN 2019'!DV14),'KN 2019'!DV14,"")</f>
        <v/>
      </c>
      <c r="O67" s="37">
        <f>IF(ISNUMBER('KN 2019'!DW14),'KN 2019'!DW14,"")</f>
        <v>21360</v>
      </c>
      <c r="P67" s="47">
        <f>IF(ISNUMBER('KN 2019'!DX14),'KN 2019'!DX14,"")</f>
        <v>21808.636363636364</v>
      </c>
    </row>
    <row r="68" spans="1:16" ht="19.5" thickBot="1" x14ac:dyDescent="0.3">
      <c r="A68" s="101" t="str">
        <f>'KN 2019'!A15</f>
        <v>75-41-M/01 Sociální činnost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3"/>
    </row>
    <row r="69" spans="1:16" x14ac:dyDescent="0.25">
      <c r="A69" s="48" t="s">
        <v>51</v>
      </c>
      <c r="B69" s="49">
        <f>IF(ISNUMBER('KN 2019'!B15),'KN 2019'!B15,"")</f>
        <v>44898.666666666664</v>
      </c>
      <c r="C69" s="49">
        <f>IF(ISNUMBER('KN 2019'!C15),'KN 2019'!C15,"")</f>
        <v>45954.012238475538</v>
      </c>
      <c r="D69" s="49">
        <f>IF(ISNUMBER('KN 2019'!D15),'KN 2019'!D15,"")</f>
        <v>43555.855363117022</v>
      </c>
      <c r="E69" s="49">
        <f>IF(ISNUMBER('KN 2019'!E15),'KN 2019'!E15,"")</f>
        <v>43075.527950310563</v>
      </c>
      <c r="F69" s="49">
        <f>IF(ISNUMBER('KN 2019'!F15),'KN 2019'!F15,"")</f>
        <v>49772.83507599662</v>
      </c>
      <c r="G69" s="49">
        <f>IF(ISNUMBER('KN 2019'!G15),'KN 2019'!G15,"")</f>
        <v>43340.64722965307</v>
      </c>
      <c r="H69" s="49">
        <f>IF(ISNUMBER('KN 2019'!H15),'KN 2019'!H15,"")</f>
        <v>44806.605524408995</v>
      </c>
      <c r="I69" s="49">
        <f>IF(ISNUMBER('KN 2019'!I15),'KN 2019'!I15,"")</f>
        <v>43223.1725095453</v>
      </c>
      <c r="J69" s="49">
        <f>IF(ISNUMBER('KN 2019'!J15),'KN 2019'!J15,"")</f>
        <v>44288.513911620292</v>
      </c>
      <c r="K69" s="49">
        <f>IF(ISNUMBER('KN 2019'!K15),'KN 2019'!K15,"")</f>
        <v>43272.446303948644</v>
      </c>
      <c r="L69" s="49">
        <f>IF(ISNUMBER('KN 2019'!L15),'KN 2019'!L15,"")</f>
        <v>48391.892159709205</v>
      </c>
      <c r="M69" s="49">
        <f>IF(ISNUMBER('KN 2019'!M15),'KN 2019'!M15,"")</f>
        <v>42045.151495366561</v>
      </c>
      <c r="N69" s="49">
        <f>IF(ISNUMBER('KN 2019'!N15),'KN 2019'!N15,"")</f>
        <v>47545.142857142855</v>
      </c>
      <c r="O69" s="49">
        <f>IF(ISNUMBER('KN 2019'!O15),'KN 2019'!O15,"")</f>
        <v>44941.059089766153</v>
      </c>
      <c r="P69" s="43">
        <f>IF(ISNUMBER('KN 2019'!P15),'KN 2019'!P15,"")</f>
        <v>44936.537741123386</v>
      </c>
    </row>
    <row r="70" spans="1:16" x14ac:dyDescent="0.25">
      <c r="A70" s="39" t="s">
        <v>52</v>
      </c>
      <c r="B70" s="35">
        <f>IF(ISNUMBER('KN 2019'!R15),'KN 2019'!R15,"")</f>
        <v>820</v>
      </c>
      <c r="C70" s="35">
        <f>IF(ISNUMBER('KN 2019'!S15),'KN 2019'!S15,"")</f>
        <v>611</v>
      </c>
      <c r="D70" s="35">
        <f>IF(ISNUMBER('KN 2019'!T15),'KN 2019'!T15,"")</f>
        <v>750</v>
      </c>
      <c r="E70" s="35">
        <f>IF(ISNUMBER('KN 2019'!U15),'KN 2019'!U15,"")</f>
        <v>756</v>
      </c>
      <c r="F70" s="35">
        <f>IF(ISNUMBER('KN 2019'!V15),'KN 2019'!V15,"")</f>
        <v>770</v>
      </c>
      <c r="G70" s="35">
        <f>IF(ISNUMBER('KN 2019'!W15),'KN 2019'!W15,"")</f>
        <v>582</v>
      </c>
      <c r="H70" s="35">
        <f>IF(ISNUMBER('KN 2019'!X15),'KN 2019'!X15,"")</f>
        <v>730</v>
      </c>
      <c r="I70" s="35">
        <f>IF(ISNUMBER('KN 2019'!Y15),'KN 2019'!Y15,"")</f>
        <v>779.7</v>
      </c>
      <c r="J70" s="35">
        <f>IF(ISNUMBER('KN 2019'!Z15),'KN 2019'!Z15,"")</f>
        <v>735</v>
      </c>
      <c r="K70" s="35">
        <f>IF(ISNUMBER('KN 2019'!AA15),'KN 2019'!AA15,"")</f>
        <v>660</v>
      </c>
      <c r="L70" s="35">
        <f>IF(ISNUMBER('KN 2019'!AB15),'KN 2019'!AB15,"")</f>
        <v>618</v>
      </c>
      <c r="M70" s="35">
        <f>IF(ISNUMBER('KN 2019'!AC15),'KN 2019'!AC15,"")</f>
        <v>730</v>
      </c>
      <c r="N70" s="35">
        <f>IF(ISNUMBER('KN 2019'!AD15),'KN 2019'!AD15,"")</f>
        <v>570</v>
      </c>
      <c r="O70" s="35">
        <f>IF(ISNUMBER('KN 2019'!AE15),'KN 2019'!AE15,"")</f>
        <v>670</v>
      </c>
      <c r="P70" s="44">
        <f>IF(ISNUMBER('KN 2019'!AF15),'KN 2019'!AF15,"")</f>
        <v>698.69285714285718</v>
      </c>
    </row>
    <row r="71" spans="1:16" x14ac:dyDescent="0.25">
      <c r="A71" s="40" t="s">
        <v>25</v>
      </c>
      <c r="B71" s="34">
        <f>IF(ISNUMBER('KN 2019'!BN15),'KN 2019'!BN15,"")</f>
        <v>12.5</v>
      </c>
      <c r="C71" s="34">
        <f>IF(ISNUMBER('KN 2019'!BO15),'KN 2019'!BO15,"")</f>
        <v>12.042806921714213</v>
      </c>
      <c r="D71" s="34">
        <f>IF(ISNUMBER('KN 2019'!BP15),'KN 2019'!BP15,"")</f>
        <v>12.1</v>
      </c>
      <c r="E71" s="34">
        <f>IF(ISNUMBER('KN 2019'!BQ15),'KN 2019'!BQ15,"")</f>
        <v>12.88</v>
      </c>
      <c r="F71" s="34">
        <f>IF(ISNUMBER('KN 2019'!BR15),'KN 2019'!BR15,"")</f>
        <v>10.08</v>
      </c>
      <c r="G71" s="34">
        <f>IF(ISNUMBER('KN 2019'!BS15),'KN 2019'!BS15,"")</f>
        <v>11.5</v>
      </c>
      <c r="H71" s="34">
        <f>IF(ISNUMBER('KN 2019'!BT15),'KN 2019'!BT15,"")</f>
        <v>11.452757186085908</v>
      </c>
      <c r="I71" s="34">
        <f>IF(ISNUMBER('KN 2019'!BU15),'KN 2019'!BU15,"")</f>
        <v>12.47</v>
      </c>
      <c r="J71" s="34">
        <f>IF(ISNUMBER('KN 2019'!BV15),'KN 2019'!BV15,"")</f>
        <v>11.75</v>
      </c>
      <c r="K71" s="34">
        <f>IF(ISNUMBER('KN 2019'!BW15),'KN 2019'!BW15,"")</f>
        <v>12.497</v>
      </c>
      <c r="L71" s="34">
        <f>IF(ISNUMBER('KN 2019'!BX15),'KN 2019'!BX15,"")</f>
        <v>11.126033333333334</v>
      </c>
      <c r="M71" s="34">
        <f>IF(ISNUMBER('KN 2019'!BY15),'KN 2019'!BY15,"")</f>
        <v>12.7</v>
      </c>
      <c r="N71" s="34">
        <f>IF(ISNUMBER('KN 2019'!BZ15),'KN 2019'!BZ15,"")</f>
        <v>10.5</v>
      </c>
      <c r="O71" s="34">
        <f>IF(ISNUMBER('KN 2019'!CA15),'KN 2019'!CA15,"")</f>
        <v>12.5</v>
      </c>
      <c r="P71" s="45">
        <f>IF(ISNUMBER('KN 2019'!CB15),'KN 2019'!CB15,"")</f>
        <v>11.864185531509531</v>
      </c>
    </row>
    <row r="72" spans="1:16" x14ac:dyDescent="0.25">
      <c r="A72" s="39" t="s">
        <v>26</v>
      </c>
      <c r="B72" s="3">
        <f>IF(ISNUMBER('KN 2019'!CD15),'KN 2019'!CD15,"")</f>
        <v>40000</v>
      </c>
      <c r="C72" s="3">
        <f>IF(ISNUMBER('KN 2019'!CE15),'KN 2019'!CE15,"")</f>
        <v>41008</v>
      </c>
      <c r="D72" s="3">
        <f>IF(ISNUMBER('KN 2019'!CF15),'KN 2019'!CF15,"")</f>
        <v>39099</v>
      </c>
      <c r="E72" s="3">
        <f>IF(ISNUMBER('KN 2019'!CG15),'KN 2019'!CG15,"")</f>
        <v>39500</v>
      </c>
      <c r="F72" s="3">
        <f>IF(ISNUMBER('KN 2019'!CH15),'KN 2019'!CH15,"")</f>
        <v>37400</v>
      </c>
      <c r="G72" s="3">
        <f>IF(ISNUMBER('KN 2019'!CI15),'KN 2019'!CI15,"")</f>
        <v>36165</v>
      </c>
      <c r="H72" s="3">
        <f>IF(ISNUMBER('KN 2019'!CJ15),'KN 2019'!CJ15,"")</f>
        <v>38450</v>
      </c>
      <c r="I72" s="3">
        <f>IF(ISNUMBER('KN 2019'!CK15),'KN 2019'!CK15,"")</f>
        <v>38338</v>
      </c>
      <c r="J72" s="3">
        <f>IF(ISNUMBER('KN 2019'!CL15),'KN 2019'!CL15,"")</f>
        <v>38058</v>
      </c>
      <c r="K72" s="3">
        <f>IF(ISNUMBER('KN 2019'!CM15),'KN 2019'!CM15,"")</f>
        <v>39084</v>
      </c>
      <c r="L72" s="3">
        <f>IF(ISNUMBER('KN 2019'!CN15),'KN 2019'!CN15,"")</f>
        <v>39514</v>
      </c>
      <c r="M72" s="3">
        <f>IF(ISNUMBER('KN 2019'!CO15),'KN 2019'!CO15,"")</f>
        <v>39583</v>
      </c>
      <c r="N72" s="3">
        <f>IF(ISNUMBER('KN 2019'!CP15),'KN 2019'!CP15,"")</f>
        <v>37003</v>
      </c>
      <c r="O72" s="3">
        <f>IF(ISNUMBER('KN 2019'!CQ15),'KN 2019'!CQ15,"")</f>
        <v>40100</v>
      </c>
      <c r="P72" s="46">
        <f>IF(ISNUMBER('KN 2019'!CR15),'KN 2019'!CR15,"")</f>
        <v>38807.285714285717</v>
      </c>
    </row>
    <row r="73" spans="1:16" x14ac:dyDescent="0.25">
      <c r="A73" s="40" t="s">
        <v>27</v>
      </c>
      <c r="B73" s="34">
        <f>IF(ISNUMBER('KN 2019'!CT15),'KN 2019'!CT15,"")</f>
        <v>45</v>
      </c>
      <c r="C73" s="34">
        <f>IF(ISNUMBER('KN 2019'!CU15),'KN 2019'!CU15,"")</f>
        <v>54</v>
      </c>
      <c r="D73" s="34">
        <f>IF(ISNUMBER('KN 2019'!CV15),'KN 2019'!CV15,"")</f>
        <v>52.890513835168811</v>
      </c>
      <c r="E73" s="34">
        <f>IF(ISNUMBER('KN 2019'!CW15),'KN 2019'!CW15,"")</f>
        <v>42</v>
      </c>
      <c r="F73" s="34">
        <f>IF(ISNUMBER('KN 2019'!CX15),'KN 2019'!CX15,"")</f>
        <v>46.18</v>
      </c>
      <c r="G73" s="34">
        <f>IF(ISNUMBER('KN 2019'!CY15),'KN 2019'!CY15,"")</f>
        <v>41.77</v>
      </c>
      <c r="H73" s="34">
        <f>IF(ISNUMBER('KN 2019'!CZ15),'KN 2019'!CZ15,"")</f>
        <v>59.3711917344</v>
      </c>
      <c r="I73" s="34">
        <f>IF(ISNUMBER('KN 2019'!DA15),'KN 2019'!DA15,"")</f>
        <v>40.200000000000003</v>
      </c>
      <c r="J73" s="34">
        <f>IF(ISNUMBER('KN 2019'!DB15),'KN 2019'!DB15,"")</f>
        <v>52</v>
      </c>
      <c r="K73" s="34">
        <f>IF(ISNUMBER('KN 2019'!DC15),'KN 2019'!DC15,"")</f>
        <v>44.37</v>
      </c>
      <c r="L73" s="34">
        <f>IF(ISNUMBER('KN 2019'!DD15),'KN 2019'!DD15,"")</f>
        <v>47.63</v>
      </c>
      <c r="M73" s="34">
        <f>IF(ISNUMBER('KN 2019'!DE15),'KN 2019'!DE15,"")</f>
        <v>54.269999999999996</v>
      </c>
      <c r="N73" s="34">
        <f>IF(ISNUMBER('KN 2019'!DF15),'KN 2019'!DF15,"")</f>
        <v>50</v>
      </c>
      <c r="O73" s="34">
        <f>IF(ISNUMBER('KN 2019'!DG15),'KN 2019'!DG15,"")</f>
        <v>39.770000000000003</v>
      </c>
      <c r="P73" s="45">
        <f>IF(ISNUMBER('KN 2019'!DH15),'KN 2019'!DH15,"")</f>
        <v>47.817978969254909</v>
      </c>
    </row>
    <row r="74" spans="1:16" ht="15.75" thickBot="1" x14ac:dyDescent="0.3">
      <c r="A74" s="41" t="s">
        <v>28</v>
      </c>
      <c r="B74" s="37">
        <f>IF(ISNUMBER('KN 2019'!DJ15),'KN 2019'!DJ15,"")</f>
        <v>24370</v>
      </c>
      <c r="C74" s="37">
        <f>IF(ISNUMBER('KN 2019'!DK15),'KN 2019'!DK15,"")</f>
        <v>22913</v>
      </c>
      <c r="D74" s="37">
        <f>IF(ISNUMBER('KN 2019'!DL15),'KN 2019'!DL15,"")</f>
        <v>21068</v>
      </c>
      <c r="E74" s="37">
        <f>IF(ISNUMBER('KN 2019'!DM15),'KN 2019'!DM15,"")</f>
        <v>21960</v>
      </c>
      <c r="F74" s="37">
        <f>IF(ISNUMBER('KN 2019'!DN15),'KN 2019'!DN15,"")</f>
        <v>20200</v>
      </c>
      <c r="G74" s="37">
        <f>IF(ISNUMBER('KN 2019'!DO15),'KN 2019'!DO15,"")</f>
        <v>19504</v>
      </c>
      <c r="H74" s="37">
        <f>IF(ISNUMBER('KN 2019'!DP15),'KN 2019'!DP15,"")</f>
        <v>22360</v>
      </c>
      <c r="I74" s="37">
        <f>IF(ISNUMBER('KN 2019'!DQ15),'KN 2019'!DQ15,"")</f>
        <v>21206</v>
      </c>
      <c r="J74" s="37">
        <f>IF(ISNUMBER('KN 2019'!DR15),'KN 2019'!DR15,"")</f>
        <v>23490</v>
      </c>
      <c r="K74" s="37">
        <f>IF(ISNUMBER('KN 2019'!DS15),'KN 2019'!DS15,"")</f>
        <v>21234</v>
      </c>
      <c r="L74" s="37">
        <f>IF(ISNUMBER('KN 2019'!DT15),'KN 2019'!DT15,"")</f>
        <v>22918</v>
      </c>
      <c r="M74" s="37">
        <f>IF(ISNUMBER('KN 2019'!DU15),'KN 2019'!DU15,"")</f>
        <v>21002</v>
      </c>
      <c r="N74" s="37">
        <f>IF(ISNUMBER('KN 2019'!DV15),'KN 2019'!DV15,"")</f>
        <v>21900</v>
      </c>
      <c r="O74" s="37">
        <f>IF(ISNUMBER('KN 2019'!DW15),'KN 2019'!DW15,"")</f>
        <v>21360</v>
      </c>
      <c r="P74" s="47">
        <f>IF(ISNUMBER('KN 2019'!DX15),'KN 2019'!DX15,"")</f>
        <v>21820.357142857141</v>
      </c>
    </row>
  </sheetData>
  <mergeCells count="12">
    <mergeCell ref="A33:P33"/>
    <mergeCell ref="A47:P47"/>
    <mergeCell ref="A54:P54"/>
    <mergeCell ref="A61:P61"/>
    <mergeCell ref="A68:P68"/>
    <mergeCell ref="A40:P40"/>
    <mergeCell ref="A1:P1"/>
    <mergeCell ref="A2:P2"/>
    <mergeCell ref="A19:P19"/>
    <mergeCell ref="A26:P26"/>
    <mergeCell ref="A5:P5"/>
    <mergeCell ref="A12:P1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0" orientation="portrait" r:id="rId1"/>
  <headerFooter>
    <oddHeader>&amp;RPříloha č. 8b
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4"/>
  <sheetViews>
    <sheetView zoomScaleNormal="100" workbookViewId="0">
      <selection sqref="A1:P1"/>
    </sheetView>
  </sheetViews>
  <sheetFormatPr defaultRowHeight="15" x14ac:dyDescent="0.25"/>
  <cols>
    <col min="1" max="1" width="18.42578125" style="42" customWidth="1"/>
    <col min="2" max="16" width="7.140625" style="1" customWidth="1"/>
    <col min="17" max="16384" width="9.140625" style="1"/>
  </cols>
  <sheetData>
    <row r="1" spans="1:30" ht="21" x14ac:dyDescent="0.35">
      <c r="A1" s="99" t="str">
        <f>'Tabulka č. 1'!A1:P1</f>
        <v>Krajské normativy a ukazatele pro stanovení krajských normativů v roce 2019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</row>
    <row r="2" spans="1:30" ht="21" x14ac:dyDescent="0.35">
      <c r="A2" s="100" t="s">
        <v>55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ht="19.5" thickBot="1" x14ac:dyDescent="0.3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</row>
    <row r="4" spans="1:30" ht="84.75" customHeight="1" thickBot="1" x14ac:dyDescent="0.3">
      <c r="A4" s="50"/>
      <c r="B4" s="52" t="s">
        <v>2</v>
      </c>
      <c r="C4" s="53" t="s">
        <v>3</v>
      </c>
      <c r="D4" s="53" t="s">
        <v>0</v>
      </c>
      <c r="E4" s="53" t="s">
        <v>1</v>
      </c>
      <c r="F4" s="53" t="s">
        <v>4</v>
      </c>
      <c r="G4" s="53" t="s">
        <v>5</v>
      </c>
      <c r="H4" s="53" t="s">
        <v>6</v>
      </c>
      <c r="I4" s="53" t="s">
        <v>7</v>
      </c>
      <c r="J4" s="53" t="s">
        <v>8</v>
      </c>
      <c r="K4" s="53" t="s">
        <v>9</v>
      </c>
      <c r="L4" s="53" t="s">
        <v>10</v>
      </c>
      <c r="M4" s="53" t="s">
        <v>11</v>
      </c>
      <c r="N4" s="53" t="s">
        <v>12</v>
      </c>
      <c r="O4" s="54" t="s">
        <v>13</v>
      </c>
      <c r="P4" s="55" t="s">
        <v>14</v>
      </c>
    </row>
    <row r="5" spans="1:30" s="38" customFormat="1" ht="19.5" thickBot="1" x14ac:dyDescent="0.35">
      <c r="A5" s="101" t="str">
        <f>'KN 2019'!A16</f>
        <v>68-43-M/01 Veřejnosprávní činnost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30" s="36" customFormat="1" x14ac:dyDescent="0.25">
      <c r="A6" s="48" t="s">
        <v>51</v>
      </c>
      <c r="B6" s="49">
        <f>IF(ISNUMBER('KN 2019'!B16),'KN 2019'!B16,"")</f>
        <v>37219.61204400695</v>
      </c>
      <c r="C6" s="49">
        <f>IF(ISNUMBER('KN 2019'!C16),'KN 2019'!C16,"")</f>
        <v>45241.845211248685</v>
      </c>
      <c r="D6" s="49">
        <f>IF(ISNUMBER('KN 2019'!D16),'KN 2019'!D16,"")</f>
        <v>41953.458674843008</v>
      </c>
      <c r="E6" s="49">
        <f>IF(ISNUMBER('KN 2019'!E16),'KN 2019'!E16,"")</f>
        <v>46206.888915633659</v>
      </c>
      <c r="F6" s="49">
        <f>IF(ISNUMBER('KN 2019'!F16),'KN 2019'!F16,"")</f>
        <v>53492.307692307688</v>
      </c>
      <c r="G6" s="49">
        <f>IF(ISNUMBER('KN 2019'!G16),'KN 2019'!G16,"")</f>
        <v>43805.720714037641</v>
      </c>
      <c r="H6" s="49">
        <f>IF(ISNUMBER('KN 2019'!H16),'KN 2019'!H16,"")</f>
        <v>42345.001466904643</v>
      </c>
      <c r="I6" s="49">
        <f>IF(ISNUMBER('KN 2019'!I16),'KN 2019'!I16,"")</f>
        <v>42059.967418250504</v>
      </c>
      <c r="J6" s="49">
        <f>IF(ISNUMBER('KN 2019'!J16),'KN 2019'!J16,"")</f>
        <v>43415.444771534618</v>
      </c>
      <c r="K6" s="49">
        <f>IF(ISNUMBER('KN 2019'!K16),'KN 2019'!K16,"")</f>
        <v>42774.619164953649</v>
      </c>
      <c r="L6" s="49">
        <f>IF(ISNUMBER('KN 2019'!L16),'KN 2019'!L16,"")</f>
        <v>48763.660587225808</v>
      </c>
      <c r="M6" s="49">
        <f>IF(ISNUMBER('KN 2019'!M16),'KN 2019'!M16,"")</f>
        <v>45385.78211876961</v>
      </c>
      <c r="N6" s="49">
        <f>IF(ISNUMBER('KN 2019'!N16),'KN 2019'!N16,"")</f>
        <v>49181.781818181815</v>
      </c>
      <c r="O6" s="49">
        <f>IF(ISNUMBER('KN 2019'!O16),'KN 2019'!O16,"")</f>
        <v>43318.622308156955</v>
      </c>
      <c r="P6" s="43">
        <f>IF(ISNUMBER('KN 2019'!P16),'KN 2019'!P16,"")</f>
        <v>44654.622350432517</v>
      </c>
    </row>
    <row r="7" spans="1:30" s="36" customFormat="1" x14ac:dyDescent="0.25">
      <c r="A7" s="39" t="s">
        <v>52</v>
      </c>
      <c r="B7" s="35">
        <f>IF(ISNUMBER('KN 2019'!R16),'KN 2019'!R16,"")</f>
        <v>820</v>
      </c>
      <c r="C7" s="35">
        <f>IF(ISNUMBER('KN 2019'!S16),'KN 2019'!S16,"")</f>
        <v>611</v>
      </c>
      <c r="D7" s="35">
        <f>IF(ISNUMBER('KN 2019'!T16),'KN 2019'!T16,"")</f>
        <v>750</v>
      </c>
      <c r="E7" s="35">
        <f>IF(ISNUMBER('KN 2019'!U16),'KN 2019'!U16,"")</f>
        <v>756</v>
      </c>
      <c r="F7" s="35">
        <f>IF(ISNUMBER('KN 2019'!V16),'KN 2019'!V16,"")</f>
        <v>770</v>
      </c>
      <c r="G7" s="35">
        <f>IF(ISNUMBER('KN 2019'!W16),'KN 2019'!W16,"")</f>
        <v>584</v>
      </c>
      <c r="H7" s="35">
        <f>IF(ISNUMBER('KN 2019'!X16),'KN 2019'!X16,"")</f>
        <v>730</v>
      </c>
      <c r="I7" s="35">
        <f>IF(ISNUMBER('KN 2019'!Y16),'KN 2019'!Y16,"")</f>
        <v>776.2</v>
      </c>
      <c r="J7" s="35">
        <f>IF(ISNUMBER('KN 2019'!Z16),'KN 2019'!Z16,"")</f>
        <v>732</v>
      </c>
      <c r="K7" s="35">
        <f>IF(ISNUMBER('KN 2019'!AA16),'KN 2019'!AA16,"")</f>
        <v>657</v>
      </c>
      <c r="L7" s="35">
        <f>IF(ISNUMBER('KN 2019'!AB16),'KN 2019'!AB16,"")</f>
        <v>618</v>
      </c>
      <c r="M7" s="35">
        <f>IF(ISNUMBER('KN 2019'!AC16),'KN 2019'!AC16,"")</f>
        <v>730</v>
      </c>
      <c r="N7" s="35">
        <f>IF(ISNUMBER('KN 2019'!AD16),'KN 2019'!AD16,"")</f>
        <v>570</v>
      </c>
      <c r="O7" s="35">
        <f>IF(ISNUMBER('KN 2019'!AE16),'KN 2019'!AE16,"")</f>
        <v>670</v>
      </c>
      <c r="P7" s="44">
        <f>IF(ISNUMBER('KN 2019'!AF16),'KN 2019'!AF16,"")</f>
        <v>698.15714285714296</v>
      </c>
    </row>
    <row r="8" spans="1:30" x14ac:dyDescent="0.25">
      <c r="A8" s="40" t="s">
        <v>25</v>
      </c>
      <c r="B8" s="34">
        <f>IF(ISNUMBER('KN 2019'!BN16),'KN 2019'!BN16,"")</f>
        <v>15.7</v>
      </c>
      <c r="C8" s="34">
        <f>IF(ISNUMBER('KN 2019'!BO16),'KN 2019'!BO16,"")</f>
        <v>12.256417771038825</v>
      </c>
      <c r="D8" s="34">
        <f>IF(ISNUMBER('KN 2019'!BP16),'KN 2019'!BP16,"")</f>
        <v>12.55</v>
      </c>
      <c r="E8" s="34">
        <f>IF(ISNUMBER('KN 2019'!BQ16),'KN 2019'!BQ16,"")</f>
        <v>11.87</v>
      </c>
      <c r="F8" s="34">
        <f>IF(ISNUMBER('KN 2019'!BR16),'KN 2019'!BR16,"")</f>
        <v>10.01</v>
      </c>
      <c r="G8" s="34">
        <f>IF(ISNUMBER('KN 2019'!BS16),'KN 2019'!BS16,"")</f>
        <v>11.36</v>
      </c>
      <c r="H8" s="34">
        <f>IF(ISNUMBER('KN 2019'!BT16),'KN 2019'!BT16,"")</f>
        <v>12.198075840665261</v>
      </c>
      <c r="I8" s="34">
        <f>IF(ISNUMBER('KN 2019'!BU16),'KN 2019'!BU16,"")</f>
        <v>12.47</v>
      </c>
      <c r="J8" s="34">
        <f>IF(ISNUMBER('KN 2019'!BV16),'KN 2019'!BV16,"")</f>
        <v>12.02</v>
      </c>
      <c r="K8" s="34">
        <f>IF(ISNUMBER('KN 2019'!BW16),'KN 2019'!BW16,"")</f>
        <v>12.664999999999999</v>
      </c>
      <c r="L8" s="34">
        <f>IF(ISNUMBER('KN 2019'!BX16),'KN 2019'!BX16,"")</f>
        <v>11.087970212765956</v>
      </c>
      <c r="M8" s="34">
        <f>IF(ISNUMBER('KN 2019'!BY16),'KN 2019'!BY16,"")</f>
        <v>11.71</v>
      </c>
      <c r="N8" s="34">
        <f>IF(ISNUMBER('KN 2019'!BZ16),'KN 2019'!BZ16,"")</f>
        <v>10</v>
      </c>
      <c r="O8" s="34">
        <f>IF(ISNUMBER('KN 2019'!CA16),'KN 2019'!CA16,"")</f>
        <v>13.05</v>
      </c>
      <c r="P8" s="45">
        <f>IF(ISNUMBER('KN 2019'!CB16),'KN 2019'!CB16,"")</f>
        <v>12.067675987462147</v>
      </c>
    </row>
    <row r="9" spans="1:30" s="36" customFormat="1" x14ac:dyDescent="0.25">
      <c r="A9" s="39" t="s">
        <v>26</v>
      </c>
      <c r="B9" s="3">
        <f>IF(ISNUMBER('KN 2019'!CD16),'KN 2019'!CD16,"")</f>
        <v>40000</v>
      </c>
      <c r="C9" s="3">
        <f>IF(ISNUMBER('KN 2019'!CE16),'KN 2019'!CE16,"")</f>
        <v>41008</v>
      </c>
      <c r="D9" s="3">
        <f>IF(ISNUMBER('KN 2019'!CF16),'KN 2019'!CF16,"")</f>
        <v>39099</v>
      </c>
      <c r="E9" s="3">
        <f>IF(ISNUMBER('KN 2019'!CG16),'KN 2019'!CG16,"")</f>
        <v>39500</v>
      </c>
      <c r="F9" s="3">
        <f>IF(ISNUMBER('KN 2019'!CH16),'KN 2019'!CH16,"")</f>
        <v>37400</v>
      </c>
      <c r="G9" s="3">
        <f>IF(ISNUMBER('KN 2019'!CI16),'KN 2019'!CI16,"")</f>
        <v>36165</v>
      </c>
      <c r="H9" s="3">
        <f>IF(ISNUMBER('KN 2019'!CJ16),'KN 2019'!CJ16,"")</f>
        <v>38450</v>
      </c>
      <c r="I9" s="3">
        <f>IF(ISNUMBER('KN 2019'!CK16),'KN 2019'!CK16,"")</f>
        <v>38338</v>
      </c>
      <c r="J9" s="3">
        <f>IF(ISNUMBER('KN 2019'!CL16),'KN 2019'!CL16,"")</f>
        <v>38058</v>
      </c>
      <c r="K9" s="3">
        <f>IF(ISNUMBER('KN 2019'!CM16),'KN 2019'!CM16,"")</f>
        <v>39084</v>
      </c>
      <c r="L9" s="3">
        <f>IF(ISNUMBER('KN 2019'!CN16),'KN 2019'!CN16,"")</f>
        <v>39514</v>
      </c>
      <c r="M9" s="3">
        <f>IF(ISNUMBER('KN 2019'!CO16),'KN 2019'!CO16,"")</f>
        <v>39583</v>
      </c>
      <c r="N9" s="3">
        <f>IF(ISNUMBER('KN 2019'!CP16),'KN 2019'!CP16,"")</f>
        <v>37003</v>
      </c>
      <c r="O9" s="3">
        <f>IF(ISNUMBER('KN 2019'!CQ16),'KN 2019'!CQ16,"")</f>
        <v>40100</v>
      </c>
      <c r="P9" s="46">
        <f>IF(ISNUMBER('KN 2019'!CR16),'KN 2019'!CR16,"")</f>
        <v>38807.285714285717</v>
      </c>
    </row>
    <row r="10" spans="1:30" x14ac:dyDescent="0.25">
      <c r="A10" s="40" t="s">
        <v>27</v>
      </c>
      <c r="B10" s="34">
        <f>IF(ISNUMBER('KN 2019'!CT6),'KN 2019'!CT6,"")</f>
        <v>50</v>
      </c>
      <c r="C10" s="34">
        <f>IF(ISNUMBER('KN 2019'!CU6),'KN 2019'!CU6,"")</f>
        <v>54</v>
      </c>
      <c r="D10" s="34">
        <f>IF(ISNUMBER('KN 2019'!CV6),'KN 2019'!CV6,"")</f>
        <v>38</v>
      </c>
      <c r="E10" s="34">
        <f>IF(ISNUMBER('KN 2019'!CW6),'KN 2019'!CW6,"")</f>
        <v>42</v>
      </c>
      <c r="F10" s="34">
        <f>IF(ISNUMBER('KN 2019'!CX6),'KN 2019'!CX6,"")</f>
        <v>46.06</v>
      </c>
      <c r="G10" s="34">
        <f>IF(ISNUMBER('KN 2019'!CY6),'KN 2019'!CY6,"")</f>
        <v>41.77</v>
      </c>
      <c r="H10" s="34">
        <f>IF(ISNUMBER('KN 2019'!CZ6),'KN 2019'!CZ6,"")</f>
        <v>59.3711917344</v>
      </c>
      <c r="I10" s="34">
        <f>IF(ISNUMBER('KN 2019'!DA6),'KN 2019'!DA6,"")</f>
        <v>49.25</v>
      </c>
      <c r="J10" s="34">
        <f>IF(ISNUMBER('KN 2019'!DB6),'KN 2019'!DB6,"")</f>
        <v>52</v>
      </c>
      <c r="K10" s="34">
        <f>IF(ISNUMBER('KN 2019'!DC6),'KN 2019'!DC6,"")</f>
        <v>44.37</v>
      </c>
      <c r="L10" s="34">
        <f>IF(ISNUMBER('KN 2019'!DD6),'KN 2019'!DD6,"")</f>
        <v>49.95</v>
      </c>
      <c r="M10" s="34">
        <f>IF(ISNUMBER('KN 2019'!DE6),'KN 2019'!DE6,"")</f>
        <v>54.269999999999996</v>
      </c>
      <c r="N10" s="34">
        <f>IF(ISNUMBER('KN 2019'!DF6),'KN 2019'!DF6,"")</f>
        <v>55</v>
      </c>
      <c r="O10" s="34">
        <f>IF(ISNUMBER('KN 2019'!DG6),'KN 2019'!DG6,"")</f>
        <v>53.1</v>
      </c>
      <c r="P10" s="45">
        <f>IF(ISNUMBER('KN 2019'!DH6),'KN 2019'!DH6,"")</f>
        <v>49.224370838171424</v>
      </c>
    </row>
    <row r="11" spans="1:30" s="36" customFormat="1" ht="15.75" thickBot="1" x14ac:dyDescent="0.3">
      <c r="A11" s="41" t="s">
        <v>28</v>
      </c>
      <c r="B11" s="37">
        <f>IF(ISNUMBER('KN 2019'!DJ16),'KN 2019'!DJ16,"")</f>
        <v>24370</v>
      </c>
      <c r="C11" s="37">
        <f>IF(ISNUMBER('KN 2019'!DK16),'KN 2019'!DK16,"")</f>
        <v>22913</v>
      </c>
      <c r="D11" s="37">
        <f>IF(ISNUMBER('KN 2019'!DL16),'KN 2019'!DL16,"")</f>
        <v>21068</v>
      </c>
      <c r="E11" s="37">
        <f>IF(ISNUMBER('KN 2019'!DM16),'KN 2019'!DM16,"")</f>
        <v>21960</v>
      </c>
      <c r="F11" s="37">
        <f>IF(ISNUMBER('KN 2019'!DN16),'KN 2019'!DN16,"")</f>
        <v>20200</v>
      </c>
      <c r="G11" s="37">
        <f>IF(ISNUMBER('KN 2019'!DO16),'KN 2019'!DO16,"")</f>
        <v>19504</v>
      </c>
      <c r="H11" s="37">
        <f>IF(ISNUMBER('KN 2019'!DP16),'KN 2019'!DP16,"")</f>
        <v>22360</v>
      </c>
      <c r="I11" s="37">
        <f>IF(ISNUMBER('KN 2019'!DQ16),'KN 2019'!DQ16,"")</f>
        <v>21206</v>
      </c>
      <c r="J11" s="37">
        <f>IF(ISNUMBER('KN 2019'!DR16),'KN 2019'!DR16,"")</f>
        <v>23490</v>
      </c>
      <c r="K11" s="37">
        <f>IF(ISNUMBER('KN 2019'!DS16),'KN 2019'!DS16,"")</f>
        <v>21234</v>
      </c>
      <c r="L11" s="37">
        <f>IF(ISNUMBER('KN 2019'!DT16),'KN 2019'!DT16,"")</f>
        <v>22918</v>
      </c>
      <c r="M11" s="37">
        <f>IF(ISNUMBER('KN 2019'!DU16),'KN 2019'!DU16,"")</f>
        <v>21002</v>
      </c>
      <c r="N11" s="37">
        <f>IF(ISNUMBER('KN 2019'!DV16),'KN 2019'!DV16,"")</f>
        <v>21900</v>
      </c>
      <c r="O11" s="37">
        <f>IF(ISNUMBER('KN 2019'!DW16),'KN 2019'!DW16,"")</f>
        <v>21360</v>
      </c>
      <c r="P11" s="47">
        <f>IF(ISNUMBER('KN 2019'!DX16),'KN 2019'!DX16,"")</f>
        <v>21820.357142857141</v>
      </c>
    </row>
    <row r="12" spans="1:30" s="38" customFormat="1" ht="19.5" thickBot="1" x14ac:dyDescent="0.35">
      <c r="A12" s="101" t="str">
        <f>'KN 2019'!A17</f>
        <v>41-41-M/01 Agropodnikání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3"/>
    </row>
    <row r="13" spans="1:30" s="36" customFormat="1" x14ac:dyDescent="0.25">
      <c r="A13" s="48" t="s">
        <v>51</v>
      </c>
      <c r="B13" s="74" t="str">
        <f>IF(ISNUMBER('KN 2019'!B17),'KN 2019'!B17,"")</f>
        <v/>
      </c>
      <c r="C13" s="49">
        <f>IF(ISNUMBER('KN 2019'!C17),'KN 2019'!C17,"")</f>
        <v>62617.0646121631</v>
      </c>
      <c r="D13" s="49">
        <f>IF(ISNUMBER('KN 2019'!D17),'KN 2019'!D17,"")</f>
        <v>54550.444691604949</v>
      </c>
      <c r="E13" s="49">
        <f>IF(ISNUMBER('KN 2019'!E17),'KN 2019'!E17,"")</f>
        <v>78973.672217353203</v>
      </c>
      <c r="F13" s="49">
        <f>IF(ISNUMBER('KN 2019'!F17),'KN 2019'!F17,"")</f>
        <v>52135.042646924696</v>
      </c>
      <c r="G13" s="49">
        <f>IF(ISNUMBER('KN 2019'!G17),'KN 2019'!G17,"")</f>
        <v>53952.357611232059</v>
      </c>
      <c r="H13" s="49">
        <f>IF(ISNUMBER('KN 2019'!H17),'KN 2019'!H17,"")</f>
        <v>64473.035840265278</v>
      </c>
      <c r="I13" s="49">
        <f>IF(ISNUMBER('KN 2019'!I17),'KN 2019'!I17,"")</f>
        <v>57310.101738631151</v>
      </c>
      <c r="J13" s="49">
        <f>IF(ISNUMBER('KN 2019'!J17),'KN 2019'!J17,"")</f>
        <v>60013.141117995168</v>
      </c>
      <c r="K13" s="49">
        <f>IF(ISNUMBER('KN 2019'!K17),'KN 2019'!K17,"")</f>
        <v>53028.183665652745</v>
      </c>
      <c r="L13" s="49">
        <f>IF(ISNUMBER('KN 2019'!L17),'KN 2019'!L17,"")</f>
        <v>77044.016675037346</v>
      </c>
      <c r="M13" s="49">
        <f>IF(ISNUMBER('KN 2019'!M17),'KN 2019'!M17,"")</f>
        <v>57766.342403961964</v>
      </c>
      <c r="N13" s="49">
        <f>IF(ISNUMBER('KN 2019'!N17),'KN 2019'!N17,"")</f>
        <v>54593.333333333336</v>
      </c>
      <c r="O13" s="49">
        <f>IF(ISNUMBER('KN 2019'!O17),'KN 2019'!O17,"")</f>
        <v>56465.849110556177</v>
      </c>
      <c r="P13" s="43">
        <f>IF(ISNUMBER('KN 2019'!P17),'KN 2019'!P17,"")</f>
        <v>60224.814281900864</v>
      </c>
    </row>
    <row r="14" spans="1:30" s="36" customFormat="1" x14ac:dyDescent="0.25">
      <c r="A14" s="39" t="s">
        <v>52</v>
      </c>
      <c r="B14" s="75" t="str">
        <f>IF(ISNUMBER('KN 2019'!R17),'KN 2019'!R17,"")</f>
        <v/>
      </c>
      <c r="C14" s="35">
        <f>IF(ISNUMBER('KN 2019'!S17),'KN 2019'!S17,"")</f>
        <v>1803</v>
      </c>
      <c r="D14" s="35">
        <f>IF(ISNUMBER('KN 2019'!T17),'KN 2019'!T17,"")</f>
        <v>750</v>
      </c>
      <c r="E14" s="35">
        <f>IF(ISNUMBER('KN 2019'!U17),'KN 2019'!U17,"")</f>
        <v>756</v>
      </c>
      <c r="F14" s="35">
        <f>IF(ISNUMBER('KN 2019'!V17),'KN 2019'!V17,"")</f>
        <v>770</v>
      </c>
      <c r="G14" s="35">
        <f>IF(ISNUMBER('KN 2019'!W17),'KN 2019'!W17,"")</f>
        <v>627</v>
      </c>
      <c r="H14" s="35">
        <f>IF(ISNUMBER('KN 2019'!X17),'KN 2019'!X17,"")</f>
        <v>730</v>
      </c>
      <c r="I14" s="35">
        <f>IF(ISNUMBER('KN 2019'!Y17),'KN 2019'!Y17,"")</f>
        <v>821.9</v>
      </c>
      <c r="J14" s="35">
        <f>IF(ISNUMBER('KN 2019'!Z17),'KN 2019'!Z17,"")</f>
        <v>782</v>
      </c>
      <c r="K14" s="35">
        <f>IF(ISNUMBER('KN 2019'!AA17),'KN 2019'!AA17,"")</f>
        <v>708</v>
      </c>
      <c r="L14" s="35">
        <f>IF(ISNUMBER('KN 2019'!AB17),'KN 2019'!AB17,"")</f>
        <v>618</v>
      </c>
      <c r="M14" s="35">
        <f>IF(ISNUMBER('KN 2019'!AC17),'KN 2019'!AC17,"")</f>
        <v>730</v>
      </c>
      <c r="N14" s="35">
        <f>IF(ISNUMBER('KN 2019'!AD17),'KN 2019'!AD17,"")</f>
        <v>2586</v>
      </c>
      <c r="O14" s="35">
        <f>IF(ISNUMBER('KN 2019'!AE17),'KN 2019'!AE17,"")</f>
        <v>670</v>
      </c>
      <c r="P14" s="44">
        <f>IF(ISNUMBER('KN 2019'!AF17),'KN 2019'!AF17,"")</f>
        <v>950.14615384615377</v>
      </c>
    </row>
    <row r="15" spans="1:30" x14ac:dyDescent="0.25">
      <c r="A15" s="40" t="s">
        <v>25</v>
      </c>
      <c r="B15" s="66" t="str">
        <f>IF(ISNUMBER('KN 2019'!BN17),'KN 2019'!BN17,"")</f>
        <v/>
      </c>
      <c r="C15" s="34">
        <f>IF(ISNUMBER('KN 2019'!BO17),'KN 2019'!BO17,"")</f>
        <v>9.5332662782880551</v>
      </c>
      <c r="D15" s="34">
        <f>IF(ISNUMBER('KN 2019'!BP17),'KN 2019'!BP17,"")</f>
        <v>9.9747447687921404</v>
      </c>
      <c r="E15" s="34">
        <f>IF(ISNUMBER('KN 2019'!BQ17),'KN 2019'!BQ17,"")</f>
        <v>6.52</v>
      </c>
      <c r="F15" s="34">
        <f>IF(ISNUMBER('KN 2019'!BR17),'KN 2019'!BR17,"")</f>
        <v>10.210000000000001</v>
      </c>
      <c r="G15" s="34">
        <f>IF(ISNUMBER('KN 2019'!BS17),'KN 2019'!BS17,"")</f>
        <v>9.7100000000000009</v>
      </c>
      <c r="H15" s="34">
        <f>IF(ISNUMBER('KN 2019'!BT17),'KN 2019'!BT17,"")</f>
        <v>7.822343406462938</v>
      </c>
      <c r="I15" s="34">
        <f>IF(ISNUMBER('KN 2019'!BU17),'KN 2019'!BU17,"")</f>
        <v>9.4700000000000006</v>
      </c>
      <c r="J15" s="34">
        <f>IF(ISNUMBER('KN 2019'!BV17),'KN 2019'!BV17,"")</f>
        <v>8.9499999999999993</v>
      </c>
      <c r="K15" s="34">
        <f>IF(ISNUMBER('KN 2019'!BW17),'KN 2019'!BW17,"")</f>
        <v>10.221</v>
      </c>
      <c r="L15" s="34">
        <f>IF(ISNUMBER('KN 2019'!BX17),'KN 2019'!BX17,"")</f>
        <v>7.0367868421052631</v>
      </c>
      <c r="M15" s="34">
        <f>IF(ISNUMBER('KN 2019'!BY17),'KN 2019'!BY17,"")</f>
        <v>9.67</v>
      </c>
      <c r="N15" s="34">
        <f>IF(ISNUMBER('KN 2019'!BZ17),'KN 2019'!BZ17,"")</f>
        <v>9</v>
      </c>
      <c r="O15" s="34">
        <f>IF(ISNUMBER('KN 2019'!CA17),'KN 2019'!CA17,"")</f>
        <v>9.6199999999999992</v>
      </c>
      <c r="P15" s="45">
        <f>IF(ISNUMBER('KN 2019'!CB17),'KN 2019'!CB17,"")</f>
        <v>9.0567800996652625</v>
      </c>
    </row>
    <row r="16" spans="1:30" s="36" customFormat="1" x14ac:dyDescent="0.25">
      <c r="A16" s="39" t="s">
        <v>26</v>
      </c>
      <c r="B16" s="63" t="str">
        <f>IF(ISNUMBER('KN 2019'!CD17),'KN 2019'!CD17,"")</f>
        <v/>
      </c>
      <c r="C16" s="3">
        <f>IF(ISNUMBER('KN 2019'!CE17),'KN 2019'!CE17,"")</f>
        <v>41008</v>
      </c>
      <c r="D16" s="3">
        <f>IF(ISNUMBER('KN 2019'!CF17),'KN 2019'!CF17,"")</f>
        <v>39099</v>
      </c>
      <c r="E16" s="3">
        <f>IF(ISNUMBER('KN 2019'!CG17),'KN 2019'!CG17,"")</f>
        <v>39500</v>
      </c>
      <c r="F16" s="3">
        <f>IF(ISNUMBER('KN 2019'!CH17),'KN 2019'!CH17,"")</f>
        <v>37400</v>
      </c>
      <c r="G16" s="3">
        <f>IF(ISNUMBER('KN 2019'!CI17),'KN 2019'!CI17,"")</f>
        <v>36165</v>
      </c>
      <c r="H16" s="3">
        <f>IF(ISNUMBER('KN 2019'!CJ17),'KN 2019'!CJ17,"")</f>
        <v>38450</v>
      </c>
      <c r="I16" s="3">
        <f>IF(ISNUMBER('KN 2019'!CK17),'KN 2019'!CK17,"")</f>
        <v>38338</v>
      </c>
      <c r="J16" s="3">
        <f>IF(ISNUMBER('KN 2019'!CL17),'KN 2019'!CL17,"")</f>
        <v>38058</v>
      </c>
      <c r="K16" s="3">
        <f>IF(ISNUMBER('KN 2019'!CM17),'KN 2019'!CM17,"")</f>
        <v>39084</v>
      </c>
      <c r="L16" s="3">
        <f>IF(ISNUMBER('KN 2019'!CN17),'KN 2019'!CN17,"")</f>
        <v>39514</v>
      </c>
      <c r="M16" s="3">
        <f>IF(ISNUMBER('KN 2019'!CO17),'KN 2019'!CO17,"")</f>
        <v>39583</v>
      </c>
      <c r="N16" s="3">
        <f>IF(ISNUMBER('KN 2019'!CP17),'KN 2019'!CP17,"")</f>
        <v>37003</v>
      </c>
      <c r="O16" s="3">
        <f>IF(ISNUMBER('KN 2019'!CQ17),'KN 2019'!CQ17,"")</f>
        <v>40100</v>
      </c>
      <c r="P16" s="46">
        <f>IF(ISNUMBER('KN 2019'!CR17),'KN 2019'!CR17,"")</f>
        <v>38715.538461538461</v>
      </c>
    </row>
    <row r="17" spans="1:16" x14ac:dyDescent="0.25">
      <c r="A17" s="40" t="s">
        <v>27</v>
      </c>
      <c r="B17" s="66" t="str">
        <f>IF(ISNUMBER('KN 2019'!CT17),'KN 2019'!CT17,"")</f>
        <v/>
      </c>
      <c r="C17" s="34">
        <f>IF(ISNUMBER('KN 2019'!CU17),'KN 2019'!CU17,"")</f>
        <v>25</v>
      </c>
      <c r="D17" s="34">
        <f>IF(ISNUMBER('KN 2019'!CV17),'KN 2019'!CV17,"")</f>
        <v>33.651143660158013</v>
      </c>
      <c r="E17" s="34">
        <f>IF(ISNUMBER('KN 2019'!CW17),'KN 2019'!CW17,"")</f>
        <v>42</v>
      </c>
      <c r="F17" s="34">
        <f>IF(ISNUMBER('KN 2019'!CX17),'KN 2019'!CX17,"")</f>
        <v>29.64</v>
      </c>
      <c r="G17" s="34">
        <f>IF(ISNUMBER('KN 2019'!CY17),'KN 2019'!CY17,"")</f>
        <v>25.28</v>
      </c>
      <c r="H17" s="34">
        <f>IF(ISNUMBER('KN 2019'!CZ17),'KN 2019'!CZ17,"")</f>
        <v>48.8907545868</v>
      </c>
      <c r="I17" s="34">
        <f>IF(ISNUMBER('KN 2019'!DA17),'KN 2019'!DA17,"")</f>
        <v>29.15</v>
      </c>
      <c r="J17" s="34">
        <f>IF(ISNUMBER('KN 2019'!DB17),'KN 2019'!DB17,"")</f>
        <v>31.37</v>
      </c>
      <c r="K17" s="34">
        <f>IF(ISNUMBER('KN 2019'!DC17),'KN 2019'!DC17,"")</f>
        <v>35.68</v>
      </c>
      <c r="L17" s="34">
        <f>IF(ISNUMBER('KN 2019'!DD17),'KN 2019'!DD17,"")</f>
        <v>28.47</v>
      </c>
      <c r="M17" s="34">
        <f>IF(ISNUMBER('KN 2019'!DE17),'KN 2019'!DE17,"")</f>
        <v>29.15</v>
      </c>
      <c r="N17" s="34">
        <f>IF(ISNUMBER('KN 2019'!DF17),'KN 2019'!DF17,"")</f>
        <v>50</v>
      </c>
      <c r="O17" s="34">
        <f>IF(ISNUMBER('KN 2019'!DG17),'KN 2019'!DG17,"")</f>
        <v>39.770000000000003</v>
      </c>
      <c r="P17" s="45">
        <f>IF(ISNUMBER('KN 2019'!DH17),'KN 2019'!DH17,"")</f>
        <v>34.465530634381381</v>
      </c>
    </row>
    <row r="18" spans="1:16" s="36" customFormat="1" ht="15.75" thickBot="1" x14ac:dyDescent="0.3">
      <c r="A18" s="41" t="s">
        <v>28</v>
      </c>
      <c r="B18" s="76" t="str">
        <f>IF(ISNUMBER('KN 2019'!DJ17),'KN 2019'!DJ17,"")</f>
        <v/>
      </c>
      <c r="C18" s="37">
        <f>IF(ISNUMBER('KN 2019'!DK17),'KN 2019'!DK17,"")</f>
        <v>22913</v>
      </c>
      <c r="D18" s="37">
        <f>IF(ISNUMBER('KN 2019'!DL17),'KN 2019'!DL17,"")</f>
        <v>21068</v>
      </c>
      <c r="E18" s="37">
        <f>IF(ISNUMBER('KN 2019'!DM17),'KN 2019'!DM17,"")</f>
        <v>21960</v>
      </c>
      <c r="F18" s="37">
        <f>IF(ISNUMBER('KN 2019'!DN17),'KN 2019'!DN17,"")</f>
        <v>20200</v>
      </c>
      <c r="G18" s="37">
        <f>IF(ISNUMBER('KN 2019'!DO17),'KN 2019'!DO17,"")</f>
        <v>19504</v>
      </c>
      <c r="H18" s="37">
        <f>IF(ISNUMBER('KN 2019'!DP17),'KN 2019'!DP17,"")</f>
        <v>22360</v>
      </c>
      <c r="I18" s="37">
        <f>IF(ISNUMBER('KN 2019'!DQ17),'KN 2019'!DQ17,"")</f>
        <v>21206</v>
      </c>
      <c r="J18" s="37">
        <f>IF(ISNUMBER('KN 2019'!DR17),'KN 2019'!DR17,"")</f>
        <v>23490</v>
      </c>
      <c r="K18" s="37">
        <f>IF(ISNUMBER('KN 2019'!DS17),'KN 2019'!DS17,"")</f>
        <v>21234</v>
      </c>
      <c r="L18" s="37">
        <f>IF(ISNUMBER('KN 2019'!DT17),'KN 2019'!DT17,"")</f>
        <v>22918</v>
      </c>
      <c r="M18" s="37">
        <f>IF(ISNUMBER('KN 2019'!DU17),'KN 2019'!DU17,"")</f>
        <v>21002</v>
      </c>
      <c r="N18" s="37">
        <f>IF(ISNUMBER('KN 2019'!DV17),'KN 2019'!DV17,"")</f>
        <v>21900</v>
      </c>
      <c r="O18" s="37">
        <f>IF(ISNUMBER('KN 2019'!DW17),'KN 2019'!DW17,"")</f>
        <v>21360</v>
      </c>
      <c r="P18" s="47">
        <f>IF(ISNUMBER('KN 2019'!DX17),'KN 2019'!DX17,"")</f>
        <v>21624.23076923077</v>
      </c>
    </row>
    <row r="19" spans="1:16" s="38" customFormat="1" ht="19.5" thickBot="1" x14ac:dyDescent="0.35">
      <c r="A19" s="101" t="str">
        <f>'KN 2019'!A18</f>
        <v>78-42-M/01 Technické lyceum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3"/>
    </row>
    <row r="20" spans="1:16" s="36" customFormat="1" x14ac:dyDescent="0.25">
      <c r="A20" s="48" t="s">
        <v>51</v>
      </c>
      <c r="B20" s="49">
        <f>IF(ISNUMBER('KN 2019'!B18),'KN 2019'!B18,"")</f>
        <v>48705.942857142865</v>
      </c>
      <c r="C20" s="49">
        <f>IF(ISNUMBER('KN 2019'!C18),'KN 2019'!C18,"")</f>
        <v>50748.89238323376</v>
      </c>
      <c r="D20" s="49">
        <f>IF(ISNUMBER('KN 2019'!D18),'KN 2019'!D18,"")</f>
        <v>45083.264637116903</v>
      </c>
      <c r="E20" s="49">
        <f>IF(ISNUMBER('KN 2019'!E18),'KN 2019'!E18,"")</f>
        <v>51320.904977375569</v>
      </c>
      <c r="F20" s="49">
        <f>IF(ISNUMBER('KN 2019'!F18),'KN 2019'!F18,"")</f>
        <v>52539.152759948658</v>
      </c>
      <c r="G20" s="49">
        <f>IF(ISNUMBER('KN 2019'!G18),'KN 2019'!G18,"")</f>
        <v>41158.479406307983</v>
      </c>
      <c r="H20" s="49">
        <f>IF(ISNUMBER('KN 2019'!H18),'KN 2019'!H18,"")</f>
        <v>52701.22034222931</v>
      </c>
      <c r="I20" s="49">
        <f>IF(ISNUMBER('KN 2019'!I18),'KN 2019'!I18,"")</f>
        <v>42593.83687622493</v>
      </c>
      <c r="J20" s="49" t="str">
        <f>IF(ISNUMBER('KN 2019'!J18),'KN 2019'!J18,"")</f>
        <v/>
      </c>
      <c r="K20" s="49">
        <f>IF(ISNUMBER('KN 2019'!K18),'KN 2019'!K18,"")</f>
        <v>45726.401289798203</v>
      </c>
      <c r="L20" s="49">
        <f>IF(ISNUMBER('KN 2019'!L18),'KN 2019'!L18,"")</f>
        <v>51792.1243830534</v>
      </c>
      <c r="M20" s="49">
        <f>IF(ISNUMBER('KN 2019'!M18),'KN 2019'!M18,"")</f>
        <v>44863.705370035699</v>
      </c>
      <c r="N20" s="49">
        <f>IF(ISNUMBER('KN 2019'!N18),'KN 2019'!N18,"")</f>
        <v>45145.090909090904</v>
      </c>
      <c r="O20" s="49">
        <f>IF(ISNUMBER('KN 2019'!O18),'KN 2019'!O18,"")</f>
        <v>45537.778542544955</v>
      </c>
      <c r="P20" s="43">
        <f>IF(ISNUMBER('KN 2019'!P18),'KN 2019'!P18,"")</f>
        <v>47532.061133392548</v>
      </c>
    </row>
    <row r="21" spans="1:16" s="36" customFormat="1" x14ac:dyDescent="0.25">
      <c r="A21" s="39" t="s">
        <v>52</v>
      </c>
      <c r="B21" s="35">
        <f>IF(ISNUMBER('KN 2019'!R18),'KN 2019'!R18,"")</f>
        <v>820</v>
      </c>
      <c r="C21" s="35">
        <f>IF(ISNUMBER('KN 2019'!S18),'KN 2019'!S18,"")</f>
        <v>611</v>
      </c>
      <c r="D21" s="35">
        <f>IF(ISNUMBER('KN 2019'!T18),'KN 2019'!T18,"")</f>
        <v>750</v>
      </c>
      <c r="E21" s="35">
        <f>IF(ISNUMBER('KN 2019'!U18),'KN 2019'!U18,"")</f>
        <v>756</v>
      </c>
      <c r="F21" s="35">
        <f>IF(ISNUMBER('KN 2019'!V18),'KN 2019'!V18,"")</f>
        <v>770</v>
      </c>
      <c r="G21" s="35">
        <f>IF(ISNUMBER('KN 2019'!W18),'KN 2019'!W18,"")</f>
        <v>573</v>
      </c>
      <c r="H21" s="35">
        <f>IF(ISNUMBER('KN 2019'!X18),'KN 2019'!X18,"")</f>
        <v>730</v>
      </c>
      <c r="I21" s="35">
        <f>IF(ISNUMBER('KN 2019'!Y18),'KN 2019'!Y18,"")</f>
        <v>777.8</v>
      </c>
      <c r="J21" s="35" t="str">
        <f>IF(ISNUMBER('KN 2019'!Z18),'KN 2019'!Z18,"")</f>
        <v/>
      </c>
      <c r="K21" s="35">
        <f>IF(ISNUMBER('KN 2019'!AA18),'KN 2019'!AA18,"")</f>
        <v>672</v>
      </c>
      <c r="L21" s="35">
        <f>IF(ISNUMBER('KN 2019'!AB18),'KN 2019'!AB18,"")</f>
        <v>618</v>
      </c>
      <c r="M21" s="35">
        <f>IF(ISNUMBER('KN 2019'!AC18),'KN 2019'!AC18,"")</f>
        <v>730</v>
      </c>
      <c r="N21" s="35">
        <f>IF(ISNUMBER('KN 2019'!AD18),'KN 2019'!AD18,"")</f>
        <v>570</v>
      </c>
      <c r="O21" s="35">
        <f>IF(ISNUMBER('KN 2019'!AE18),'KN 2019'!AE18,"")</f>
        <v>670</v>
      </c>
      <c r="P21" s="44">
        <f>IF(ISNUMBER('KN 2019'!AF18),'KN 2019'!AF18,"")</f>
        <v>695.98461538461538</v>
      </c>
    </row>
    <row r="22" spans="1:16" x14ac:dyDescent="0.25">
      <c r="A22" s="40" t="s">
        <v>25</v>
      </c>
      <c r="B22" s="34">
        <f>IF(ISNUMBER('KN 2019'!BN18),'KN 2019'!BN18,"")</f>
        <v>11.2</v>
      </c>
      <c r="C22" s="34">
        <f>IF(ISNUMBER('KN 2019'!BO18),'KN 2019'!BO18,"")</f>
        <v>10.778079259988868</v>
      </c>
      <c r="D22" s="34">
        <f>IF(ISNUMBER('KN 2019'!BP18),'KN 2019'!BP18,"")</f>
        <v>11.53</v>
      </c>
      <c r="E22" s="34">
        <f>IF(ISNUMBER('KN 2019'!BQ18),'KN 2019'!BQ18,"")</f>
        <v>10.27</v>
      </c>
      <c r="F22" s="34">
        <f>IF(ISNUMBER('KN 2019'!BR18),'KN 2019'!BR18,"")</f>
        <v>9.69</v>
      </c>
      <c r="G22" s="34">
        <f>IF(ISNUMBER('KN 2019'!BS18),'KN 2019'!BS18,"")</f>
        <v>11.76</v>
      </c>
      <c r="H22" s="34">
        <f>IF(ISNUMBER('KN 2019'!BT18),'KN 2019'!BT18,"")</f>
        <v>9.5762187417296385</v>
      </c>
      <c r="I22" s="34">
        <f>IF(ISNUMBER('KN 2019'!BU18),'KN 2019'!BU18,"")</f>
        <v>11.88</v>
      </c>
      <c r="J22" s="34" t="str">
        <f>IF(ISNUMBER('KN 2019'!BV18),'KN 2019'!BV18,"")</f>
        <v/>
      </c>
      <c r="K22" s="34">
        <f>IF(ISNUMBER('KN 2019'!BW18),'KN 2019'!BW18,"")</f>
        <v>11.48</v>
      </c>
      <c r="L22" s="34">
        <f>IF(ISNUMBER('KN 2019'!BX18),'KN 2019'!BX18,"")</f>
        <v>10.177593999999999</v>
      </c>
      <c r="M22" s="34">
        <f>IF(ISNUMBER('KN 2019'!BY18),'KN 2019'!BY18,"")</f>
        <v>11.81</v>
      </c>
      <c r="N22" s="34">
        <f>IF(ISNUMBER('KN 2019'!BZ18),'KN 2019'!BZ18,"")</f>
        <v>11</v>
      </c>
      <c r="O22" s="34">
        <f>IF(ISNUMBER('KN 2019'!CA18),'KN 2019'!CA18,"")</f>
        <v>11.82</v>
      </c>
      <c r="P22" s="45">
        <f>IF(ISNUMBER('KN 2019'!CB18),'KN 2019'!CB18,"")</f>
        <v>10.997837846286039</v>
      </c>
    </row>
    <row r="23" spans="1:16" s="36" customFormat="1" x14ac:dyDescent="0.25">
      <c r="A23" s="39" t="s">
        <v>26</v>
      </c>
      <c r="B23" s="3">
        <f>IF(ISNUMBER('KN 2019'!CD18),'KN 2019'!CD18,"")</f>
        <v>40000</v>
      </c>
      <c r="C23" s="3">
        <f>IF(ISNUMBER('KN 2019'!CE18),'KN 2019'!CE18,"")</f>
        <v>41008</v>
      </c>
      <c r="D23" s="3">
        <f>IF(ISNUMBER('KN 2019'!CF18),'KN 2019'!CF18,"")</f>
        <v>39099</v>
      </c>
      <c r="E23" s="3">
        <f>IF(ISNUMBER('KN 2019'!CG18),'KN 2019'!CG18,"")</f>
        <v>39500</v>
      </c>
      <c r="F23" s="3">
        <f>IF(ISNUMBER('KN 2019'!CH18),'KN 2019'!CH18,"")</f>
        <v>37400</v>
      </c>
      <c r="G23" s="3">
        <f>IF(ISNUMBER('KN 2019'!CI18),'KN 2019'!CI18,"")</f>
        <v>36165</v>
      </c>
      <c r="H23" s="3">
        <f>IF(ISNUMBER('KN 2019'!CJ18),'KN 2019'!CJ18,"")</f>
        <v>38450</v>
      </c>
      <c r="I23" s="3">
        <f>IF(ISNUMBER('KN 2019'!CK18),'KN 2019'!CK18,"")</f>
        <v>37990</v>
      </c>
      <c r="J23" s="3" t="str">
        <f>IF(ISNUMBER('KN 2019'!CL18),'KN 2019'!CL18,"")</f>
        <v/>
      </c>
      <c r="K23" s="3">
        <f>IF(ISNUMBER('KN 2019'!CM18),'KN 2019'!CM18,"")</f>
        <v>39084</v>
      </c>
      <c r="L23" s="3">
        <f>IF(ISNUMBER('KN 2019'!CN18),'KN 2019'!CN18,"")</f>
        <v>39514</v>
      </c>
      <c r="M23" s="3">
        <f>IF(ISNUMBER('KN 2019'!CO18),'KN 2019'!CO18,"")</f>
        <v>39583</v>
      </c>
      <c r="N23" s="3">
        <f>IF(ISNUMBER('KN 2019'!CP18),'KN 2019'!CP18,"")</f>
        <v>37003</v>
      </c>
      <c r="O23" s="3">
        <f>IF(ISNUMBER('KN 2019'!CQ18),'KN 2019'!CQ18,"")</f>
        <v>40100</v>
      </c>
      <c r="P23" s="46">
        <f>IF(ISNUMBER('KN 2019'!CR18),'KN 2019'!CR18,"")</f>
        <v>38838.153846153844</v>
      </c>
    </row>
    <row r="24" spans="1:16" x14ac:dyDescent="0.25">
      <c r="A24" s="40" t="s">
        <v>27</v>
      </c>
      <c r="B24" s="34">
        <f>IF(ISNUMBER('KN 2019'!CT18),'KN 2019'!CT18,"")</f>
        <v>50</v>
      </c>
      <c r="C24" s="34">
        <f>IF(ISNUMBER('KN 2019'!CU18),'KN 2019'!CU18,"")</f>
        <v>54</v>
      </c>
      <c r="D24" s="34">
        <f>IF(ISNUMBER('KN 2019'!CV18),'KN 2019'!CV18,"")</f>
        <v>57.582989683986668</v>
      </c>
      <c r="E24" s="34">
        <f>IF(ISNUMBER('KN 2019'!CW18),'KN 2019'!CW18,"")</f>
        <v>51</v>
      </c>
      <c r="F24" s="34">
        <f>IF(ISNUMBER('KN 2019'!CX18),'KN 2019'!CX18,"")</f>
        <v>38.950000000000003</v>
      </c>
      <c r="G24" s="34">
        <f>IF(ISNUMBER('KN 2019'!CY18),'KN 2019'!CY18,"")</f>
        <v>55</v>
      </c>
      <c r="H24" s="34">
        <f>IF(ISNUMBER('KN 2019'!CZ18),'KN 2019'!CZ18,"")</f>
        <v>59.3711917344</v>
      </c>
      <c r="I24" s="34">
        <f>IF(ISNUMBER('KN 2019'!DA18),'KN 2019'!DA18,"")</f>
        <v>60.3</v>
      </c>
      <c r="J24" s="34" t="str">
        <f>IF(ISNUMBER('KN 2019'!DB18),'KN 2019'!DB18,"")</f>
        <v/>
      </c>
      <c r="K24" s="34">
        <f>IF(ISNUMBER('KN 2019'!DC18),'KN 2019'!DC18,"")</f>
        <v>52.3</v>
      </c>
      <c r="L24" s="34">
        <f>IF(ISNUMBER('KN 2019'!DD18),'KN 2019'!DD18,"")</f>
        <v>52.86</v>
      </c>
      <c r="M24" s="34">
        <f>IF(ISNUMBER('KN 2019'!DE18),'KN 2019'!DE18,"")</f>
        <v>54.269999999999996</v>
      </c>
      <c r="N24" s="34">
        <f>IF(ISNUMBER('KN 2019'!DF18),'KN 2019'!DF18,"")</f>
        <v>55</v>
      </c>
      <c r="O24" s="34">
        <f>IF(ISNUMBER('KN 2019'!DG18),'KN 2019'!DG18,"")</f>
        <v>53.1</v>
      </c>
      <c r="P24" s="45">
        <f>IF(ISNUMBER('KN 2019'!DH18),'KN 2019'!DH18,"")</f>
        <v>53.364167801414361</v>
      </c>
    </row>
    <row r="25" spans="1:16" s="36" customFormat="1" ht="15.75" thickBot="1" x14ac:dyDescent="0.3">
      <c r="A25" s="41" t="s">
        <v>28</v>
      </c>
      <c r="B25" s="37">
        <f>IF(ISNUMBER('KN 2019'!DJ18),'KN 2019'!DJ18,"")</f>
        <v>24370</v>
      </c>
      <c r="C25" s="37">
        <f>IF(ISNUMBER('KN 2019'!DK18),'KN 2019'!DK18,"")</f>
        <v>22913</v>
      </c>
      <c r="D25" s="37">
        <f>IF(ISNUMBER('KN 2019'!DL18),'KN 2019'!DL18,"")</f>
        <v>21068</v>
      </c>
      <c r="E25" s="37">
        <f>IF(ISNUMBER('KN 2019'!DM18),'KN 2019'!DM18,"")</f>
        <v>21960</v>
      </c>
      <c r="F25" s="37">
        <f>IF(ISNUMBER('KN 2019'!DN18),'KN 2019'!DN18,"")</f>
        <v>20200</v>
      </c>
      <c r="G25" s="37">
        <f>IF(ISNUMBER('KN 2019'!DO18),'KN 2019'!DO18,"")</f>
        <v>19504</v>
      </c>
      <c r="H25" s="37">
        <f>IF(ISNUMBER('KN 2019'!DP18),'KN 2019'!DP18,"")</f>
        <v>22360</v>
      </c>
      <c r="I25" s="37">
        <f>IF(ISNUMBER('KN 2019'!DQ18),'KN 2019'!DQ18,"")</f>
        <v>21206</v>
      </c>
      <c r="J25" s="37" t="str">
        <f>IF(ISNUMBER('KN 2019'!DR18),'KN 2019'!DR18,"")</f>
        <v/>
      </c>
      <c r="K25" s="37">
        <f>IF(ISNUMBER('KN 2019'!DS18),'KN 2019'!DS18,"")</f>
        <v>21234</v>
      </c>
      <c r="L25" s="37">
        <f>IF(ISNUMBER('KN 2019'!DT18),'KN 2019'!DT18,"")</f>
        <v>22918</v>
      </c>
      <c r="M25" s="37">
        <f>IF(ISNUMBER('KN 2019'!DU18),'KN 2019'!DU18,"")</f>
        <v>21002</v>
      </c>
      <c r="N25" s="37">
        <f>IF(ISNUMBER('KN 2019'!DV18),'KN 2019'!DV18,"")</f>
        <v>21900</v>
      </c>
      <c r="O25" s="37">
        <f>IF(ISNUMBER('KN 2019'!DW18),'KN 2019'!DW18,"")</f>
        <v>21360</v>
      </c>
      <c r="P25" s="47">
        <f>IF(ISNUMBER('KN 2019'!DX18),'KN 2019'!DX18,"")</f>
        <v>21691.923076923078</v>
      </c>
    </row>
    <row r="26" spans="1:16" s="38" customFormat="1" ht="19.5" thickBot="1" x14ac:dyDescent="0.35">
      <c r="A26" s="101" t="str">
        <f>'KN 2019'!A19</f>
        <v>75-31-M/01 Předškolní a mimoškolní pedagogika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</row>
    <row r="27" spans="1:16" s="36" customFormat="1" x14ac:dyDescent="0.25">
      <c r="A27" s="48" t="s">
        <v>51</v>
      </c>
      <c r="B27" s="49">
        <f>IF(ISNUMBER('KN 2019'!B19),'KN 2019'!B19,"")</f>
        <v>48174.233766233774</v>
      </c>
      <c r="C27" s="49">
        <f>IF(ISNUMBER('KN 2019'!C19),'KN 2019'!C19,"")</f>
        <v>52700.334083258451</v>
      </c>
      <c r="D27" s="49">
        <f>IF(ISNUMBER('KN 2019'!D19),'KN 2019'!D19,"")</f>
        <v>49586.006093170108</v>
      </c>
      <c r="E27" s="49">
        <f>IF(ISNUMBER('KN 2019'!E19),'KN 2019'!E19,"")</f>
        <v>44346.574870912227</v>
      </c>
      <c r="F27" s="49">
        <f>IF(ISNUMBER('KN 2019'!F19),'KN 2019'!F19,"")</f>
        <v>44897.302426970091</v>
      </c>
      <c r="G27" s="49">
        <f>IF(ISNUMBER('KN 2019'!G19),'KN 2019'!G19,"")</f>
        <v>48699.581645265513</v>
      </c>
      <c r="H27" s="49">
        <f>IF(ISNUMBER('KN 2019'!H19),'KN 2019'!H19,"")</f>
        <v>43886.78901161893</v>
      </c>
      <c r="I27" s="49">
        <f>IF(ISNUMBER('KN 2019'!I19),'KN 2019'!I19,"")</f>
        <v>45171.813727653942</v>
      </c>
      <c r="J27" s="49">
        <f>IF(ISNUMBER('KN 2019'!J19),'KN 2019'!J19,"")</f>
        <v>48262.79549718574</v>
      </c>
      <c r="K27" s="49" t="str">
        <f>IF(ISNUMBER('KN 2019'!K19),'KN 2019'!K19,"")</f>
        <v/>
      </c>
      <c r="L27" s="49">
        <f>IF(ISNUMBER('KN 2019'!L19),'KN 2019'!L19,"")</f>
        <v>48802.834615217973</v>
      </c>
      <c r="M27" s="49">
        <f>IF(ISNUMBER('KN 2019'!M19),'KN 2019'!M19,"")</f>
        <v>47461.28204441128</v>
      </c>
      <c r="N27" s="74">
        <f>IF(ISNUMBER('KN 2019'!N19),'KN 2019'!N19,"")</f>
        <v>46754.691588785048</v>
      </c>
      <c r="O27" s="49">
        <f>IF(ISNUMBER('KN 2019'!O19),'KN 2019'!O19,"")</f>
        <v>52143.064787771851</v>
      </c>
      <c r="P27" s="43">
        <f>IF(ISNUMBER('KN 2019'!P19),'KN 2019'!P19,"")</f>
        <v>47760.561858342691</v>
      </c>
    </row>
    <row r="28" spans="1:16" s="36" customFormat="1" x14ac:dyDescent="0.25">
      <c r="A28" s="39" t="s">
        <v>52</v>
      </c>
      <c r="B28" s="35">
        <f>IF(ISNUMBER('KN 2019'!R19),'KN 2019'!R19,"")</f>
        <v>820</v>
      </c>
      <c r="C28" s="35">
        <f>IF(ISNUMBER('KN 2019'!S19),'KN 2019'!S19,"")</f>
        <v>611</v>
      </c>
      <c r="D28" s="35">
        <f>IF(ISNUMBER('KN 2019'!T19),'KN 2019'!T19,"")</f>
        <v>750</v>
      </c>
      <c r="E28" s="35">
        <f>IF(ISNUMBER('KN 2019'!U19),'KN 2019'!U19,"")</f>
        <v>756</v>
      </c>
      <c r="F28" s="35">
        <f>IF(ISNUMBER('KN 2019'!V19),'KN 2019'!V19,"")</f>
        <v>770</v>
      </c>
      <c r="G28" s="35">
        <f>IF(ISNUMBER('KN 2019'!W19),'KN 2019'!W19,"")</f>
        <v>605</v>
      </c>
      <c r="H28" s="35">
        <f>IF(ISNUMBER('KN 2019'!X19),'KN 2019'!X19,"")</f>
        <v>730</v>
      </c>
      <c r="I28" s="35">
        <f>IF(ISNUMBER('KN 2019'!Y19),'KN 2019'!Y19,"")</f>
        <v>785.5</v>
      </c>
      <c r="J28" s="35">
        <f>IF(ISNUMBER('KN 2019'!Z19),'KN 2019'!Z19,"")</f>
        <v>747</v>
      </c>
      <c r="K28" s="35" t="str">
        <f>IF(ISNUMBER('KN 2019'!AA19),'KN 2019'!AA19,"")</f>
        <v/>
      </c>
      <c r="L28" s="35">
        <f>IF(ISNUMBER('KN 2019'!AB19),'KN 2019'!AB19,"")</f>
        <v>618</v>
      </c>
      <c r="M28" s="35">
        <f>IF(ISNUMBER('KN 2019'!AC19),'KN 2019'!AC19,"")</f>
        <v>730</v>
      </c>
      <c r="N28" s="75">
        <f>IF(ISNUMBER('KN 2019'!AD19),'KN 2019'!AD19,"")</f>
        <v>570</v>
      </c>
      <c r="O28" s="35">
        <f>IF(ISNUMBER('KN 2019'!AE19),'KN 2019'!AE19,"")</f>
        <v>670</v>
      </c>
      <c r="P28" s="44">
        <f>IF(ISNUMBER('KN 2019'!AF19),'KN 2019'!AF19,"")</f>
        <v>704.80769230769226</v>
      </c>
    </row>
    <row r="29" spans="1:16" x14ac:dyDescent="0.25">
      <c r="A29" s="40" t="s">
        <v>25</v>
      </c>
      <c r="B29" s="34">
        <f>IF(ISNUMBER('KN 2019'!BN19),'KN 2019'!BN19,"")</f>
        <v>11.2</v>
      </c>
      <c r="C29" s="34">
        <f>IF(ISNUMBER('KN 2019'!BO19),'KN 2019'!BO19,"")</f>
        <v>10.3362932671695</v>
      </c>
      <c r="D29" s="34">
        <f>IF(ISNUMBER('KN 2019'!BP19),'KN 2019'!BP19,"")</f>
        <v>10.5</v>
      </c>
      <c r="E29" s="34">
        <f>IF(ISNUMBER('KN 2019'!BQ19),'KN 2019'!BQ19,"")</f>
        <v>12.45</v>
      </c>
      <c r="F29" s="34">
        <f>IF(ISNUMBER('KN 2019'!BR19),'KN 2019'!BR19,"")</f>
        <v>11.36</v>
      </c>
      <c r="G29" s="34">
        <f>IF(ISNUMBER('KN 2019'!BS19),'KN 2019'!BS19,"")</f>
        <v>10.07</v>
      </c>
      <c r="H29" s="34">
        <f>IF(ISNUMBER('KN 2019'!BT19),'KN 2019'!BT19,"")</f>
        <v>11.720349873540366</v>
      </c>
      <c r="I29" s="34">
        <f>IF(ISNUMBER('KN 2019'!BU19),'KN 2019'!BU19,"")</f>
        <v>11.5</v>
      </c>
      <c r="J29" s="34">
        <f>IF(ISNUMBER('KN 2019'!BV19),'KN 2019'!BV19,"")</f>
        <v>10.66</v>
      </c>
      <c r="K29" s="34" t="str">
        <f>IF(ISNUMBER('KN 2019'!BW19),'KN 2019'!BW19,"")</f>
        <v/>
      </c>
      <c r="L29" s="34">
        <f>IF(ISNUMBER('KN 2019'!BX19),'KN 2019'!BX19,"")</f>
        <v>11.248600223964168</v>
      </c>
      <c r="M29" s="34">
        <f>IF(ISNUMBER('KN 2019'!BY19),'KN 2019'!BY19,"")</f>
        <v>11.14</v>
      </c>
      <c r="N29" s="66">
        <f>IF(ISNUMBER('KN 2019'!BZ19),'KN 2019'!BZ19,"")</f>
        <v>10.7</v>
      </c>
      <c r="O29" s="34">
        <f>IF(ISNUMBER('KN 2019'!CA19),'KN 2019'!CA19,"")</f>
        <v>10.53</v>
      </c>
      <c r="P29" s="45">
        <f>IF(ISNUMBER('KN 2019'!CB19),'KN 2019'!CB19,"")</f>
        <v>11.031941797282618</v>
      </c>
    </row>
    <row r="30" spans="1:16" s="36" customFormat="1" x14ac:dyDescent="0.25">
      <c r="A30" s="39" t="s">
        <v>26</v>
      </c>
      <c r="B30" s="3">
        <f>IF(ISNUMBER('KN 2019'!CD19),'KN 2019'!CD19,"")</f>
        <v>40000</v>
      </c>
      <c r="C30" s="3">
        <f>IF(ISNUMBER('KN 2019'!CE19),'KN 2019'!CE19,"")</f>
        <v>41008</v>
      </c>
      <c r="D30" s="3">
        <f>IF(ISNUMBER('KN 2019'!CF19),'KN 2019'!CF19,"")</f>
        <v>39099</v>
      </c>
      <c r="E30" s="3">
        <f>IF(ISNUMBER('KN 2019'!CG19),'KN 2019'!CG19,"")</f>
        <v>39500</v>
      </c>
      <c r="F30" s="3">
        <f>IF(ISNUMBER('KN 2019'!CH19),'KN 2019'!CH19,"")</f>
        <v>37400</v>
      </c>
      <c r="G30" s="3">
        <f>IF(ISNUMBER('KN 2019'!CI19),'KN 2019'!CI19,"")</f>
        <v>36165</v>
      </c>
      <c r="H30" s="3">
        <f>IF(ISNUMBER('KN 2019'!CJ19),'KN 2019'!CJ19,"")</f>
        <v>38450</v>
      </c>
      <c r="I30" s="3">
        <f>IF(ISNUMBER('KN 2019'!CK19),'KN 2019'!CK19,"")</f>
        <v>38338</v>
      </c>
      <c r="J30" s="3">
        <f>IF(ISNUMBER('KN 2019'!CL19),'KN 2019'!CL19,"")</f>
        <v>38058</v>
      </c>
      <c r="K30" s="3" t="str">
        <f>IF(ISNUMBER('KN 2019'!CM19),'KN 2019'!CM19,"")</f>
        <v/>
      </c>
      <c r="L30" s="3">
        <f>IF(ISNUMBER('KN 2019'!CN19),'KN 2019'!CN19,"")</f>
        <v>39514</v>
      </c>
      <c r="M30" s="3">
        <f>IF(ISNUMBER('KN 2019'!CO19),'KN 2019'!CO19,"")</f>
        <v>39583</v>
      </c>
      <c r="N30" s="63">
        <f>IF(ISNUMBER('KN 2019'!CP19),'KN 2019'!CP19,"")</f>
        <v>37003</v>
      </c>
      <c r="O30" s="3">
        <f>IF(ISNUMBER('KN 2019'!CQ19),'KN 2019'!CQ19,"")</f>
        <v>40100</v>
      </c>
      <c r="P30" s="46">
        <f>IF(ISNUMBER('KN 2019'!CR19),'KN 2019'!CR19,"")</f>
        <v>38786</v>
      </c>
    </row>
    <row r="31" spans="1:16" x14ac:dyDescent="0.25">
      <c r="A31" s="40" t="s">
        <v>27</v>
      </c>
      <c r="B31" s="34">
        <f>IF(ISNUMBER('KN 2019'!CT19),'KN 2019'!CT19,"")</f>
        <v>55</v>
      </c>
      <c r="C31" s="34">
        <f>IF(ISNUMBER('KN 2019'!CU19),'KN 2019'!CU19,"")</f>
        <v>54</v>
      </c>
      <c r="D31" s="34">
        <f>IF(ISNUMBER('KN 2019'!CV19),'KN 2019'!CV19,"")</f>
        <v>51.58</v>
      </c>
      <c r="E31" s="34">
        <f>IF(ISNUMBER('KN 2019'!CW19),'KN 2019'!CW19,"")</f>
        <v>42</v>
      </c>
      <c r="F31" s="34">
        <f>IF(ISNUMBER('KN 2019'!CX19),'KN 2019'!CX19,"")</f>
        <v>44.97</v>
      </c>
      <c r="G31" s="34">
        <f>IF(ISNUMBER('KN 2019'!CY19),'KN 2019'!CY19,"")</f>
        <v>41.77</v>
      </c>
      <c r="H31" s="34">
        <f>IF(ISNUMBER('KN 2019'!CZ19),'KN 2019'!CZ19,"")</f>
        <v>59.3711917344</v>
      </c>
      <c r="I31" s="34">
        <f>IF(ISNUMBER('KN 2019'!DA19),'KN 2019'!DA19,"")</f>
        <v>49.25</v>
      </c>
      <c r="J31" s="34">
        <f>IF(ISNUMBER('KN 2019'!DB19),'KN 2019'!DB19,"")</f>
        <v>52</v>
      </c>
      <c r="K31" s="34" t="str">
        <f>IF(ISNUMBER('KN 2019'!DC19),'KN 2019'!DC19,"")</f>
        <v/>
      </c>
      <c r="L31" s="34">
        <f>IF(ISNUMBER('KN 2019'!DD19),'KN 2019'!DD19,"")</f>
        <v>41.36</v>
      </c>
      <c r="M31" s="34">
        <f>IF(ISNUMBER('KN 2019'!DE19),'KN 2019'!DE19,"")</f>
        <v>52.259999999999991</v>
      </c>
      <c r="N31" s="66">
        <f>IF(ISNUMBER('KN 2019'!DF19),'KN 2019'!DF19,"")</f>
        <v>50</v>
      </c>
      <c r="O31" s="34">
        <f>IF(ISNUMBER('KN 2019'!DG19),'KN 2019'!DG19,"")</f>
        <v>39.770000000000003</v>
      </c>
      <c r="P31" s="45">
        <f>IF(ISNUMBER('KN 2019'!DH19),'KN 2019'!DH19,"")</f>
        <v>48.717783979569226</v>
      </c>
    </row>
    <row r="32" spans="1:16" s="36" customFormat="1" ht="15.75" thickBot="1" x14ac:dyDescent="0.3">
      <c r="A32" s="41" t="s">
        <v>28</v>
      </c>
      <c r="B32" s="37">
        <f>IF(ISNUMBER('KN 2019'!DJ19),'KN 2019'!DJ19,"")</f>
        <v>24370</v>
      </c>
      <c r="C32" s="37">
        <f>IF(ISNUMBER('KN 2019'!DK19),'KN 2019'!DK19,"")</f>
        <v>22913</v>
      </c>
      <c r="D32" s="37">
        <f>IF(ISNUMBER('KN 2019'!DL19),'KN 2019'!DL19,"")</f>
        <v>21068</v>
      </c>
      <c r="E32" s="37">
        <f>IF(ISNUMBER('KN 2019'!DM19),'KN 2019'!DM19,"")</f>
        <v>21960</v>
      </c>
      <c r="F32" s="37">
        <f>IF(ISNUMBER('KN 2019'!DN19),'KN 2019'!DN19,"")</f>
        <v>20200</v>
      </c>
      <c r="G32" s="37">
        <f>IF(ISNUMBER('KN 2019'!DO19),'KN 2019'!DO19,"")</f>
        <v>19504</v>
      </c>
      <c r="H32" s="37">
        <f>IF(ISNUMBER('KN 2019'!DP19),'KN 2019'!DP19,"")</f>
        <v>22360</v>
      </c>
      <c r="I32" s="37">
        <f>IF(ISNUMBER('KN 2019'!DQ19),'KN 2019'!DQ19,"")</f>
        <v>21206</v>
      </c>
      <c r="J32" s="37">
        <f>IF(ISNUMBER('KN 2019'!DR19),'KN 2019'!DR19,"")</f>
        <v>23490</v>
      </c>
      <c r="K32" s="37" t="str">
        <f>IF(ISNUMBER('KN 2019'!DS19),'KN 2019'!DS19,"")</f>
        <v/>
      </c>
      <c r="L32" s="37">
        <f>IF(ISNUMBER('KN 2019'!DT19),'KN 2019'!DT19,"")</f>
        <v>22918</v>
      </c>
      <c r="M32" s="37">
        <f>IF(ISNUMBER('KN 2019'!DU19),'KN 2019'!DU19,"")</f>
        <v>21002</v>
      </c>
      <c r="N32" s="76">
        <f>IF(ISNUMBER('KN 2019'!DV19),'KN 2019'!DV19,"")</f>
        <v>21900</v>
      </c>
      <c r="O32" s="37">
        <f>IF(ISNUMBER('KN 2019'!DW19),'KN 2019'!DW19,"")</f>
        <v>21360</v>
      </c>
      <c r="P32" s="47">
        <f>IF(ISNUMBER('KN 2019'!DX19),'KN 2019'!DX19,"")</f>
        <v>21865.461538461539</v>
      </c>
    </row>
    <row r="33" spans="1:16" s="38" customFormat="1" ht="19.5" thickBot="1" x14ac:dyDescent="0.35">
      <c r="A33" s="101" t="str">
        <f>'KN 2019'!A20</f>
        <v>65-42-M/02 Cestovní ruch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3"/>
    </row>
    <row r="34" spans="1:16" s="36" customFormat="1" x14ac:dyDescent="0.25">
      <c r="A34" s="48" t="s">
        <v>51</v>
      </c>
      <c r="B34" s="49">
        <f>IF(ISNUMBER('KN 2019'!B20),'KN 2019'!B20,"")</f>
        <v>47228.11034482759</v>
      </c>
      <c r="C34" s="49">
        <f>IF(ISNUMBER('KN 2019'!C20),'KN 2019'!C20,"")</f>
        <v>50712.356779448237</v>
      </c>
      <c r="D34" s="49">
        <f>IF(ISNUMBER('KN 2019'!D20),'KN 2019'!D20,"")</f>
        <v>49297.043941329561</v>
      </c>
      <c r="E34" s="49">
        <f>IF(ISNUMBER('KN 2019'!E20),'KN 2019'!E20,"")</f>
        <v>49960.921658986183</v>
      </c>
      <c r="F34" s="49">
        <f>IF(ISNUMBER('KN 2019'!F20),'KN 2019'!F20,"")</f>
        <v>43040.60506295324</v>
      </c>
      <c r="G34" s="49">
        <f>IF(ISNUMBER('KN 2019'!G20),'KN 2019'!G20,"")</f>
        <v>47412.504480218529</v>
      </c>
      <c r="H34" s="49">
        <f>IF(ISNUMBER('KN 2019'!H20),'KN 2019'!H20,"")</f>
        <v>55461.627326372196</v>
      </c>
      <c r="I34" s="49">
        <f>IF(ISNUMBER('KN 2019'!I20),'KN 2019'!I20,"")</f>
        <v>46119.232671166152</v>
      </c>
      <c r="J34" s="49">
        <f>IF(ISNUMBER('KN 2019'!J20),'KN 2019'!J20,"")</f>
        <v>49211.821001329197</v>
      </c>
      <c r="K34" s="49">
        <f>IF(ISNUMBER('KN 2019'!K20),'KN 2019'!K20,"")</f>
        <v>47491.77551052098</v>
      </c>
      <c r="L34" s="49">
        <f>IF(ISNUMBER('KN 2019'!L20),'KN 2019'!L20,"")</f>
        <v>49079.099938472762</v>
      </c>
      <c r="M34" s="49">
        <f>IF(ISNUMBER('KN 2019'!M20),'KN 2019'!M20,"")</f>
        <v>46234.534256488994</v>
      </c>
      <c r="N34" s="74" t="str">
        <f>IF(ISNUMBER('KN 2019'!N20),'KN 2019'!N20,"")</f>
        <v/>
      </c>
      <c r="O34" s="49">
        <f>IF(ISNUMBER('KN 2019'!O20),'KN 2019'!O20,"")</f>
        <v>46743.494950688008</v>
      </c>
      <c r="P34" s="43">
        <f>IF(ISNUMBER('KN 2019'!P20),'KN 2019'!P20,"")</f>
        <v>48307.163686369357</v>
      </c>
    </row>
    <row r="35" spans="1:16" s="36" customFormat="1" x14ac:dyDescent="0.25">
      <c r="A35" s="39" t="s">
        <v>52</v>
      </c>
      <c r="B35" s="35">
        <f>IF(ISNUMBER('KN 2019'!R20),'KN 2019'!R20,"")</f>
        <v>820</v>
      </c>
      <c r="C35" s="35">
        <f>IF(ISNUMBER('KN 2019'!S20),'KN 2019'!S20,"")</f>
        <v>611</v>
      </c>
      <c r="D35" s="35">
        <f>IF(ISNUMBER('KN 2019'!T20),'KN 2019'!T20,"")</f>
        <v>750</v>
      </c>
      <c r="E35" s="35">
        <f>IF(ISNUMBER('KN 2019'!U20),'KN 2019'!U20,"")</f>
        <v>756</v>
      </c>
      <c r="F35" s="35">
        <f>IF(ISNUMBER('KN 2019'!V20),'KN 2019'!V20,"")</f>
        <v>770</v>
      </c>
      <c r="G35" s="35">
        <f>IF(ISNUMBER('KN 2019'!W20),'KN 2019'!W20,"")</f>
        <v>599</v>
      </c>
      <c r="H35" s="35">
        <f>IF(ISNUMBER('KN 2019'!X20),'KN 2019'!X20,"")</f>
        <v>730</v>
      </c>
      <c r="I35" s="35">
        <f>IF(ISNUMBER('KN 2019'!Y20),'KN 2019'!Y20,"")</f>
        <v>788.4</v>
      </c>
      <c r="J35" s="35">
        <f>IF(ISNUMBER('KN 2019'!Z20),'KN 2019'!Z20,"")</f>
        <v>750</v>
      </c>
      <c r="K35" s="35">
        <f>IF(ISNUMBER('KN 2019'!AA20),'KN 2019'!AA20,"")</f>
        <v>680</v>
      </c>
      <c r="L35" s="35">
        <f>IF(ISNUMBER('KN 2019'!AB20),'KN 2019'!AB20,"")</f>
        <v>618</v>
      </c>
      <c r="M35" s="35">
        <f>IF(ISNUMBER('KN 2019'!AC20),'KN 2019'!AC20,"")</f>
        <v>730</v>
      </c>
      <c r="N35" s="75" t="str">
        <f>IF(ISNUMBER('KN 2019'!AD20),'KN 2019'!AD20,"")</f>
        <v/>
      </c>
      <c r="O35" s="35">
        <f>IF(ISNUMBER('KN 2019'!AE20),'KN 2019'!AE20,"")</f>
        <v>670</v>
      </c>
      <c r="P35" s="44">
        <f>IF(ISNUMBER('KN 2019'!AF20),'KN 2019'!AF20,"")</f>
        <v>713.26153846153841</v>
      </c>
    </row>
    <row r="36" spans="1:16" x14ac:dyDescent="0.25">
      <c r="A36" s="40" t="s">
        <v>25</v>
      </c>
      <c r="B36" s="34">
        <f>IF(ISNUMBER('KN 2019'!BN20),'KN 2019'!BN20,"")</f>
        <v>11.6</v>
      </c>
      <c r="C36" s="34">
        <f>IF(ISNUMBER('KN 2019'!BO20),'KN 2019'!BO20,"")</f>
        <v>11.182446433642934</v>
      </c>
      <c r="D36" s="34">
        <f>IF(ISNUMBER('KN 2019'!BP20),'KN 2019'!BP20,"")</f>
        <v>10.77133710296</v>
      </c>
      <c r="E36" s="34">
        <f>IF(ISNUMBER('KN 2019'!BQ20),'KN 2019'!BQ20,"")</f>
        <v>10.85</v>
      </c>
      <c r="F36" s="34">
        <f>IF(ISNUMBER('KN 2019'!BR20),'KN 2019'!BR20,"")</f>
        <v>11.83</v>
      </c>
      <c r="G36" s="34">
        <f>IF(ISNUMBER('KN 2019'!BS20),'KN 2019'!BS20,"")</f>
        <v>10.38</v>
      </c>
      <c r="H36" s="34">
        <f>IF(ISNUMBER('KN 2019'!BT20),'KN 2019'!BT20,"")</f>
        <v>9.2328983981018968</v>
      </c>
      <c r="I36" s="34">
        <f>IF(ISNUMBER('KN 2019'!BU20),'KN 2019'!BU20,"")</f>
        <v>11.66</v>
      </c>
      <c r="J36" s="34">
        <f>IF(ISNUMBER('KN 2019'!BV20),'KN 2019'!BV20,"")</f>
        <v>10.98</v>
      </c>
      <c r="K36" s="34">
        <f>IF(ISNUMBER('KN 2019'!BW20),'KN 2019'!BW20,"")</f>
        <v>11.234</v>
      </c>
      <c r="L36" s="34">
        <f>IF(ISNUMBER('KN 2019'!BX20),'KN 2019'!BX20,"")</f>
        <v>10.882083333333334</v>
      </c>
      <c r="M36" s="34">
        <f>IF(ISNUMBER('KN 2019'!BY20),'KN 2019'!BY20,"")</f>
        <v>11.47</v>
      </c>
      <c r="N36" s="66" t="str">
        <f>IF(ISNUMBER('KN 2019'!BZ20),'KN 2019'!BZ20,"")</f>
        <v/>
      </c>
      <c r="O36" s="34">
        <f>IF(ISNUMBER('KN 2019'!CA20),'KN 2019'!CA20,"")</f>
        <v>11.48</v>
      </c>
      <c r="P36" s="45">
        <f>IF(ISNUMBER('KN 2019'!CB20),'KN 2019'!CB20,"")</f>
        <v>11.042520405233704</v>
      </c>
    </row>
    <row r="37" spans="1:16" s="36" customFormat="1" x14ac:dyDescent="0.25">
      <c r="A37" s="39" t="s">
        <v>26</v>
      </c>
      <c r="B37" s="3">
        <f>IF(ISNUMBER('KN 2019'!CD20),'KN 2019'!CD20,"")</f>
        <v>40000</v>
      </c>
      <c r="C37" s="3">
        <f>IF(ISNUMBER('KN 2019'!CE20),'KN 2019'!CE20,"")</f>
        <v>41008</v>
      </c>
      <c r="D37" s="3">
        <f>IF(ISNUMBER('KN 2019'!CF20),'KN 2019'!CF20,"")</f>
        <v>39099</v>
      </c>
      <c r="E37" s="3">
        <f>IF(ISNUMBER('KN 2019'!CG20),'KN 2019'!CG20,"")</f>
        <v>39500</v>
      </c>
      <c r="F37" s="3">
        <f>IF(ISNUMBER('KN 2019'!CH20),'KN 2019'!CH20,"")</f>
        <v>37400</v>
      </c>
      <c r="G37" s="3">
        <f>IF(ISNUMBER('KN 2019'!CI20),'KN 2019'!CI20,"")</f>
        <v>36165</v>
      </c>
      <c r="H37" s="3">
        <f>IF(ISNUMBER('KN 2019'!CJ20),'KN 2019'!CJ20,"")</f>
        <v>38450</v>
      </c>
      <c r="I37" s="3">
        <f>IF(ISNUMBER('KN 2019'!CK20),'KN 2019'!CK20,"")</f>
        <v>38338</v>
      </c>
      <c r="J37" s="3">
        <f>IF(ISNUMBER('KN 2019'!CL20),'KN 2019'!CL20,"")</f>
        <v>38058</v>
      </c>
      <c r="K37" s="3">
        <f>IF(ISNUMBER('KN 2019'!CM20),'KN 2019'!CM20,"")</f>
        <v>39084</v>
      </c>
      <c r="L37" s="3">
        <f>IF(ISNUMBER('KN 2019'!CN20),'KN 2019'!CN20,"")</f>
        <v>39514</v>
      </c>
      <c r="M37" s="3">
        <f>IF(ISNUMBER('KN 2019'!CO20),'KN 2019'!CO20,"")</f>
        <v>39583</v>
      </c>
      <c r="N37" s="63" t="str">
        <f>IF(ISNUMBER('KN 2019'!CP20),'KN 2019'!CP20,"")</f>
        <v/>
      </c>
      <c r="O37" s="3">
        <f>IF(ISNUMBER('KN 2019'!CQ20),'KN 2019'!CQ20,"")</f>
        <v>40100</v>
      </c>
      <c r="P37" s="46">
        <f>IF(ISNUMBER('KN 2019'!CR20),'KN 2019'!CR20,"")</f>
        <v>38946.076923076922</v>
      </c>
    </row>
    <row r="38" spans="1:16" x14ac:dyDescent="0.25">
      <c r="A38" s="40" t="s">
        <v>27</v>
      </c>
      <c r="B38" s="34">
        <f>IF(ISNUMBER('KN 2019'!CT20),'KN 2019'!CT20,"")</f>
        <v>50</v>
      </c>
      <c r="C38" s="34">
        <f>IF(ISNUMBER('KN 2019'!CU20),'KN 2019'!CU20,"")</f>
        <v>41</v>
      </c>
      <c r="D38" s="34">
        <f>IF(ISNUMBER('KN 2019'!CV20),'KN 2019'!CV20,"")</f>
        <v>44.059134137491213</v>
      </c>
      <c r="E38" s="34">
        <f>IF(ISNUMBER('KN 2019'!CW20),'KN 2019'!CW20,"")</f>
        <v>42</v>
      </c>
      <c r="F38" s="34">
        <f>IF(ISNUMBER('KN 2019'!CX20),'KN 2019'!CX20,"")</f>
        <v>47.5</v>
      </c>
      <c r="G38" s="34">
        <f>IF(ISNUMBER('KN 2019'!CY20),'KN 2019'!CY20,"")</f>
        <v>41.77</v>
      </c>
      <c r="H38" s="34">
        <f>IF(ISNUMBER('KN 2019'!CZ20),'KN 2019'!CZ20,"")</f>
        <v>48.8907545868</v>
      </c>
      <c r="I38" s="34">
        <f>IF(ISNUMBER('KN 2019'!DA20),'KN 2019'!DA20,"")</f>
        <v>38.19</v>
      </c>
      <c r="J38" s="34">
        <f>IF(ISNUMBER('KN 2019'!DB20),'KN 2019'!DB20,"")</f>
        <v>37</v>
      </c>
      <c r="K38" s="34">
        <f>IF(ISNUMBER('KN 2019'!DC20),'KN 2019'!DC20,"")</f>
        <v>44.37</v>
      </c>
      <c r="L38" s="34">
        <f>IF(ISNUMBER('KN 2019'!DD20),'KN 2019'!DD20,"")</f>
        <v>49.95</v>
      </c>
      <c r="M38" s="34">
        <f>IF(ISNUMBER('KN 2019'!DE20),'KN 2019'!DE20,"")</f>
        <v>52.259999999999991</v>
      </c>
      <c r="N38" s="66" t="str">
        <f>IF(ISNUMBER('KN 2019'!DF20),'KN 2019'!DF20,"")</f>
        <v/>
      </c>
      <c r="O38" s="34">
        <f>IF(ISNUMBER('KN 2019'!DG20),'KN 2019'!DG20,"")</f>
        <v>53.1</v>
      </c>
      <c r="P38" s="45">
        <f>IF(ISNUMBER('KN 2019'!DH20),'KN 2019'!DH20,"")</f>
        <v>45.391529901868552</v>
      </c>
    </row>
    <row r="39" spans="1:16" s="36" customFormat="1" ht="15.75" thickBot="1" x14ac:dyDescent="0.3">
      <c r="A39" s="41" t="s">
        <v>28</v>
      </c>
      <c r="B39" s="37">
        <f>IF(ISNUMBER('KN 2019'!DJ20),'KN 2019'!DJ20,"")</f>
        <v>24370</v>
      </c>
      <c r="C39" s="37">
        <f>IF(ISNUMBER('KN 2019'!DK20),'KN 2019'!DK20,"")</f>
        <v>22913</v>
      </c>
      <c r="D39" s="37">
        <f>IF(ISNUMBER('KN 2019'!DL20),'KN 2019'!DL20,"")</f>
        <v>21068</v>
      </c>
      <c r="E39" s="37">
        <f>IF(ISNUMBER('KN 2019'!DM20),'KN 2019'!DM20,"")</f>
        <v>21960</v>
      </c>
      <c r="F39" s="37">
        <f>IF(ISNUMBER('KN 2019'!DN20),'KN 2019'!DN20,"")</f>
        <v>20200</v>
      </c>
      <c r="G39" s="37">
        <f>IF(ISNUMBER('KN 2019'!DO20),'KN 2019'!DO20,"")</f>
        <v>19504</v>
      </c>
      <c r="H39" s="37">
        <f>IF(ISNUMBER('KN 2019'!DP20),'KN 2019'!DP20,"")</f>
        <v>22360</v>
      </c>
      <c r="I39" s="37">
        <f>IF(ISNUMBER('KN 2019'!DQ20),'KN 2019'!DQ20,"")</f>
        <v>21206</v>
      </c>
      <c r="J39" s="37">
        <f>IF(ISNUMBER('KN 2019'!DR20),'KN 2019'!DR20,"")</f>
        <v>23490</v>
      </c>
      <c r="K39" s="37">
        <f>IF(ISNUMBER('KN 2019'!DS20),'KN 2019'!DS20,"")</f>
        <v>21234</v>
      </c>
      <c r="L39" s="37">
        <f>IF(ISNUMBER('KN 2019'!DT20),'KN 2019'!DT20,"")</f>
        <v>22918</v>
      </c>
      <c r="M39" s="37">
        <f>IF(ISNUMBER('KN 2019'!DU20),'KN 2019'!DU20,"")</f>
        <v>21002</v>
      </c>
      <c r="N39" s="76" t="str">
        <f>IF(ISNUMBER('KN 2019'!DV20),'KN 2019'!DV20,"")</f>
        <v/>
      </c>
      <c r="O39" s="37">
        <f>IF(ISNUMBER('KN 2019'!DW20),'KN 2019'!DW20,"")</f>
        <v>21360</v>
      </c>
      <c r="P39" s="47">
        <f>IF(ISNUMBER('KN 2019'!DX20),'KN 2019'!DX20,"")</f>
        <v>21814.23076923077</v>
      </c>
    </row>
    <row r="40" spans="1:16" ht="19.5" thickBot="1" x14ac:dyDescent="0.3">
      <c r="A40" s="101" t="str">
        <f>'KN 2019'!A21</f>
        <v>78-42-M/04 Zdravotnické lyceum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3"/>
    </row>
    <row r="41" spans="1:16" x14ac:dyDescent="0.25">
      <c r="A41" s="48" t="s">
        <v>51</v>
      </c>
      <c r="B41" s="49">
        <f>IF(ISNUMBER('KN 2019'!B21),'KN 2019'!B21,"")</f>
        <v>47473.248081841433</v>
      </c>
      <c r="C41" s="49">
        <f>IF(ISNUMBER('KN 2019'!C21),'KN 2019'!C21,"")</f>
        <v>47592.111497656311</v>
      </c>
      <c r="D41" s="49">
        <f>IF(ISNUMBER('KN 2019'!D21),'KN 2019'!D21,"")</f>
        <v>45099.564853376171</v>
      </c>
      <c r="E41" s="49">
        <f>IF(ISNUMBER('KN 2019'!E21),'KN 2019'!E21,"")</f>
        <v>46564.438736193173</v>
      </c>
      <c r="F41" s="49">
        <f>IF(ISNUMBER('KN 2019'!F21),'KN 2019'!F21,"")</f>
        <v>46067.043317638389</v>
      </c>
      <c r="G41" s="49">
        <f>IF(ISNUMBER('KN 2019'!G21),'KN 2019'!G21,"")</f>
        <v>41158.479406307983</v>
      </c>
      <c r="H41" s="49">
        <f>IF(ISNUMBER('KN 2019'!H21),'KN 2019'!H21,"")</f>
        <v>62271.589156603972</v>
      </c>
      <c r="I41" s="49">
        <f>IF(ISNUMBER('KN 2019'!I21),'KN 2019'!I21,"")</f>
        <v>42593.83687622493</v>
      </c>
      <c r="J41" s="74">
        <f>IF(ISNUMBER('KN 2019'!J21),'KN 2019'!J21,"")</f>
        <v>47192.811724037194</v>
      </c>
      <c r="K41" s="49">
        <f>IF(ISNUMBER('KN 2019'!K21),'KN 2019'!K21,"")</f>
        <v>43913.750708879918</v>
      </c>
      <c r="L41" s="49">
        <f>IF(ISNUMBER('KN 2019'!L21),'KN 2019'!L21,"")</f>
        <v>52407.104465772361</v>
      </c>
      <c r="M41" s="74" t="str">
        <f>IF(ISNUMBER('KN 2019'!M21),'KN 2019'!M21,"")</f>
        <v/>
      </c>
      <c r="N41" s="49" t="str">
        <f>IF(ISNUMBER('KN 2019'!N21),'KN 2019'!N21,"")</f>
        <v/>
      </c>
      <c r="O41" s="49">
        <f>IF(ISNUMBER('KN 2019'!O21),'KN 2019'!O21,"")</f>
        <v>43292.346461813606</v>
      </c>
      <c r="P41" s="43">
        <f>IF(ISNUMBER('KN 2019'!P21),'KN 2019'!P21,"")</f>
        <v>47135.527107195441</v>
      </c>
    </row>
    <row r="42" spans="1:16" x14ac:dyDescent="0.25">
      <c r="A42" s="39" t="s">
        <v>52</v>
      </c>
      <c r="B42" s="35">
        <f>IF(ISNUMBER('KN 2019'!R21),'KN 2019'!R21,"")</f>
        <v>820</v>
      </c>
      <c r="C42" s="35">
        <f>IF(ISNUMBER('KN 2019'!S21),'KN 2019'!S21,"")</f>
        <v>611</v>
      </c>
      <c r="D42" s="35">
        <f>IF(ISNUMBER('KN 2019'!T21),'KN 2019'!T21,"")</f>
        <v>750</v>
      </c>
      <c r="E42" s="35">
        <f>IF(ISNUMBER('KN 2019'!U21),'KN 2019'!U21,"")</f>
        <v>756</v>
      </c>
      <c r="F42" s="35">
        <f>IF(ISNUMBER('KN 2019'!V21),'KN 2019'!V21,"")</f>
        <v>770</v>
      </c>
      <c r="G42" s="35">
        <f>IF(ISNUMBER('KN 2019'!W21),'KN 2019'!W21,"")</f>
        <v>573</v>
      </c>
      <c r="H42" s="35">
        <f>IF(ISNUMBER('KN 2019'!X21),'KN 2019'!X21,"")</f>
        <v>730</v>
      </c>
      <c r="I42" s="35">
        <f>IF(ISNUMBER('KN 2019'!Y21),'KN 2019'!Y21,"")</f>
        <v>777.8</v>
      </c>
      <c r="J42" s="75">
        <f>IF(ISNUMBER('KN 2019'!Z21),'KN 2019'!Z21,"")</f>
        <v>744</v>
      </c>
      <c r="K42" s="35">
        <f>IF(ISNUMBER('KN 2019'!AA21),'KN 2019'!AA21,"")</f>
        <v>663</v>
      </c>
      <c r="L42" s="35">
        <f>IF(ISNUMBER('KN 2019'!AB21),'KN 2019'!AB21,"")</f>
        <v>618</v>
      </c>
      <c r="M42" s="75" t="str">
        <f>IF(ISNUMBER('KN 2019'!AC21),'KN 2019'!AC21,"")</f>
        <v/>
      </c>
      <c r="N42" s="35" t="str">
        <f>IF(ISNUMBER('KN 2019'!AD21),'KN 2019'!AD21,"")</f>
        <v/>
      </c>
      <c r="O42" s="35">
        <f>IF(ISNUMBER('KN 2019'!AE21),'KN 2019'!AE21,"")</f>
        <v>670</v>
      </c>
      <c r="P42" s="44">
        <f>IF(ISNUMBER('KN 2019'!AF21),'KN 2019'!AF21,"")</f>
        <v>706.9</v>
      </c>
    </row>
    <row r="43" spans="1:16" x14ac:dyDescent="0.25">
      <c r="A43" s="40" t="s">
        <v>25</v>
      </c>
      <c r="B43" s="34">
        <f>IF(ISNUMBER('KN 2019'!BN21),'KN 2019'!BN21,"")</f>
        <v>11.5</v>
      </c>
      <c r="C43" s="34">
        <f>IF(ISNUMBER('KN 2019'!BO21),'KN 2019'!BO21,"")</f>
        <v>11.578638493603959</v>
      </c>
      <c r="D43" s="34">
        <f>IF(ISNUMBER('KN 2019'!BP21),'KN 2019'!BP21,"")</f>
        <v>11.53</v>
      </c>
      <c r="E43" s="34">
        <f>IF(ISNUMBER('KN 2019'!BQ21),'KN 2019'!BQ21,"")</f>
        <v>11.45</v>
      </c>
      <c r="F43" s="34">
        <f>IF(ISNUMBER('KN 2019'!BR21),'KN 2019'!BR21,"")</f>
        <v>11.09</v>
      </c>
      <c r="G43" s="34">
        <f>IF(ISNUMBER('KN 2019'!BS21),'KN 2019'!BS21,"")</f>
        <v>11.76</v>
      </c>
      <c r="H43" s="34">
        <f>IF(ISNUMBER('KN 2019'!BT21),'KN 2019'!BT21,"")</f>
        <v>7.9893024931001548</v>
      </c>
      <c r="I43" s="34">
        <f>IF(ISNUMBER('KN 2019'!BU21),'KN 2019'!BU21,"")</f>
        <v>11.88</v>
      </c>
      <c r="J43" s="66">
        <f>IF(ISNUMBER('KN 2019'!BV21),'KN 2019'!BV21,"")</f>
        <v>10.81</v>
      </c>
      <c r="K43" s="34">
        <f>IF(ISNUMBER('KN 2019'!BW21),'KN 2019'!BW21,"")</f>
        <v>12.013</v>
      </c>
      <c r="L43" s="34">
        <f>IF(ISNUMBER('KN 2019'!BX21),'KN 2019'!BX21,"")</f>
        <v>10.045</v>
      </c>
      <c r="M43" s="66" t="str">
        <f>IF(ISNUMBER('KN 2019'!BY21),'KN 2019'!BY21,"")</f>
        <v/>
      </c>
      <c r="N43" s="34" t="str">
        <f>IF(ISNUMBER('KN 2019'!BZ21),'KN 2019'!BZ21,"")</f>
        <v/>
      </c>
      <c r="O43" s="34">
        <f>IF(ISNUMBER('KN 2019'!CA21),'KN 2019'!CA21,"")</f>
        <v>12.51</v>
      </c>
      <c r="P43" s="45">
        <f>IF(ISNUMBER('KN 2019'!CB21),'KN 2019'!CB21,"")</f>
        <v>11.179661748892011</v>
      </c>
    </row>
    <row r="44" spans="1:16" x14ac:dyDescent="0.25">
      <c r="A44" s="39" t="s">
        <v>26</v>
      </c>
      <c r="B44" s="3">
        <f>IF(ISNUMBER('KN 2019'!CD21),'KN 2019'!CD21,"")</f>
        <v>40000</v>
      </c>
      <c r="C44" s="3">
        <f>IF(ISNUMBER('KN 2019'!CE21),'KN 2019'!CE21,"")</f>
        <v>41008</v>
      </c>
      <c r="D44" s="3">
        <f>IF(ISNUMBER('KN 2019'!CF21),'KN 2019'!CF21,"")</f>
        <v>39099</v>
      </c>
      <c r="E44" s="3">
        <f>IF(ISNUMBER('KN 2019'!CG21),'KN 2019'!CG21,"")</f>
        <v>39500</v>
      </c>
      <c r="F44" s="3">
        <f>IF(ISNUMBER('KN 2019'!CH21),'KN 2019'!CH21,"")</f>
        <v>37400</v>
      </c>
      <c r="G44" s="3">
        <f>IF(ISNUMBER('KN 2019'!CI21),'KN 2019'!CI21,"")</f>
        <v>36165</v>
      </c>
      <c r="H44" s="3">
        <f>IF(ISNUMBER('KN 2019'!CJ21),'KN 2019'!CJ21,"")</f>
        <v>38450</v>
      </c>
      <c r="I44" s="3">
        <f>IF(ISNUMBER('KN 2019'!CK21),'KN 2019'!CK21,"")</f>
        <v>37990</v>
      </c>
      <c r="J44" s="63">
        <f>IF(ISNUMBER('KN 2019'!CL21),'KN 2019'!CL21,"")</f>
        <v>38058</v>
      </c>
      <c r="K44" s="3">
        <f>IF(ISNUMBER('KN 2019'!CM21),'KN 2019'!CM21,"")</f>
        <v>39084</v>
      </c>
      <c r="L44" s="3">
        <f>IF(ISNUMBER('KN 2019'!CN21),'KN 2019'!CN21,"")</f>
        <v>39514</v>
      </c>
      <c r="M44" s="63" t="str">
        <f>IF(ISNUMBER('KN 2019'!CO21),'KN 2019'!CO21,"")</f>
        <v/>
      </c>
      <c r="N44" s="3" t="str">
        <f>IF(ISNUMBER('KN 2019'!CP21),'KN 2019'!CP21,"")</f>
        <v/>
      </c>
      <c r="O44" s="3">
        <f>IF(ISNUMBER('KN 2019'!CQ21),'KN 2019'!CQ21,"")</f>
        <v>40100</v>
      </c>
      <c r="P44" s="46">
        <f>IF(ISNUMBER('KN 2019'!CR21),'KN 2019'!CR21,"")</f>
        <v>38864</v>
      </c>
    </row>
    <row r="45" spans="1:16" x14ac:dyDescent="0.25">
      <c r="A45" s="40" t="s">
        <v>27</v>
      </c>
      <c r="B45" s="34">
        <f>IF(ISNUMBER('KN 2019'!CT21),'KN 2019'!CT21,"")</f>
        <v>51</v>
      </c>
      <c r="C45" s="34">
        <f>IF(ISNUMBER('KN 2019'!CU21),'KN 2019'!CU21,"")</f>
        <v>54</v>
      </c>
      <c r="D45" s="34">
        <f>IF(ISNUMBER('KN 2019'!CV21),'KN 2019'!CV21,"")</f>
        <v>57.369995455453328</v>
      </c>
      <c r="E45" s="34">
        <f>IF(ISNUMBER('KN 2019'!CW21),'KN 2019'!CW21,"")</f>
        <v>51</v>
      </c>
      <c r="F45" s="34">
        <f>IF(ISNUMBER('KN 2019'!CX21),'KN 2019'!CX21,"")</f>
        <v>43.3</v>
      </c>
      <c r="G45" s="34">
        <f>IF(ISNUMBER('KN 2019'!CY21),'KN 2019'!CY21,"")</f>
        <v>55</v>
      </c>
      <c r="H45" s="34">
        <f>IF(ISNUMBER('KN 2019'!CZ21),'KN 2019'!CZ21,"")</f>
        <v>59.3711917344</v>
      </c>
      <c r="I45" s="34">
        <f>IF(ISNUMBER('KN 2019'!DA21),'KN 2019'!DA21,"")</f>
        <v>60.3</v>
      </c>
      <c r="J45" s="66">
        <f>IF(ISNUMBER('KN 2019'!DB21),'KN 2019'!DB21,"")</f>
        <v>57</v>
      </c>
      <c r="K45" s="34">
        <f>IF(ISNUMBER('KN 2019'!DC21),'KN 2019'!DC21,"")</f>
        <v>52.3</v>
      </c>
      <c r="L45" s="34">
        <f>IF(ISNUMBER('KN 2019'!DD21),'KN 2019'!DD21,"")</f>
        <v>52.86</v>
      </c>
      <c r="M45" s="66" t="str">
        <f>IF(ISNUMBER('KN 2019'!DE21),'KN 2019'!DE21,"")</f>
        <v/>
      </c>
      <c r="N45" s="34" t="str">
        <f>IF(ISNUMBER('KN 2019'!DF21),'KN 2019'!DF21,"")</f>
        <v/>
      </c>
      <c r="O45" s="34">
        <f>IF(ISNUMBER('KN 2019'!DG21),'KN 2019'!DG21,"")</f>
        <v>53.1</v>
      </c>
      <c r="P45" s="45">
        <f>IF(ISNUMBER('KN 2019'!DH21),'KN 2019'!DH21,"")</f>
        <v>53.883432265821114</v>
      </c>
    </row>
    <row r="46" spans="1:16" ht="15.75" thickBot="1" x14ac:dyDescent="0.3">
      <c r="A46" s="41" t="s">
        <v>28</v>
      </c>
      <c r="B46" s="37">
        <f>IF(ISNUMBER('KN 2019'!DJ21),'KN 2019'!DJ21,"")</f>
        <v>24370</v>
      </c>
      <c r="C46" s="37">
        <f>IF(ISNUMBER('KN 2019'!DK21),'KN 2019'!DK21,"")</f>
        <v>22913</v>
      </c>
      <c r="D46" s="37">
        <f>IF(ISNUMBER('KN 2019'!DL21),'KN 2019'!DL21,"")</f>
        <v>21068</v>
      </c>
      <c r="E46" s="37">
        <f>IF(ISNUMBER('KN 2019'!DM21),'KN 2019'!DM21,"")</f>
        <v>21960</v>
      </c>
      <c r="F46" s="37">
        <f>IF(ISNUMBER('KN 2019'!DN21),'KN 2019'!DN21,"")</f>
        <v>20200</v>
      </c>
      <c r="G46" s="37">
        <f>IF(ISNUMBER('KN 2019'!DO21),'KN 2019'!DO21,"")</f>
        <v>19504</v>
      </c>
      <c r="H46" s="37">
        <f>IF(ISNUMBER('KN 2019'!DP21),'KN 2019'!DP21,"")</f>
        <v>22360</v>
      </c>
      <c r="I46" s="37">
        <f>IF(ISNUMBER('KN 2019'!DQ21),'KN 2019'!DQ21,"")</f>
        <v>21206</v>
      </c>
      <c r="J46" s="76">
        <f>IF(ISNUMBER('KN 2019'!DR21),'KN 2019'!DR21,"")</f>
        <v>23490</v>
      </c>
      <c r="K46" s="37">
        <f>IF(ISNUMBER('KN 2019'!DS21),'KN 2019'!DS21,"")</f>
        <v>21234</v>
      </c>
      <c r="L46" s="37">
        <f>IF(ISNUMBER('KN 2019'!DT21),'KN 2019'!DT21,"")</f>
        <v>22918</v>
      </c>
      <c r="M46" s="76" t="str">
        <f>IF(ISNUMBER('KN 2019'!DU21),'KN 2019'!DU21,"")</f>
        <v/>
      </c>
      <c r="N46" s="37" t="str">
        <f>IF(ISNUMBER('KN 2019'!DV21),'KN 2019'!DV21,"")</f>
        <v/>
      </c>
      <c r="O46" s="37">
        <f>IF(ISNUMBER('KN 2019'!DW21),'KN 2019'!DW21,"")</f>
        <v>21360</v>
      </c>
      <c r="P46" s="47">
        <f>IF(ISNUMBER('KN 2019'!DX21),'KN 2019'!DX21,"")</f>
        <v>21881.916666666668</v>
      </c>
    </row>
    <row r="47" spans="1:16" ht="19.5" thickBot="1" x14ac:dyDescent="0.3">
      <c r="A47" s="101" t="str">
        <f>'KN 2019'!A22</f>
        <v>37-41-M/01 Provoz,ekonomika dopravy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3"/>
    </row>
    <row r="48" spans="1:16" x14ac:dyDescent="0.25">
      <c r="A48" s="48" t="s">
        <v>51</v>
      </c>
      <c r="B48" s="49">
        <f>IF(ISNUMBER('KN 2019'!B22),'KN 2019'!B22,"")</f>
        <v>48959.871175523353</v>
      </c>
      <c r="C48" s="49">
        <f>IF(ISNUMBER('KN 2019'!C22),'KN 2019'!C22,"")</f>
        <v>47036.994981396703</v>
      </c>
      <c r="D48" s="49">
        <f>IF(ISNUMBER('KN 2019'!D22),'KN 2019'!D22,"")</f>
        <v>43996.411642364226</v>
      </c>
      <c r="E48" s="49">
        <f>IF(ISNUMBER('KN 2019'!E22),'KN 2019'!E22,"")</f>
        <v>48747.403993855609</v>
      </c>
      <c r="F48" s="49">
        <f>IF(ISNUMBER('KN 2019'!F22),'KN 2019'!F22,"")</f>
        <v>40743.78334843451</v>
      </c>
      <c r="G48" s="49">
        <f>IF(ISNUMBER('KN 2019'!G22),'KN 2019'!G22,"")</f>
        <v>45035.426851588236</v>
      </c>
      <c r="H48" s="49">
        <f>IF(ISNUMBER('KN 2019'!H22),'KN 2019'!H22,"")</f>
        <v>49234.768316227659</v>
      </c>
      <c r="I48" s="49">
        <f>IF(ISNUMBER('KN 2019'!I22),'KN 2019'!I22,"")</f>
        <v>43581.647229439841</v>
      </c>
      <c r="J48" s="49">
        <f>IF(ISNUMBER('KN 2019'!J22),'KN 2019'!J22,"")</f>
        <v>51447.169165326559</v>
      </c>
      <c r="K48" s="74">
        <f>IF(ISNUMBER('KN 2019'!K22),'KN 2019'!K22,"")</f>
        <v>44928.137893460545</v>
      </c>
      <c r="L48" s="49">
        <f>IF(ISNUMBER('KN 2019'!L22),'KN 2019'!L22,"")</f>
        <v>58114.645188044866</v>
      </c>
      <c r="M48" s="49">
        <f>IF(ISNUMBER('KN 2019'!M22),'KN 2019'!M22,"")</f>
        <v>44685.359514685595</v>
      </c>
      <c r="N48" s="49">
        <f>IF(ISNUMBER('KN 2019'!N22),'KN 2019'!N22,"")</f>
        <v>39412.615384615383</v>
      </c>
      <c r="O48" s="49">
        <f>IF(ISNUMBER('KN 2019'!O22),'KN 2019'!O22,"")</f>
        <v>45630.726842209151</v>
      </c>
      <c r="P48" s="43">
        <f>IF(ISNUMBER('KN 2019'!P22),'KN 2019'!P22,"")</f>
        <v>46539.640109083724</v>
      </c>
    </row>
    <row r="49" spans="1:16" x14ac:dyDescent="0.25">
      <c r="A49" s="39" t="s">
        <v>52</v>
      </c>
      <c r="B49" s="35">
        <f>IF(ISNUMBER('KN 2019'!R22),'KN 2019'!R22,"")</f>
        <v>1700</v>
      </c>
      <c r="C49" s="35">
        <f>IF(ISNUMBER('KN 2019'!S22),'KN 2019'!S22,"")</f>
        <v>1596</v>
      </c>
      <c r="D49" s="35">
        <f>IF(ISNUMBER('KN 2019'!T22),'KN 2019'!T22,"")</f>
        <v>750</v>
      </c>
      <c r="E49" s="35">
        <f>IF(ISNUMBER('KN 2019'!U22),'KN 2019'!U22,"")</f>
        <v>756</v>
      </c>
      <c r="F49" s="35">
        <f>IF(ISNUMBER('KN 2019'!V22),'KN 2019'!V22,"")</f>
        <v>770</v>
      </c>
      <c r="G49" s="35">
        <f>IF(ISNUMBER('KN 2019'!W22),'KN 2019'!W22,"")</f>
        <v>589</v>
      </c>
      <c r="H49" s="35">
        <f>IF(ISNUMBER('KN 2019'!X22),'KN 2019'!X22,"")</f>
        <v>730</v>
      </c>
      <c r="I49" s="35">
        <f>IF(ISNUMBER('KN 2019'!Y22),'KN 2019'!Y22,"")</f>
        <v>780.7</v>
      </c>
      <c r="J49" s="35">
        <f>IF(ISNUMBER('KN 2019'!Z22),'KN 2019'!Z22,"")</f>
        <v>756</v>
      </c>
      <c r="K49" s="75">
        <f>IF(ISNUMBER('KN 2019'!AA22),'KN 2019'!AA22,"")</f>
        <v>668</v>
      </c>
      <c r="L49" s="35">
        <f>IF(ISNUMBER('KN 2019'!AB22),'KN 2019'!AB22,"")</f>
        <v>618</v>
      </c>
      <c r="M49" s="35">
        <f>IF(ISNUMBER('KN 2019'!AC22),'KN 2019'!AC22,"")</f>
        <v>730</v>
      </c>
      <c r="N49" s="35">
        <f>IF(ISNUMBER('KN 2019'!AD22),'KN 2019'!AD22,"")</f>
        <v>1550</v>
      </c>
      <c r="O49" s="35">
        <f>IF(ISNUMBER('KN 2019'!AE22),'KN 2019'!AE22,"")</f>
        <v>670</v>
      </c>
      <c r="P49" s="44">
        <f>IF(ISNUMBER('KN 2019'!AF22),'KN 2019'!AF22,"")</f>
        <v>904.55000000000007</v>
      </c>
    </row>
    <row r="50" spans="1:16" x14ac:dyDescent="0.25">
      <c r="A50" s="40" t="s">
        <v>25</v>
      </c>
      <c r="B50" s="34">
        <f>IF(ISNUMBER('KN 2019'!BN22),'KN 2019'!BN22,"")</f>
        <v>11.5</v>
      </c>
      <c r="C50" s="34">
        <f>IF(ISNUMBER('KN 2019'!BO22),'KN 2019'!BO22,"")</f>
        <v>12.252442204166183</v>
      </c>
      <c r="D50" s="34">
        <f>IF(ISNUMBER('KN 2019'!BP22),'KN 2019'!BP22,"")</f>
        <v>12.263690122880002</v>
      </c>
      <c r="E50" s="34">
        <f>IF(ISNUMBER('KN 2019'!BQ22),'KN 2019'!BQ22,"")</f>
        <v>11.16</v>
      </c>
      <c r="F50" s="34">
        <f>IF(ISNUMBER('KN 2019'!BR22),'KN 2019'!BR22,"")</f>
        <v>12.6</v>
      </c>
      <c r="G50" s="34">
        <f>IF(ISNUMBER('KN 2019'!BS22),'KN 2019'!BS22,"")</f>
        <v>11.5</v>
      </c>
      <c r="H50" s="34">
        <f>IF(ISNUMBER('KN 2019'!BT22),'KN 2019'!BT22,"")</f>
        <v>10.318591600349485</v>
      </c>
      <c r="I50" s="34">
        <f>IF(ISNUMBER('KN 2019'!BU22),'KN 2019'!BU22,"")</f>
        <v>12.35</v>
      </c>
      <c r="J50" s="34">
        <f>IF(ISNUMBER('KN 2019'!BV22),'KN 2019'!BV22,"")</f>
        <v>10.42</v>
      </c>
      <c r="K50" s="66">
        <f>IF(ISNUMBER('KN 2019'!BW22),'KN 2019'!BW22,"")</f>
        <v>12.412000000000001</v>
      </c>
      <c r="L50" s="34">
        <f>IF(ISNUMBER('KN 2019'!BX22),'KN 2019'!BX22,"")</f>
        <v>9.1891660000000002</v>
      </c>
      <c r="M50" s="34">
        <f>IF(ISNUMBER('KN 2019'!BY22),'KN 2019'!BY22,"")</f>
        <v>12.53</v>
      </c>
      <c r="N50" s="34">
        <f>IF(ISNUMBER('KN 2019'!BZ22),'KN 2019'!BZ22,"")</f>
        <v>13</v>
      </c>
      <c r="O50" s="34">
        <f>IF(ISNUMBER('KN 2019'!CA22),'KN 2019'!CA22,"")</f>
        <v>12.28</v>
      </c>
      <c r="P50" s="45">
        <f>IF(ISNUMBER('KN 2019'!CB22),'KN 2019'!CB22,"")</f>
        <v>11.698277851956833</v>
      </c>
    </row>
    <row r="51" spans="1:16" x14ac:dyDescent="0.25">
      <c r="A51" s="39" t="s">
        <v>26</v>
      </c>
      <c r="B51" s="3">
        <f>IF(ISNUMBER('KN 2019'!CD22),'KN 2019'!CD22,"")</f>
        <v>40000</v>
      </c>
      <c r="C51" s="3">
        <f>IF(ISNUMBER('KN 2019'!CE22),'KN 2019'!CE22,"")</f>
        <v>41008</v>
      </c>
      <c r="D51" s="3">
        <f>IF(ISNUMBER('KN 2019'!CF22),'KN 2019'!CF22,"")</f>
        <v>39099</v>
      </c>
      <c r="E51" s="3">
        <f>IF(ISNUMBER('KN 2019'!CG22),'KN 2019'!CG22,"")</f>
        <v>39500</v>
      </c>
      <c r="F51" s="3">
        <f>IF(ISNUMBER('KN 2019'!CH22),'KN 2019'!CH22,"")</f>
        <v>37400</v>
      </c>
      <c r="G51" s="3">
        <f>IF(ISNUMBER('KN 2019'!CI22),'KN 2019'!CI22,"")</f>
        <v>36165</v>
      </c>
      <c r="H51" s="3">
        <f>IF(ISNUMBER('KN 2019'!CJ22),'KN 2019'!CJ22,"")</f>
        <v>38450</v>
      </c>
      <c r="I51" s="3">
        <f>IF(ISNUMBER('KN 2019'!CK22),'KN 2019'!CK22,"")</f>
        <v>38338</v>
      </c>
      <c r="J51" s="3">
        <f>IF(ISNUMBER('KN 2019'!CL22),'KN 2019'!CL22,"")</f>
        <v>38058</v>
      </c>
      <c r="K51" s="63">
        <f>IF(ISNUMBER('KN 2019'!CM22),'KN 2019'!CM22,"")</f>
        <v>39084</v>
      </c>
      <c r="L51" s="3">
        <f>IF(ISNUMBER('KN 2019'!CN22),'KN 2019'!CN22,"")</f>
        <v>39514</v>
      </c>
      <c r="M51" s="3">
        <f>IF(ISNUMBER('KN 2019'!CO22),'KN 2019'!CO22,"")</f>
        <v>39583</v>
      </c>
      <c r="N51" s="3">
        <f>IF(ISNUMBER('KN 2019'!CP22),'KN 2019'!CP22,"")</f>
        <v>37003</v>
      </c>
      <c r="O51" s="3">
        <f>IF(ISNUMBER('KN 2019'!CQ22),'KN 2019'!CQ22,"")</f>
        <v>40100</v>
      </c>
      <c r="P51" s="46">
        <f>IF(ISNUMBER('KN 2019'!CR22),'KN 2019'!CR22,"")</f>
        <v>38807.285714285717</v>
      </c>
    </row>
    <row r="52" spans="1:16" x14ac:dyDescent="0.25">
      <c r="A52" s="40" t="s">
        <v>27</v>
      </c>
      <c r="B52" s="34">
        <f>IF(ISNUMBER('KN 2019'!CT22),'KN 2019'!CT22,"")</f>
        <v>40.5</v>
      </c>
      <c r="C52" s="34">
        <f>IF(ISNUMBER('KN 2019'!CU22),'KN 2019'!CU22,"")</f>
        <v>40</v>
      </c>
      <c r="D52" s="34">
        <f>IF(ISNUMBER('KN 2019'!CV22),'KN 2019'!CV22,"")</f>
        <v>44.059134137491213</v>
      </c>
      <c r="E52" s="34">
        <f>IF(ISNUMBER('KN 2019'!CW22),'KN 2019'!CW22,"")</f>
        <v>42</v>
      </c>
      <c r="F52" s="34">
        <f>IF(ISNUMBER('KN 2019'!CX22),'KN 2019'!CX22,"")</f>
        <v>47.3</v>
      </c>
      <c r="G52" s="34">
        <f>IF(ISNUMBER('KN 2019'!CY22),'KN 2019'!CY22,"")</f>
        <v>32.07</v>
      </c>
      <c r="H52" s="34">
        <f>IF(ISNUMBER('KN 2019'!CZ22),'KN 2019'!CZ22,"")</f>
        <v>59.3711917344</v>
      </c>
      <c r="I52" s="34">
        <f>IF(ISNUMBER('KN 2019'!DA22),'KN 2019'!DA22,"")</f>
        <v>40.200000000000003</v>
      </c>
      <c r="J52" s="34">
        <f>IF(ISNUMBER('KN 2019'!DB22),'KN 2019'!DB22,"")</f>
        <v>37</v>
      </c>
      <c r="K52" s="66">
        <f>IF(ISNUMBER('KN 2019'!DC22),'KN 2019'!DC22,"")</f>
        <v>35.68</v>
      </c>
      <c r="L52" s="34">
        <f>IF(ISNUMBER('KN 2019'!DD22),'KN 2019'!DD22,"")</f>
        <v>42.22</v>
      </c>
      <c r="M52" s="34">
        <f>IF(ISNUMBER('KN 2019'!DE22),'KN 2019'!DE22,"")</f>
        <v>37.19</v>
      </c>
      <c r="N52" s="34">
        <f>IF(ISNUMBER('KN 2019'!DF22),'KN 2019'!DF22,"")</f>
        <v>50</v>
      </c>
      <c r="O52" s="34">
        <f>IF(ISNUMBER('KN 2019'!DG22),'KN 2019'!DG22,"")</f>
        <v>39.770000000000003</v>
      </c>
      <c r="P52" s="45">
        <f>IF(ISNUMBER('KN 2019'!DH22),'KN 2019'!DH22,"")</f>
        <v>41.954308990849363</v>
      </c>
    </row>
    <row r="53" spans="1:16" ht="15.75" thickBot="1" x14ac:dyDescent="0.3">
      <c r="A53" s="41" t="s">
        <v>28</v>
      </c>
      <c r="B53" s="37">
        <f>IF(ISNUMBER('KN 2019'!DJ22),'KN 2019'!DJ22,"")</f>
        <v>24370</v>
      </c>
      <c r="C53" s="37">
        <f>IF(ISNUMBER('KN 2019'!DK22),'KN 2019'!DK22,"")</f>
        <v>22913</v>
      </c>
      <c r="D53" s="37">
        <f>IF(ISNUMBER('KN 2019'!DL22),'KN 2019'!DL22,"")</f>
        <v>21068</v>
      </c>
      <c r="E53" s="37">
        <f>IF(ISNUMBER('KN 2019'!DM22),'KN 2019'!DM22,"")</f>
        <v>21960</v>
      </c>
      <c r="F53" s="37">
        <f>IF(ISNUMBER('KN 2019'!DN22),'KN 2019'!DN22,"")</f>
        <v>20200</v>
      </c>
      <c r="G53" s="37">
        <f>IF(ISNUMBER('KN 2019'!DO22),'KN 2019'!DO22,"")</f>
        <v>19504</v>
      </c>
      <c r="H53" s="37">
        <f>IF(ISNUMBER('KN 2019'!DP22),'KN 2019'!DP22,"")</f>
        <v>22360</v>
      </c>
      <c r="I53" s="37">
        <f>IF(ISNUMBER('KN 2019'!DQ22),'KN 2019'!DQ22,"")</f>
        <v>21206</v>
      </c>
      <c r="J53" s="37">
        <f>IF(ISNUMBER('KN 2019'!DR22),'KN 2019'!DR22,"")</f>
        <v>23490</v>
      </c>
      <c r="K53" s="76">
        <f>IF(ISNUMBER('KN 2019'!DS22),'KN 2019'!DS22,"")</f>
        <v>21234</v>
      </c>
      <c r="L53" s="37">
        <f>IF(ISNUMBER('KN 2019'!DT22),'KN 2019'!DT22,"")</f>
        <v>22918</v>
      </c>
      <c r="M53" s="37">
        <f>IF(ISNUMBER('KN 2019'!DU22),'KN 2019'!DU22,"")</f>
        <v>21002</v>
      </c>
      <c r="N53" s="37">
        <f>IF(ISNUMBER('KN 2019'!DV22),'KN 2019'!DV22,"")</f>
        <v>21900</v>
      </c>
      <c r="O53" s="37">
        <f>IF(ISNUMBER('KN 2019'!DW22),'KN 2019'!DW22,"")</f>
        <v>21360</v>
      </c>
      <c r="P53" s="47">
        <f>IF(ISNUMBER('KN 2019'!DX22),'KN 2019'!DX22,"")</f>
        <v>21820.357142857141</v>
      </c>
    </row>
    <row r="54" spans="1:16" ht="19.5" thickBot="1" x14ac:dyDescent="0.3">
      <c r="A54" s="101" t="str">
        <f>'KN 2019'!A23</f>
        <v>28-44-M/01 Aplikovaná chemie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3"/>
    </row>
    <row r="55" spans="1:16" x14ac:dyDescent="0.25">
      <c r="A55" s="48" t="s">
        <v>51</v>
      </c>
      <c r="B55" s="49">
        <f>IF(ISNUMBER('KN 2019'!B23),'KN 2019'!B23,"")</f>
        <v>52562.014037229164</v>
      </c>
      <c r="C55" s="49" t="str">
        <f>IF(ISNUMBER('KN 2019'!C23),'KN 2019'!C23,"")</f>
        <v/>
      </c>
      <c r="D55" s="49">
        <f>IF(ISNUMBER('KN 2019'!D23),'KN 2019'!D23,"")</f>
        <v>50849.731687849278</v>
      </c>
      <c r="E55" s="49" t="str">
        <f>IF(ISNUMBER('KN 2019'!E23),'KN 2019'!E23,"")</f>
        <v/>
      </c>
      <c r="F55" s="74">
        <f>IF(ISNUMBER('KN 2019'!F23),'KN 2019'!F23,"")</f>
        <v>73779.179380939313</v>
      </c>
      <c r="G55" s="49">
        <f>IF(ISNUMBER('KN 2019'!G23),'KN 2019'!G23,"")</f>
        <v>50656.066396335948</v>
      </c>
      <c r="H55" s="49">
        <f>IF(ISNUMBER('KN 2019'!H23),'KN 2019'!H23,"")</f>
        <v>58814.730231912006</v>
      </c>
      <c r="I55" s="49">
        <f>IF(ISNUMBER('KN 2019'!I23),'KN 2019'!I23,"")</f>
        <v>49901.660868589381</v>
      </c>
      <c r="J55" s="49">
        <f>IF(ISNUMBER('KN 2019'!J23),'KN 2019'!J23,"")</f>
        <v>52480.460893113159</v>
      </c>
      <c r="K55" s="49" t="str">
        <f>IF(ISNUMBER('KN 2019'!K23),'KN 2019'!K23,"")</f>
        <v/>
      </c>
      <c r="L55" s="49">
        <f>IF(ISNUMBER('KN 2019'!L23),'KN 2019'!L23,"")</f>
        <v>50891.334213368355</v>
      </c>
      <c r="M55" s="74">
        <f>IF(ISNUMBER('KN 2019'!M23),'KN 2019'!M23,"")</f>
        <v>55872.658437448052</v>
      </c>
      <c r="N55" s="49">
        <f>IF(ISNUMBER('KN 2019'!N23),'KN 2019'!N23,"")</f>
        <v>45622.909090909088</v>
      </c>
      <c r="O55" s="74">
        <f>IF(ISNUMBER('KN 2019'!O23),'KN 2019'!O23,"")</f>
        <v>49913.893778113037</v>
      </c>
      <c r="P55" s="43">
        <f>IF(ISNUMBER('KN 2019'!P23),'KN 2019'!P23,"")</f>
        <v>53758.603546891529</v>
      </c>
    </row>
    <row r="56" spans="1:16" x14ac:dyDescent="0.25">
      <c r="A56" s="39" t="s">
        <v>52</v>
      </c>
      <c r="B56" s="35">
        <f>IF(ISNUMBER('KN 2019'!R23),'KN 2019'!R23,"")</f>
        <v>820</v>
      </c>
      <c r="C56" s="35" t="str">
        <f>IF(ISNUMBER('KN 2019'!S23),'KN 2019'!S23,"")</f>
        <v/>
      </c>
      <c r="D56" s="35">
        <f>IF(ISNUMBER('KN 2019'!T23),'KN 2019'!T23,"")</f>
        <v>750</v>
      </c>
      <c r="E56" s="35" t="str">
        <f>IF(ISNUMBER('KN 2019'!U23),'KN 2019'!U23,"")</f>
        <v/>
      </c>
      <c r="F56" s="75">
        <f>IF(ISNUMBER('KN 2019'!V23),'KN 2019'!V23,"")</f>
        <v>770</v>
      </c>
      <c r="G56" s="35">
        <f>IF(ISNUMBER('KN 2019'!W23),'KN 2019'!W23,"")</f>
        <v>613</v>
      </c>
      <c r="H56" s="35">
        <f>IF(ISNUMBER('KN 2019'!X23),'KN 2019'!X23,"")</f>
        <v>730</v>
      </c>
      <c r="I56" s="35">
        <f>IF(ISNUMBER('KN 2019'!Y23),'KN 2019'!Y23,"")</f>
        <v>799.7</v>
      </c>
      <c r="J56" s="35">
        <f>IF(ISNUMBER('KN 2019'!Z23),'KN 2019'!Z23,"")</f>
        <v>759</v>
      </c>
      <c r="K56" s="35" t="str">
        <f>IF(ISNUMBER('KN 2019'!AA23),'KN 2019'!AA23,"")</f>
        <v/>
      </c>
      <c r="L56" s="35">
        <f>IF(ISNUMBER('KN 2019'!AB23),'KN 2019'!AB23,"")</f>
        <v>618</v>
      </c>
      <c r="M56" s="75">
        <f>IF(ISNUMBER('KN 2019'!AC23),'KN 2019'!AC23,"")</f>
        <v>730</v>
      </c>
      <c r="N56" s="35">
        <f>IF(ISNUMBER('KN 2019'!AD23),'KN 2019'!AD23,"")</f>
        <v>570</v>
      </c>
      <c r="O56" s="75">
        <f>IF(ISNUMBER('KN 2019'!AE23),'KN 2019'!AE23,"")</f>
        <v>670</v>
      </c>
      <c r="P56" s="44">
        <f>IF(ISNUMBER('KN 2019'!AF23),'KN 2019'!AF23,"")</f>
        <v>711.79090909090905</v>
      </c>
    </row>
    <row r="57" spans="1:16" x14ac:dyDescent="0.25">
      <c r="A57" s="40" t="s">
        <v>25</v>
      </c>
      <c r="B57" s="34">
        <f>IF(ISNUMBER('KN 2019'!BN23),'KN 2019'!BN23,"")</f>
        <v>11.3</v>
      </c>
      <c r="C57" s="34" t="str">
        <f>IF(ISNUMBER('KN 2019'!BO23),'KN 2019'!BO23,"")</f>
        <v/>
      </c>
      <c r="D57" s="34">
        <f>IF(ISNUMBER('KN 2019'!BP23),'KN 2019'!BP23,"")</f>
        <v>10.664690200950519</v>
      </c>
      <c r="E57" s="34" t="str">
        <f>IF(ISNUMBER('KN 2019'!BQ23),'KN 2019'!BQ23,"")</f>
        <v/>
      </c>
      <c r="F57" s="66">
        <f>IF(ISNUMBER('KN 2019'!BR23),'KN 2019'!BR23,"")</f>
        <v>7.23</v>
      </c>
      <c r="G57" s="34">
        <f>IF(ISNUMBER('KN 2019'!BS23),'KN 2019'!BS23,"")</f>
        <v>9.9600000000000009</v>
      </c>
      <c r="H57" s="34">
        <f>IF(ISNUMBER('KN 2019'!BT23),'KN 2019'!BT23,"")</f>
        <v>8.8273092141228773</v>
      </c>
      <c r="I57" s="34">
        <f>IF(ISNUMBER('KN 2019'!BU23),'KN 2019'!BU23,"")</f>
        <v>10.64</v>
      </c>
      <c r="J57" s="34">
        <f>IF(ISNUMBER('KN 2019'!BV23),'KN 2019'!BV23,"")</f>
        <v>10.18</v>
      </c>
      <c r="K57" s="34" t="str">
        <f>IF(ISNUMBER('KN 2019'!BW23),'KN 2019'!BW23,"")</f>
        <v/>
      </c>
      <c r="L57" s="34">
        <f>IF(ISNUMBER('KN 2019'!BX23),'KN 2019'!BX23,"")</f>
        <v>11.126084548643162</v>
      </c>
      <c r="M57" s="66">
        <f>IF(ISNUMBER('KN 2019'!BY23),'KN 2019'!BY23,"")</f>
        <v>9.64</v>
      </c>
      <c r="N57" s="34">
        <f>IF(ISNUMBER('KN 2019'!BZ23),'KN 2019'!BZ23,"")</f>
        <v>11</v>
      </c>
      <c r="O57" s="66">
        <f>IF(ISNUMBER('KN 2019'!CA23),'KN 2019'!CA23,"")</f>
        <v>11.07</v>
      </c>
      <c r="P57" s="45">
        <f>IF(ISNUMBER('KN 2019'!CB23),'KN 2019'!CB23,"")</f>
        <v>10.148916723974232</v>
      </c>
    </row>
    <row r="58" spans="1:16" x14ac:dyDescent="0.25">
      <c r="A58" s="39" t="s">
        <v>26</v>
      </c>
      <c r="B58" s="3">
        <f>IF(ISNUMBER('KN 2019'!CD23),'KN 2019'!CD23,"")</f>
        <v>40000</v>
      </c>
      <c r="C58" s="3" t="str">
        <f>IF(ISNUMBER('KN 2019'!CE23),'KN 2019'!CE23,"")</f>
        <v/>
      </c>
      <c r="D58" s="3">
        <f>IF(ISNUMBER('KN 2019'!CF23),'KN 2019'!CF23,"")</f>
        <v>39099</v>
      </c>
      <c r="E58" s="3" t="str">
        <f>IF(ISNUMBER('KN 2019'!CG23),'KN 2019'!CG23,"")</f>
        <v/>
      </c>
      <c r="F58" s="63">
        <f>IF(ISNUMBER('KN 2019'!CH23),'KN 2019'!CH23,"")</f>
        <v>37400</v>
      </c>
      <c r="G58" s="3">
        <f>IF(ISNUMBER('KN 2019'!CI23),'KN 2019'!CI23,"")</f>
        <v>36165</v>
      </c>
      <c r="H58" s="3">
        <f>IF(ISNUMBER('KN 2019'!CJ23),'KN 2019'!CJ23,"")</f>
        <v>38450</v>
      </c>
      <c r="I58" s="3">
        <f>IF(ISNUMBER('KN 2019'!CK23),'KN 2019'!CK23,"")</f>
        <v>38338</v>
      </c>
      <c r="J58" s="3">
        <f>IF(ISNUMBER('KN 2019'!CL23),'KN 2019'!CL23,"")</f>
        <v>38058</v>
      </c>
      <c r="K58" s="3" t="str">
        <f>IF(ISNUMBER('KN 2019'!CM23),'KN 2019'!CM23,"")</f>
        <v/>
      </c>
      <c r="L58" s="3">
        <f>IF(ISNUMBER('KN 2019'!CN23),'KN 2019'!CN23,"")</f>
        <v>39514</v>
      </c>
      <c r="M58" s="63">
        <f>IF(ISNUMBER('KN 2019'!CO23),'KN 2019'!CO23,"")</f>
        <v>39583</v>
      </c>
      <c r="N58" s="3">
        <f>IF(ISNUMBER('KN 2019'!CP23),'KN 2019'!CP23,"")</f>
        <v>37003</v>
      </c>
      <c r="O58" s="63">
        <f>IF(ISNUMBER('KN 2019'!CQ23),'KN 2019'!CQ23,"")</f>
        <v>40100</v>
      </c>
      <c r="P58" s="46">
        <f>IF(ISNUMBER('KN 2019'!CR23),'KN 2019'!CR23,"")</f>
        <v>38519.090909090912</v>
      </c>
    </row>
    <row r="59" spans="1:16" x14ac:dyDescent="0.25">
      <c r="A59" s="40" t="s">
        <v>27</v>
      </c>
      <c r="B59" s="34">
        <f>IF(ISNUMBER('KN 2019'!CT23),'KN 2019'!CT23,"")</f>
        <v>29</v>
      </c>
      <c r="C59" s="34" t="str">
        <f>IF(ISNUMBER('KN 2019'!CU23),'KN 2019'!CU23,"")</f>
        <v/>
      </c>
      <c r="D59" s="34">
        <f>IF(ISNUMBER('KN 2019'!CV23),'KN 2019'!CV23,"")</f>
        <v>36.879423457109738</v>
      </c>
      <c r="E59" s="34" t="str">
        <f>IF(ISNUMBER('KN 2019'!CW23),'KN 2019'!CW23,"")</f>
        <v/>
      </c>
      <c r="F59" s="66">
        <f>IF(ISNUMBER('KN 2019'!CX23),'KN 2019'!CX23,"")</f>
        <v>20.71</v>
      </c>
      <c r="G59" s="34">
        <f>IF(ISNUMBER('KN 2019'!CY23),'KN 2019'!CY23,"")</f>
        <v>33.04</v>
      </c>
      <c r="H59" s="34">
        <f>IF(ISNUMBER('KN 2019'!CZ23),'KN 2019'!CZ23,"")</f>
        <v>40.995420127199999</v>
      </c>
      <c r="I59" s="34">
        <f>IF(ISNUMBER('KN 2019'!DA23),'KN 2019'!DA23,"")</f>
        <v>38.19</v>
      </c>
      <c r="J59" s="34">
        <f>IF(ISNUMBER('KN 2019'!DB23),'KN 2019'!DB23,"")</f>
        <v>37</v>
      </c>
      <c r="K59" s="34" t="str">
        <f>IF(ISNUMBER('KN 2019'!DC23),'KN 2019'!DC23,"")</f>
        <v/>
      </c>
      <c r="L59" s="34">
        <f>IF(ISNUMBER('KN 2019'!DD23),'KN 2019'!DD23,"")</f>
        <v>33.24</v>
      </c>
      <c r="M59" s="66">
        <f>IF(ISNUMBER('KN 2019'!DE23),'KN 2019'!DE23,"")</f>
        <v>38.19</v>
      </c>
      <c r="N59" s="34">
        <f>IF(ISNUMBER('KN 2019'!DF23),'KN 2019'!DF23,"")</f>
        <v>50</v>
      </c>
      <c r="O59" s="66">
        <f>IF(ISNUMBER('KN 2019'!DG23),'KN 2019'!DG23,"")</f>
        <v>39.770000000000003</v>
      </c>
      <c r="P59" s="45">
        <f>IF(ISNUMBER('KN 2019'!DH23),'KN 2019'!DH23,"")</f>
        <v>36.092258507664518</v>
      </c>
    </row>
    <row r="60" spans="1:16" ht="15.75" thickBot="1" x14ac:dyDescent="0.3">
      <c r="A60" s="41" t="s">
        <v>28</v>
      </c>
      <c r="B60" s="37">
        <f>IF(ISNUMBER('KN 2019'!DJ23),'KN 2019'!DJ23,"")</f>
        <v>24370</v>
      </c>
      <c r="C60" s="37" t="str">
        <f>IF(ISNUMBER('KN 2019'!DK23),'KN 2019'!DK23,"")</f>
        <v/>
      </c>
      <c r="D60" s="37">
        <f>IF(ISNUMBER('KN 2019'!DL23),'KN 2019'!DL23,"")</f>
        <v>21068</v>
      </c>
      <c r="E60" s="37" t="str">
        <f>IF(ISNUMBER('KN 2019'!DM23),'KN 2019'!DM23,"")</f>
        <v/>
      </c>
      <c r="F60" s="76">
        <f>IF(ISNUMBER('KN 2019'!DN23),'KN 2019'!DN23,"")</f>
        <v>20200</v>
      </c>
      <c r="G60" s="37">
        <f>IF(ISNUMBER('KN 2019'!DO23),'KN 2019'!DO23,"")</f>
        <v>19504</v>
      </c>
      <c r="H60" s="37">
        <f>IF(ISNUMBER('KN 2019'!DP23),'KN 2019'!DP23,"")</f>
        <v>22360</v>
      </c>
      <c r="I60" s="37">
        <f>IF(ISNUMBER('KN 2019'!DQ23),'KN 2019'!DQ23,"")</f>
        <v>21206</v>
      </c>
      <c r="J60" s="37">
        <f>IF(ISNUMBER('KN 2019'!DR23),'KN 2019'!DR23,"")</f>
        <v>23490</v>
      </c>
      <c r="K60" s="37" t="str">
        <f>IF(ISNUMBER('KN 2019'!DS23),'KN 2019'!DS23,"")</f>
        <v/>
      </c>
      <c r="L60" s="37">
        <f>IF(ISNUMBER('KN 2019'!DT23),'KN 2019'!DT23,"")</f>
        <v>22918</v>
      </c>
      <c r="M60" s="76">
        <f>IF(ISNUMBER('KN 2019'!DU23),'KN 2019'!DU23,"")</f>
        <v>21002</v>
      </c>
      <c r="N60" s="37">
        <f>IF(ISNUMBER('KN 2019'!DV23),'KN 2019'!DV23,"")</f>
        <v>21900</v>
      </c>
      <c r="O60" s="76">
        <f>IF(ISNUMBER('KN 2019'!DW23),'KN 2019'!DW23,"")</f>
        <v>21360</v>
      </c>
      <c r="P60" s="47">
        <f>IF(ISNUMBER('KN 2019'!DX23),'KN 2019'!DX23,"")</f>
        <v>21761.636363636364</v>
      </c>
    </row>
    <row r="61" spans="1:16" ht="19.5" thickBot="1" x14ac:dyDescent="0.3">
      <c r="A61" s="101" t="str">
        <f>'KN 2019'!A24</f>
        <v>43-41-M/01 Veterinářství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3"/>
    </row>
    <row r="62" spans="1:16" x14ac:dyDescent="0.25">
      <c r="A62" s="48" t="s">
        <v>51</v>
      </c>
      <c r="B62" s="49">
        <f>IF(ISNUMBER('KN 2019'!B24),'KN 2019'!B24,"")</f>
        <v>55397.72942289499</v>
      </c>
      <c r="C62" s="49">
        <f>IF(ISNUMBER('KN 2019'!C24),'KN 2019'!C24,"")</f>
        <v>59453.046135338343</v>
      </c>
      <c r="D62" s="49">
        <f>IF(ISNUMBER('KN 2019'!D24),'KN 2019'!D24,"")</f>
        <v>53225.087319249287</v>
      </c>
      <c r="E62" s="49">
        <f>IF(ISNUMBER('KN 2019'!E24),'KN 2019'!E24,"")</f>
        <v>54298.601823708217</v>
      </c>
      <c r="F62" s="49" t="str">
        <f>IF(ISNUMBER('KN 2019'!F24),'KN 2019'!F24,"")</f>
        <v/>
      </c>
      <c r="G62" s="49">
        <f>IF(ISNUMBER('KN 2019'!G24),'KN 2019'!G24,"")</f>
        <v>54570.841168632236</v>
      </c>
      <c r="H62" s="49">
        <f>IF(ISNUMBER('KN 2019'!H24),'KN 2019'!H24,"")</f>
        <v>62543.001558823031</v>
      </c>
      <c r="I62" s="49">
        <f>IF(ISNUMBER('KN 2019'!I24),'KN 2019'!I24,"")</f>
        <v>49247.457456652046</v>
      </c>
      <c r="J62" s="49">
        <f>IF(ISNUMBER('KN 2019'!J24),'KN 2019'!J24,"")</f>
        <v>56311.665447169915</v>
      </c>
      <c r="K62" s="49">
        <f>IF(ISNUMBER('KN 2019'!K24),'KN 2019'!K24,"")</f>
        <v>53028.183665652745</v>
      </c>
      <c r="L62" s="49">
        <f>IF(ISNUMBER('KN 2019'!L24),'KN 2019'!L24,"")</f>
        <v>51047.090034661625</v>
      </c>
      <c r="M62" s="49" t="str">
        <f>IF(ISNUMBER('KN 2019'!M24),'KN 2019'!M24,"")</f>
        <v/>
      </c>
      <c r="N62" s="49">
        <f>IF(ISNUMBER('KN 2019'!N24),'KN 2019'!N24,"")</f>
        <v>47951.769230769227</v>
      </c>
      <c r="O62" s="49" t="str">
        <f>IF(ISNUMBER('KN 2019'!O24),'KN 2019'!O24,"")</f>
        <v/>
      </c>
      <c r="P62" s="43">
        <f>IF(ISNUMBER('KN 2019'!P24),'KN 2019'!P24,"")</f>
        <v>54279.49756941379</v>
      </c>
    </row>
    <row r="63" spans="1:16" x14ac:dyDescent="0.25">
      <c r="A63" s="39" t="s">
        <v>52</v>
      </c>
      <c r="B63" s="35">
        <f>IF(ISNUMBER('KN 2019'!R24),'KN 2019'!R24,"")</f>
        <v>1890</v>
      </c>
      <c r="C63" s="35">
        <f>IF(ISNUMBER('KN 2019'!S24),'KN 2019'!S24,"")</f>
        <v>1803</v>
      </c>
      <c r="D63" s="35">
        <f>IF(ISNUMBER('KN 2019'!T24),'KN 2019'!T24,"")</f>
        <v>750</v>
      </c>
      <c r="E63" s="35">
        <f>IF(ISNUMBER('KN 2019'!U24),'KN 2019'!U24,"")</f>
        <v>756</v>
      </c>
      <c r="F63" s="35" t="str">
        <f>IF(ISNUMBER('KN 2019'!V24),'KN 2019'!V24,"")</f>
        <v/>
      </c>
      <c r="G63" s="35">
        <f>IF(ISNUMBER('KN 2019'!W24),'KN 2019'!W24,"")</f>
        <v>629</v>
      </c>
      <c r="H63" s="35">
        <f>IF(ISNUMBER('KN 2019'!X24),'KN 2019'!X24,"")</f>
        <v>730</v>
      </c>
      <c r="I63" s="35">
        <f>IF(ISNUMBER('KN 2019'!Y24),'KN 2019'!Y24,"")</f>
        <v>797.7</v>
      </c>
      <c r="J63" s="35">
        <f>IF(ISNUMBER('KN 2019'!Z24),'KN 2019'!Z24,"")</f>
        <v>771</v>
      </c>
      <c r="K63" s="35">
        <f>IF(ISNUMBER('KN 2019'!AA24),'KN 2019'!AA24,"")</f>
        <v>708</v>
      </c>
      <c r="L63" s="35">
        <f>IF(ISNUMBER('KN 2019'!AB24),'KN 2019'!AB24,"")</f>
        <v>618</v>
      </c>
      <c r="M63" s="35" t="str">
        <f>IF(ISNUMBER('KN 2019'!AC24),'KN 2019'!AC24,"")</f>
        <v/>
      </c>
      <c r="N63" s="35">
        <f>IF(ISNUMBER('KN 2019'!AD24),'KN 2019'!AD24,"")</f>
        <v>1550</v>
      </c>
      <c r="O63" s="35" t="str">
        <f>IF(ISNUMBER('KN 2019'!AE24),'KN 2019'!AE24,"")</f>
        <v/>
      </c>
      <c r="P63" s="44">
        <f>IF(ISNUMBER('KN 2019'!AF24),'KN 2019'!AF24,"")</f>
        <v>1000.2454545454547</v>
      </c>
    </row>
    <row r="64" spans="1:16" x14ac:dyDescent="0.25">
      <c r="A64" s="40" t="s">
        <v>25</v>
      </c>
      <c r="B64" s="34">
        <f>IF(ISNUMBER('KN 2019'!BN24),'KN 2019'!BN24,"")</f>
        <v>10.5</v>
      </c>
      <c r="C64" s="34">
        <f>IF(ISNUMBER('KN 2019'!BO24),'KN 2019'!BO24,"")</f>
        <v>10.155772755039706</v>
      </c>
      <c r="D64" s="34">
        <f>IF(ISNUMBER('KN 2019'!BP24),'KN 2019'!BP24,"")</f>
        <v>10.223125789520003</v>
      </c>
      <c r="E64" s="34">
        <f>IF(ISNUMBER('KN 2019'!BQ24),'KN 2019'!BQ24,"")</f>
        <v>9.8699999999999992</v>
      </c>
      <c r="F64" s="34" t="str">
        <f>IF(ISNUMBER('KN 2019'!BR24),'KN 2019'!BR24,"")</f>
        <v/>
      </c>
      <c r="G64" s="34">
        <f>IF(ISNUMBER('KN 2019'!BS24),'KN 2019'!BS24,"")</f>
        <v>9.44</v>
      </c>
      <c r="H64" s="34">
        <f>IF(ISNUMBER('KN 2019'!BT24),'KN 2019'!BT24,"")</f>
        <v>8.0869552954414949</v>
      </c>
      <c r="I64" s="34">
        <f>IF(ISNUMBER('KN 2019'!BU24),'KN 2019'!BU24,"")</f>
        <v>11.13</v>
      </c>
      <c r="J64" s="34">
        <f>IF(ISNUMBER('KN 2019'!BV24),'KN 2019'!BV24,"")</f>
        <v>9.65</v>
      </c>
      <c r="K64" s="34">
        <f>IF(ISNUMBER('KN 2019'!BW24),'KN 2019'!BW24,"")</f>
        <v>10.221</v>
      </c>
      <c r="L64" s="34">
        <f>IF(ISNUMBER('KN 2019'!BX24),'KN 2019'!BX24,"")</f>
        <v>10.748150000000001</v>
      </c>
      <c r="M64" s="34" t="str">
        <f>IF(ISNUMBER('KN 2019'!BY24),'KN 2019'!BY24,"")</f>
        <v/>
      </c>
      <c r="N64" s="34">
        <f>IF(ISNUMBER('KN 2019'!BZ24),'KN 2019'!BZ24,"")</f>
        <v>10.4</v>
      </c>
      <c r="O64" s="34" t="str">
        <f>IF(ISNUMBER('KN 2019'!CA24),'KN 2019'!CA24,"")</f>
        <v/>
      </c>
      <c r="P64" s="45">
        <f>IF(ISNUMBER('KN 2019'!CB24),'KN 2019'!CB24,"")</f>
        <v>10.038636712727383</v>
      </c>
    </row>
    <row r="65" spans="1:16" x14ac:dyDescent="0.25">
      <c r="A65" s="39" t="s">
        <v>26</v>
      </c>
      <c r="B65" s="3">
        <f>IF(ISNUMBER('KN 2019'!CD24),'KN 2019'!CD24,"")</f>
        <v>40000</v>
      </c>
      <c r="C65" s="3">
        <f>IF(ISNUMBER('KN 2019'!CE24),'KN 2019'!CE24,"")</f>
        <v>41008</v>
      </c>
      <c r="D65" s="3">
        <f>IF(ISNUMBER('KN 2019'!CF24),'KN 2019'!CF24,"")</f>
        <v>39099</v>
      </c>
      <c r="E65" s="3">
        <f>IF(ISNUMBER('KN 2019'!CG24),'KN 2019'!CG24,"")</f>
        <v>39500</v>
      </c>
      <c r="F65" s="3" t="str">
        <f>IF(ISNUMBER('KN 2019'!CH24),'KN 2019'!CH24,"")</f>
        <v/>
      </c>
      <c r="G65" s="3">
        <f>IF(ISNUMBER('KN 2019'!CI24),'KN 2019'!CI24,"")</f>
        <v>36165</v>
      </c>
      <c r="H65" s="3">
        <f>IF(ISNUMBER('KN 2019'!CJ24),'KN 2019'!CJ24,"")</f>
        <v>38450</v>
      </c>
      <c r="I65" s="3">
        <f>IF(ISNUMBER('KN 2019'!CK24),'KN 2019'!CK24,"")</f>
        <v>38338</v>
      </c>
      <c r="J65" s="3">
        <f>IF(ISNUMBER('KN 2019'!CL24),'KN 2019'!CL24,"")</f>
        <v>38058</v>
      </c>
      <c r="K65" s="3">
        <f>IF(ISNUMBER('KN 2019'!CM24),'KN 2019'!CM24,"")</f>
        <v>39084</v>
      </c>
      <c r="L65" s="3">
        <f>IF(ISNUMBER('KN 2019'!CN24),'KN 2019'!CN24,"")</f>
        <v>39514</v>
      </c>
      <c r="M65" s="3" t="str">
        <f>IF(ISNUMBER('KN 2019'!CO24),'KN 2019'!CO24,"")</f>
        <v/>
      </c>
      <c r="N65" s="3">
        <f>IF(ISNUMBER('KN 2019'!CP24),'KN 2019'!CP24,"")</f>
        <v>37003</v>
      </c>
      <c r="O65" s="3" t="str">
        <f>IF(ISNUMBER('KN 2019'!CQ24),'KN 2019'!CQ24,"")</f>
        <v/>
      </c>
      <c r="P65" s="46">
        <f>IF(ISNUMBER('KN 2019'!CR24),'KN 2019'!CR24,"")</f>
        <v>38747.181818181816</v>
      </c>
    </row>
    <row r="66" spans="1:16" x14ac:dyDescent="0.25">
      <c r="A66" s="40" t="s">
        <v>27</v>
      </c>
      <c r="B66" s="34">
        <f>IF(ISNUMBER('KN 2019'!CT24),'KN 2019'!CT24,"")</f>
        <v>30.2</v>
      </c>
      <c r="C66" s="34">
        <f>IF(ISNUMBER('KN 2019'!CU24),'KN 2019'!CU24,"")</f>
        <v>25</v>
      </c>
      <c r="D66" s="34">
        <f>IF(ISNUMBER('KN 2019'!CV24),'KN 2019'!CV24,"")</f>
        <v>34.489090455260005</v>
      </c>
      <c r="E66" s="34">
        <f>IF(ISNUMBER('KN 2019'!CW24),'KN 2019'!CW24,"")</f>
        <v>42</v>
      </c>
      <c r="F66" s="34" t="str">
        <f>IF(ISNUMBER('KN 2019'!CX24),'KN 2019'!CX24,"")</f>
        <v/>
      </c>
      <c r="G66" s="34">
        <f>IF(ISNUMBER('KN 2019'!CY24),'KN 2019'!CY24,"")</f>
        <v>27.22</v>
      </c>
      <c r="H66" s="34">
        <f>IF(ISNUMBER('KN 2019'!CZ24),'KN 2019'!CZ24,"")</f>
        <v>48.8907545868</v>
      </c>
      <c r="I66" s="34">
        <f>IF(ISNUMBER('KN 2019'!DA24),'KN 2019'!DA24,"")</f>
        <v>32.159999999999997</v>
      </c>
      <c r="J66" s="34">
        <f>IF(ISNUMBER('KN 2019'!DB24),'KN 2019'!DB24,"")</f>
        <v>31.37</v>
      </c>
      <c r="K66" s="34">
        <f>IF(ISNUMBER('KN 2019'!DC24),'KN 2019'!DC24,"")</f>
        <v>35.68</v>
      </c>
      <c r="L66" s="34">
        <f>IF(ISNUMBER('KN 2019'!DD24),'KN 2019'!DD24,"")</f>
        <v>39.68</v>
      </c>
      <c r="M66" s="34" t="str">
        <f>IF(ISNUMBER('KN 2019'!DE24),'KN 2019'!DE24,"")</f>
        <v/>
      </c>
      <c r="N66" s="34">
        <f>IF(ISNUMBER('KN 2019'!DF24),'KN 2019'!DF24,"")</f>
        <v>50</v>
      </c>
      <c r="O66" s="34" t="str">
        <f>IF(ISNUMBER('KN 2019'!DG24),'KN 2019'!DG24,"")</f>
        <v/>
      </c>
      <c r="P66" s="45">
        <f>IF(ISNUMBER('KN 2019'!DH24),'KN 2019'!DH24,"")</f>
        <v>36.062713185641819</v>
      </c>
    </row>
    <row r="67" spans="1:16" ht="15.75" thickBot="1" x14ac:dyDescent="0.3">
      <c r="A67" s="41" t="s">
        <v>28</v>
      </c>
      <c r="B67" s="37">
        <f>IF(ISNUMBER('KN 2019'!DJ24),'KN 2019'!DJ24,"")</f>
        <v>24370</v>
      </c>
      <c r="C67" s="37">
        <f>IF(ISNUMBER('KN 2019'!DK24),'KN 2019'!DK24,"")</f>
        <v>22913</v>
      </c>
      <c r="D67" s="37">
        <f>IF(ISNUMBER('KN 2019'!DL24),'KN 2019'!DL24,"")</f>
        <v>21068</v>
      </c>
      <c r="E67" s="37">
        <f>IF(ISNUMBER('KN 2019'!DM24),'KN 2019'!DM24,"")</f>
        <v>21960</v>
      </c>
      <c r="F67" s="37" t="str">
        <f>IF(ISNUMBER('KN 2019'!DN24),'KN 2019'!DN24,"")</f>
        <v/>
      </c>
      <c r="G67" s="37">
        <f>IF(ISNUMBER('KN 2019'!DO24),'KN 2019'!DO24,"")</f>
        <v>19504</v>
      </c>
      <c r="H67" s="37">
        <f>IF(ISNUMBER('KN 2019'!DP24),'KN 2019'!DP24,"")</f>
        <v>22360</v>
      </c>
      <c r="I67" s="37">
        <f>IF(ISNUMBER('KN 2019'!DQ24),'KN 2019'!DQ24,"")</f>
        <v>21206</v>
      </c>
      <c r="J67" s="37">
        <f>IF(ISNUMBER('KN 2019'!DR24),'KN 2019'!DR24,"")</f>
        <v>23490</v>
      </c>
      <c r="K67" s="37">
        <f>IF(ISNUMBER('KN 2019'!DS24),'KN 2019'!DS24,"")</f>
        <v>21234</v>
      </c>
      <c r="L67" s="37">
        <f>IF(ISNUMBER('KN 2019'!DT24),'KN 2019'!DT24,"")</f>
        <v>22918</v>
      </c>
      <c r="M67" s="37" t="str">
        <f>IF(ISNUMBER('KN 2019'!DU24),'KN 2019'!DU24,"")</f>
        <v/>
      </c>
      <c r="N67" s="37">
        <f>IF(ISNUMBER('KN 2019'!DV24),'KN 2019'!DV24,"")</f>
        <v>21900</v>
      </c>
      <c r="O67" s="37" t="str">
        <f>IF(ISNUMBER('KN 2019'!DW24),'KN 2019'!DW24,"")</f>
        <v/>
      </c>
      <c r="P67" s="47">
        <f>IF(ISNUMBER('KN 2019'!DX24),'KN 2019'!DX24,"")</f>
        <v>22083.909090909092</v>
      </c>
    </row>
    <row r="68" spans="1:16" ht="19.5" thickBot="1" x14ac:dyDescent="0.3">
      <c r="A68" s="101" t="str">
        <f>'KN 2019'!A25</f>
        <v>82-41-M/05 Grafický design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3"/>
    </row>
    <row r="69" spans="1:16" x14ac:dyDescent="0.25">
      <c r="A69" s="48" t="s">
        <v>51</v>
      </c>
      <c r="B69" s="49">
        <f>IF(ISNUMBER('KN 2019'!B25),'KN 2019'!B25,"")</f>
        <v>85585.158371040729</v>
      </c>
      <c r="C69" s="49">
        <f>IF(ISNUMBER('KN 2019'!C25),'KN 2019'!C25,"")</f>
        <v>76663.231421726727</v>
      </c>
      <c r="D69" s="49">
        <f>IF(ISNUMBER('KN 2019'!D25),'KN 2019'!D25,"")</f>
        <v>71873.084966204973</v>
      </c>
      <c r="E69" s="74">
        <f>IF(ISNUMBER('KN 2019'!E25),'KN 2019'!E25,"")</f>
        <v>67782.738693467341</v>
      </c>
      <c r="F69" s="49">
        <f>IF(ISNUMBER('KN 2019'!F25),'KN 2019'!F25,"")</f>
        <v>59222.488967797544</v>
      </c>
      <c r="G69" s="49">
        <f>IF(ISNUMBER('KN 2019'!G25),'KN 2019'!G25,"")</f>
        <v>66526.904465493921</v>
      </c>
      <c r="H69" s="49">
        <f>IF(ISNUMBER('KN 2019'!H25),'KN 2019'!H25,"")</f>
        <v>72520.936346113886</v>
      </c>
      <c r="I69" s="49">
        <f>IF(ISNUMBER('KN 2019'!I25),'KN 2019'!I25,"")</f>
        <v>73232.230867694045</v>
      </c>
      <c r="J69" s="49">
        <f>IF(ISNUMBER('KN 2019'!J25),'KN 2019'!J25,"")</f>
        <v>78386.726275147317</v>
      </c>
      <c r="K69" s="74" t="str">
        <f>IF(ISNUMBER('KN 2019'!K25),'KN 2019'!K25,"")</f>
        <v/>
      </c>
      <c r="L69" s="49">
        <f>IF(ISNUMBER('KN 2019'!L25),'KN 2019'!L25,"")</f>
        <v>79809.988951757667</v>
      </c>
      <c r="M69" s="49">
        <f>IF(ISNUMBER('KN 2019'!M25),'KN 2019'!M25,"")</f>
        <v>72597.539721516412</v>
      </c>
      <c r="N69" s="49">
        <f>IF(ISNUMBER('KN 2019'!N25),'KN 2019'!N25,"")</f>
        <v>76573.71428571429</v>
      </c>
      <c r="O69" s="49">
        <f>IF(ISNUMBER('KN 2019'!O25),'KN 2019'!O25,"")</f>
        <v>89468.413673255782</v>
      </c>
      <c r="P69" s="43">
        <f>IF(ISNUMBER('KN 2019'!P25),'KN 2019'!P25,"")</f>
        <v>74634.089000533131</v>
      </c>
    </row>
    <row r="70" spans="1:16" x14ac:dyDescent="0.25">
      <c r="A70" s="39" t="s">
        <v>52</v>
      </c>
      <c r="B70" s="35">
        <f>IF(ISNUMBER('KN 2019'!R25),'KN 2019'!R25,"")</f>
        <v>950</v>
      </c>
      <c r="C70" s="35">
        <f>IF(ISNUMBER('KN 2019'!S25),'KN 2019'!S25,"")</f>
        <v>611</v>
      </c>
      <c r="D70" s="35">
        <f>IF(ISNUMBER('KN 2019'!T25),'KN 2019'!T25,"")</f>
        <v>750</v>
      </c>
      <c r="E70" s="75">
        <f>IF(ISNUMBER('KN 2019'!U25),'KN 2019'!U25,"")</f>
        <v>756</v>
      </c>
      <c r="F70" s="35">
        <f>IF(ISNUMBER('KN 2019'!V25),'KN 2019'!V25,"")</f>
        <v>770</v>
      </c>
      <c r="G70" s="35">
        <f>IF(ISNUMBER('KN 2019'!W25),'KN 2019'!W25,"")</f>
        <v>679</v>
      </c>
      <c r="H70" s="35">
        <f>IF(ISNUMBER('KN 2019'!X25),'KN 2019'!X25,"")</f>
        <v>730</v>
      </c>
      <c r="I70" s="35">
        <f>IF(ISNUMBER('KN 2019'!Y25),'KN 2019'!Y25,"")</f>
        <v>869.7</v>
      </c>
      <c r="J70" s="35">
        <f>IF(ISNUMBER('KN 2019'!Z25),'KN 2019'!Z25,"")</f>
        <v>837</v>
      </c>
      <c r="K70" s="75" t="str">
        <f>IF(ISNUMBER('KN 2019'!AA25),'KN 2019'!AA25,"")</f>
        <v/>
      </c>
      <c r="L70" s="35">
        <f>IF(ISNUMBER('KN 2019'!AB25),'KN 2019'!AB25,"")</f>
        <v>618</v>
      </c>
      <c r="M70" s="35">
        <f>IF(ISNUMBER('KN 2019'!AC25),'KN 2019'!AC25,"")</f>
        <v>730</v>
      </c>
      <c r="N70" s="35">
        <f>IF(ISNUMBER('KN 2019'!AD25),'KN 2019'!AD25,"")</f>
        <v>1035</v>
      </c>
      <c r="O70" s="35">
        <f>IF(ISNUMBER('KN 2019'!AE25),'KN 2019'!AE25,"")</f>
        <v>670</v>
      </c>
      <c r="P70" s="44">
        <f>IF(ISNUMBER('KN 2019'!AF25),'KN 2019'!AF25,"")</f>
        <v>769.66923076923081</v>
      </c>
    </row>
    <row r="71" spans="1:16" x14ac:dyDescent="0.25">
      <c r="A71" s="40" t="s">
        <v>25</v>
      </c>
      <c r="B71" s="34">
        <f>IF(ISNUMBER('KN 2019'!BN25),'KN 2019'!BN25,"")</f>
        <v>6.8</v>
      </c>
      <c r="C71" s="34">
        <f>IF(ISNUMBER('KN 2019'!BO25),'KN 2019'!BO25,"")</f>
        <v>7.6692001119062967</v>
      </c>
      <c r="D71" s="34">
        <f>IF(ISNUMBER('KN 2019'!BP25),'KN 2019'!BP25,"")</f>
        <v>7.6040930186666662</v>
      </c>
      <c r="E71" s="66">
        <f>IF(ISNUMBER('KN 2019'!BQ25),'KN 2019'!BQ25,"")</f>
        <v>7.96</v>
      </c>
      <c r="F71" s="34">
        <f>IF(ISNUMBER('KN 2019'!BR25),'KN 2019'!BR25,"")</f>
        <v>9</v>
      </c>
      <c r="G71" s="34">
        <f>IF(ISNUMBER('KN 2019'!BS25),'KN 2019'!BS25,"")</f>
        <v>7.39</v>
      </c>
      <c r="H71" s="34">
        <f>IF(ISNUMBER('KN 2019'!BT25),'KN 2019'!BT25,"")</f>
        <v>7.7656432411724126</v>
      </c>
      <c r="I71" s="34">
        <f>IF(ISNUMBER('KN 2019'!BU25),'KN 2019'!BU25,"")</f>
        <v>7.52</v>
      </c>
      <c r="J71" s="34">
        <f>IF(ISNUMBER('KN 2019'!BV25),'KN 2019'!BV25,"")</f>
        <v>7.03</v>
      </c>
      <c r="K71" s="66" t="str">
        <f>IF(ISNUMBER('KN 2019'!BW25),'KN 2019'!BW25,"")</f>
        <v/>
      </c>
      <c r="L71" s="34">
        <f>IF(ISNUMBER('KN 2019'!BX25),'KN 2019'!BX25,"")</f>
        <v>6.7980216216216212</v>
      </c>
      <c r="M71" s="34">
        <f>IF(ISNUMBER('KN 2019'!BY25),'KN 2019'!BY25,"")</f>
        <v>6.99</v>
      </c>
      <c r="N71" s="34">
        <f>IF(ISNUMBER('KN 2019'!BZ25),'KN 2019'!BZ25,"")</f>
        <v>7</v>
      </c>
      <c r="O71" s="34">
        <f>IF(ISNUMBER('KN 2019'!CA25),'KN 2019'!CA25,"")</f>
        <v>6.32</v>
      </c>
      <c r="P71" s="45">
        <f>IF(ISNUMBER('KN 2019'!CB25),'KN 2019'!CB25,"")</f>
        <v>7.3728429225666918</v>
      </c>
    </row>
    <row r="72" spans="1:16" x14ac:dyDescent="0.25">
      <c r="A72" s="39" t="s">
        <v>26</v>
      </c>
      <c r="B72" s="3">
        <f>IF(ISNUMBER('KN 2019'!CD25),'KN 2019'!CD25,"")</f>
        <v>40000</v>
      </c>
      <c r="C72" s="3">
        <f>IF(ISNUMBER('KN 2019'!CE25),'KN 2019'!CE25,"")</f>
        <v>41008</v>
      </c>
      <c r="D72" s="3">
        <f>IF(ISNUMBER('KN 2019'!CF25),'KN 2019'!CF25,"")</f>
        <v>39099</v>
      </c>
      <c r="E72" s="63">
        <f>IF(ISNUMBER('KN 2019'!CG25),'KN 2019'!CG25,"")</f>
        <v>39500</v>
      </c>
      <c r="F72" s="3">
        <f>IF(ISNUMBER('KN 2019'!CH25),'KN 2019'!CH25,"")</f>
        <v>37400</v>
      </c>
      <c r="G72" s="3">
        <f>IF(ISNUMBER('KN 2019'!CI25),'KN 2019'!CI25,"")</f>
        <v>36165</v>
      </c>
      <c r="H72" s="3">
        <f>IF(ISNUMBER('KN 2019'!CJ25),'KN 2019'!CJ25,"")</f>
        <v>38450</v>
      </c>
      <c r="I72" s="3">
        <f>IF(ISNUMBER('KN 2019'!CK25),'KN 2019'!CK25,"")</f>
        <v>38338</v>
      </c>
      <c r="J72" s="3">
        <f>IF(ISNUMBER('KN 2019'!CL25),'KN 2019'!CL25,"")</f>
        <v>38058</v>
      </c>
      <c r="K72" s="63" t="str">
        <f>IF(ISNUMBER('KN 2019'!CM25),'KN 2019'!CM25,"")</f>
        <v/>
      </c>
      <c r="L72" s="3">
        <f>IF(ISNUMBER('KN 2019'!CN25),'KN 2019'!CN25,"")</f>
        <v>39514</v>
      </c>
      <c r="M72" s="3">
        <f>IF(ISNUMBER('KN 2019'!CO25),'KN 2019'!CO25,"")</f>
        <v>39583</v>
      </c>
      <c r="N72" s="3">
        <f>IF(ISNUMBER('KN 2019'!CP25),'KN 2019'!CP25,"")</f>
        <v>37003</v>
      </c>
      <c r="O72" s="3">
        <f>IF(ISNUMBER('KN 2019'!CQ25),'KN 2019'!CQ25,"")</f>
        <v>40100</v>
      </c>
      <c r="P72" s="46">
        <f>IF(ISNUMBER('KN 2019'!CR25),'KN 2019'!CR25,"")</f>
        <v>38786</v>
      </c>
    </row>
    <row r="73" spans="1:16" x14ac:dyDescent="0.25">
      <c r="A73" s="40" t="s">
        <v>27</v>
      </c>
      <c r="B73" s="34">
        <f>IF(ISNUMBER('KN 2019'!CT25),'KN 2019'!CT25,"")</f>
        <v>19.5</v>
      </c>
      <c r="C73" s="34">
        <f>IF(ISNUMBER('KN 2019'!CU25),'KN 2019'!CU25,"")</f>
        <v>22</v>
      </c>
      <c r="D73" s="34">
        <f>IF(ISNUMBER('KN 2019'!CV25),'KN 2019'!CV25,"")</f>
        <v>24.856426469839999</v>
      </c>
      <c r="E73" s="66">
        <f>IF(ISNUMBER('KN 2019'!CW25),'KN 2019'!CW25,"")</f>
        <v>32</v>
      </c>
      <c r="F73" s="34">
        <f>IF(ISNUMBER('KN 2019'!CX25),'KN 2019'!CX25,"")</f>
        <v>25.908999999999999</v>
      </c>
      <c r="G73" s="34">
        <f>IF(ISNUMBER('KN 2019'!CY25),'KN 2019'!CY25,"")</f>
        <v>30</v>
      </c>
      <c r="H73" s="34">
        <f>IF(ISNUMBER('KN 2019'!CZ25),'KN 2019'!CZ25,"")</f>
        <v>20.4740316</v>
      </c>
      <c r="I73" s="34">
        <f>IF(ISNUMBER('KN 2019'!DA25),'KN 2019'!DA25,"")</f>
        <v>21.11</v>
      </c>
      <c r="J73" s="34">
        <f>IF(ISNUMBER('KN 2019'!DB25),'KN 2019'!DB25,"")</f>
        <v>21</v>
      </c>
      <c r="K73" s="66" t="str">
        <f>IF(ISNUMBER('KN 2019'!DC25),'KN 2019'!DC25,"")</f>
        <v/>
      </c>
      <c r="L73" s="34">
        <f>IF(ISNUMBER('KN 2019'!DD25),'KN 2019'!DD25,"")</f>
        <v>27.34</v>
      </c>
      <c r="M73" s="34">
        <f>IF(ISNUMBER('KN 2019'!DE25),'KN 2019'!DE25,"")</f>
        <v>54.269999999999996</v>
      </c>
      <c r="N73" s="34">
        <f>IF(ISNUMBER('KN 2019'!DF25),'KN 2019'!DF25,"")</f>
        <v>20</v>
      </c>
      <c r="O73" s="34">
        <f>IF(ISNUMBER('KN 2019'!DG25),'KN 2019'!DG25,"")</f>
        <v>19.23</v>
      </c>
      <c r="P73" s="45">
        <f>IF(ISNUMBER('KN 2019'!DH25),'KN 2019'!DH25,"")</f>
        <v>25.976112159218467</v>
      </c>
    </row>
    <row r="74" spans="1:16" ht="15.75" thickBot="1" x14ac:dyDescent="0.3">
      <c r="A74" s="41" t="s">
        <v>28</v>
      </c>
      <c r="B74" s="37">
        <f>IF(ISNUMBER('KN 2019'!DJ25),'KN 2019'!DJ25,"")</f>
        <v>24370</v>
      </c>
      <c r="C74" s="37">
        <f>IF(ISNUMBER('KN 2019'!DK25),'KN 2019'!DK25,"")</f>
        <v>22913</v>
      </c>
      <c r="D74" s="37">
        <f>IF(ISNUMBER('KN 2019'!DL25),'KN 2019'!DL25,"")</f>
        <v>21068</v>
      </c>
      <c r="E74" s="76">
        <f>IF(ISNUMBER('KN 2019'!DM25),'KN 2019'!DM25,"")</f>
        <v>21960</v>
      </c>
      <c r="F74" s="37">
        <f>IF(ISNUMBER('KN 2019'!DN25),'KN 2019'!DN25,"")</f>
        <v>20200</v>
      </c>
      <c r="G74" s="37">
        <f>IF(ISNUMBER('KN 2019'!DO25),'KN 2019'!DO25,"")</f>
        <v>19504</v>
      </c>
      <c r="H74" s="37">
        <f>IF(ISNUMBER('KN 2019'!DP25),'KN 2019'!DP25,"")</f>
        <v>22360</v>
      </c>
      <c r="I74" s="37">
        <f>IF(ISNUMBER('KN 2019'!DQ25),'KN 2019'!DQ25,"")</f>
        <v>21206</v>
      </c>
      <c r="J74" s="37">
        <f>IF(ISNUMBER('KN 2019'!DR25),'KN 2019'!DR25,"")</f>
        <v>23490</v>
      </c>
      <c r="K74" s="76" t="str">
        <f>IF(ISNUMBER('KN 2019'!DS25),'KN 2019'!DS25,"")</f>
        <v/>
      </c>
      <c r="L74" s="37">
        <f>IF(ISNUMBER('KN 2019'!DT25),'KN 2019'!DT25,"")</f>
        <v>22918</v>
      </c>
      <c r="M74" s="37">
        <f>IF(ISNUMBER('KN 2019'!DU25),'KN 2019'!DU25,"")</f>
        <v>21002</v>
      </c>
      <c r="N74" s="37">
        <f>IF(ISNUMBER('KN 2019'!DV25),'KN 2019'!DV25,"")</f>
        <v>21900</v>
      </c>
      <c r="O74" s="37">
        <f>IF(ISNUMBER('KN 2019'!DW25),'KN 2019'!DW25,"")</f>
        <v>21360</v>
      </c>
      <c r="P74" s="47">
        <f>IF(ISNUMBER('KN 2019'!DX25),'KN 2019'!DX25,"")</f>
        <v>21865.461538461539</v>
      </c>
    </row>
  </sheetData>
  <mergeCells count="12">
    <mergeCell ref="A68:P68"/>
    <mergeCell ref="A1:P1"/>
    <mergeCell ref="A2:P2"/>
    <mergeCell ref="A5:P5"/>
    <mergeCell ref="A12:P12"/>
    <mergeCell ref="A19:P19"/>
    <mergeCell ref="A26:P26"/>
    <mergeCell ref="A33:P33"/>
    <mergeCell ref="A40:P40"/>
    <mergeCell ref="A47:P47"/>
    <mergeCell ref="A54:P54"/>
    <mergeCell ref="A61:P6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0" orientation="portrait" r:id="rId1"/>
  <headerFooter>
    <oddHeader>&amp;RPříloha č. 8b
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4"/>
  <sheetViews>
    <sheetView zoomScaleNormal="100" workbookViewId="0">
      <selection activeCell="F14" sqref="F14"/>
    </sheetView>
  </sheetViews>
  <sheetFormatPr defaultRowHeight="15" x14ac:dyDescent="0.25"/>
  <cols>
    <col min="1" max="1" width="18.42578125" style="42" customWidth="1"/>
    <col min="2" max="16" width="7.140625" style="1" customWidth="1"/>
    <col min="17" max="16384" width="9.140625" style="1"/>
  </cols>
  <sheetData>
    <row r="1" spans="1:30" ht="21" x14ac:dyDescent="0.35">
      <c r="A1" s="99" t="s">
        <v>61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</row>
    <row r="2" spans="1:30" ht="21" x14ac:dyDescent="0.35">
      <c r="A2" s="100" t="s">
        <v>55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ht="19.5" thickBot="1" x14ac:dyDescent="0.35">
      <c r="A3" s="78" t="s">
        <v>62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</row>
    <row r="4" spans="1:30" ht="84.75" customHeight="1" thickBot="1" x14ac:dyDescent="0.3">
      <c r="A4" s="50"/>
      <c r="B4" s="52" t="s">
        <v>2</v>
      </c>
      <c r="C4" s="53" t="s">
        <v>3</v>
      </c>
      <c r="D4" s="53" t="s">
        <v>0</v>
      </c>
      <c r="E4" s="53" t="s">
        <v>1</v>
      </c>
      <c r="F4" s="53" t="s">
        <v>4</v>
      </c>
      <c r="G4" s="53" t="s">
        <v>5</v>
      </c>
      <c r="H4" s="53" t="s">
        <v>6</v>
      </c>
      <c r="I4" s="53" t="s">
        <v>7</v>
      </c>
      <c r="J4" s="53" t="s">
        <v>8</v>
      </c>
      <c r="K4" s="53" t="s">
        <v>9</v>
      </c>
      <c r="L4" s="53" t="s">
        <v>10</v>
      </c>
      <c r="M4" s="53" t="s">
        <v>11</v>
      </c>
      <c r="N4" s="53" t="s">
        <v>12</v>
      </c>
      <c r="O4" s="54" t="s">
        <v>13</v>
      </c>
      <c r="P4" s="55" t="s">
        <v>14</v>
      </c>
    </row>
    <row r="5" spans="1:30" s="38" customFormat="1" ht="19.5" thickBot="1" x14ac:dyDescent="0.35">
      <c r="A5" s="101" t="str">
        <f>'KN 2019'!A6</f>
        <v>63-41-M/02 Obchodní akademie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30" s="36" customFormat="1" x14ac:dyDescent="0.25">
      <c r="A6" s="48" t="s">
        <v>51</v>
      </c>
      <c r="B6" s="79">
        <f>IF(ISNUMBER('Tabulka č. 1'!B6-'KN 2018 - tab.1'!B6),ROUND('Tabulka č. 1'!B6-'KN 2018 - tab.1'!B6,0),"")</f>
        <v>6510</v>
      </c>
      <c r="C6" s="79">
        <f>IF(ISNUMBER('Tabulka č. 1'!C6-'KN 2018 - tab.1'!C6),ROUND('Tabulka č. 1'!C6-'KN 2018 - tab.1'!C6,0),"")</f>
        <v>7140</v>
      </c>
      <c r="D6" s="79">
        <f>IF(ISNUMBER('Tabulka č. 1'!D6-'KN 2018 - tab.1'!D6),ROUND('Tabulka č. 1'!D6-'KN 2018 - tab.1'!D6,0),"")</f>
        <v>5978</v>
      </c>
      <c r="E6" s="79">
        <f>IF(ISNUMBER('Tabulka č. 1'!E6-'KN 2018 - tab.1'!E6),ROUND('Tabulka č. 1'!E6-'KN 2018 - tab.1'!E6,0),"")</f>
        <v>5865</v>
      </c>
      <c r="F6" s="79">
        <f>IF(ISNUMBER('Tabulka č. 1'!F6-'KN 2018 - tab.1'!F6),ROUND('Tabulka č. 1'!F6-'KN 2018 - tab.1'!F6,0),"")</f>
        <v>5538</v>
      </c>
      <c r="G6" s="79">
        <f>IF(ISNUMBER('Tabulka č. 1'!G6-'KN 2018 - tab.1'!G6),ROUND('Tabulka č. 1'!G6-'KN 2018 - tab.1'!G6,0),"")</f>
        <v>5859</v>
      </c>
      <c r="H6" s="79">
        <f>IF(ISNUMBER('Tabulka č. 1'!H6-'KN 2018 - tab.1'!H6),ROUND('Tabulka č. 1'!H6-'KN 2018 - tab.1'!H6,0),"")</f>
        <v>4835</v>
      </c>
      <c r="I6" s="79">
        <f>IF(ISNUMBER('Tabulka č. 1'!I6-'KN 2018 - tab.1'!I6),ROUND('Tabulka č. 1'!I6-'KN 2018 - tab.1'!I6,0),"")</f>
        <v>6249</v>
      </c>
      <c r="J6" s="79">
        <f>IF(ISNUMBER('Tabulka č. 1'!J6-'KN 2018 - tab.1'!J6),ROUND('Tabulka č. 1'!J6-'KN 2018 - tab.1'!J6,0),"")</f>
        <v>5873</v>
      </c>
      <c r="K6" s="79">
        <f>IF(ISNUMBER('Tabulka č. 1'!K6-'KN 2018 - tab.1'!K6),ROUND('Tabulka č. 1'!K6-'KN 2018 - tab.1'!K6,0),"")</f>
        <v>5994</v>
      </c>
      <c r="L6" s="79">
        <f>IF(ISNUMBER('Tabulka č. 1'!L6-'KN 2018 - tab.1'!L6),ROUND('Tabulka č. 1'!L6-'KN 2018 - tab.1'!L6,0),"")</f>
        <v>5491</v>
      </c>
      <c r="M6" s="79">
        <f>IF(ISNUMBER('Tabulka č. 1'!M6-'KN 2018 - tab.1'!M6),ROUND('Tabulka č. 1'!M6-'KN 2018 - tab.1'!M6,0),"")</f>
        <v>5741</v>
      </c>
      <c r="N6" s="79">
        <f>IF(ISNUMBER('Tabulka č. 1'!N6-'KN 2018 - tab.1'!N6),ROUND('Tabulka č. 1'!N6-'KN 2018 - tab.1'!N6,0),"")</f>
        <v>6276</v>
      </c>
      <c r="O6" s="80">
        <f>IF(ISNUMBER('Tabulka č. 1'!O6-'KN 2018 - tab.1'!O6),ROUND('Tabulka č. 1'!O6-'KN 2018 - tab.1'!O6,0),"")</f>
        <v>5945</v>
      </c>
      <c r="P6" s="43">
        <f>IF(ISNUMBER(AVERAGE(B6:O6)),AVERAGE(B6:O6),"")</f>
        <v>5949.5714285714284</v>
      </c>
    </row>
    <row r="7" spans="1:30" s="36" customFormat="1" x14ac:dyDescent="0.25">
      <c r="A7" s="39" t="s">
        <v>52</v>
      </c>
      <c r="B7" s="81">
        <f>IF(ISNUMBER('Tabulka č. 1'!B7-'KN 2018 - tab.1'!B7),ROUND('Tabulka č. 1'!B7-'KN 2018 - tab.1'!B7,0),"")</f>
        <v>30</v>
      </c>
      <c r="C7" s="81">
        <f>IF(ISNUMBER('Tabulka č. 1'!C7-'KN 2018 - tab.1'!C7),ROUND('Tabulka č. 1'!C7-'KN 2018 - tab.1'!C7,0),"")</f>
        <v>26</v>
      </c>
      <c r="D7" s="81">
        <f>IF(ISNUMBER('Tabulka č. 1'!D7-'KN 2018 - tab.1'!D7),ROUND('Tabulka č. 1'!D7-'KN 2018 - tab.1'!D7,0),"")</f>
        <v>50</v>
      </c>
      <c r="E7" s="81">
        <f>IF(ISNUMBER('Tabulka č. 1'!E7-'KN 2018 - tab.1'!E7),ROUND('Tabulka č. 1'!E7-'KN 2018 - tab.1'!E7,0),"")</f>
        <v>43</v>
      </c>
      <c r="F7" s="81">
        <f>IF(ISNUMBER('Tabulka č. 1'!F7-'KN 2018 - tab.1'!F7),ROUND('Tabulka č. 1'!F7-'KN 2018 - tab.1'!F7,0),"")</f>
        <v>0</v>
      </c>
      <c r="G7" s="81">
        <f>IF(ISNUMBER('Tabulka č. 1'!G7-'KN 2018 - tab.1'!G7),ROUND('Tabulka č. 1'!G7-'KN 2018 - tab.1'!G7,0),"")</f>
        <v>25</v>
      </c>
      <c r="H7" s="81">
        <f>IF(ISNUMBER('Tabulka č. 1'!H7-'KN 2018 - tab.1'!H7),ROUND('Tabulka č. 1'!H7-'KN 2018 - tab.1'!H7,0),"")</f>
        <v>30</v>
      </c>
      <c r="I7" s="81">
        <f>IF(ISNUMBER('Tabulka č. 1'!I7-'KN 2018 - tab.1'!I7),ROUND('Tabulka č. 1'!I7-'KN 2018 - tab.1'!I7,0),"")</f>
        <v>3</v>
      </c>
      <c r="J7" s="81">
        <f>IF(ISNUMBER('Tabulka č. 1'!J7-'KN 2018 - tab.1'!J7),ROUND('Tabulka č. 1'!J7-'KN 2018 - tab.1'!J7,0),"")</f>
        <v>18</v>
      </c>
      <c r="K7" s="81">
        <f>IF(ISNUMBER('Tabulka č. 1'!K7-'KN 2018 - tab.1'!K7),ROUND('Tabulka č. 1'!K7-'KN 2018 - tab.1'!K7,0),"")</f>
        <v>38</v>
      </c>
      <c r="L7" s="81">
        <f>IF(ISNUMBER('Tabulka č. 1'!L7-'KN 2018 - tab.1'!L7),ROUND('Tabulka č. 1'!L7-'KN 2018 - tab.1'!L7,0),"")</f>
        <v>12</v>
      </c>
      <c r="M7" s="81">
        <f>IF(ISNUMBER('Tabulka č. 1'!M7-'KN 2018 - tab.1'!M7),ROUND('Tabulka č. 1'!M7-'KN 2018 - tab.1'!M7,0),"")</f>
        <v>20</v>
      </c>
      <c r="N7" s="81">
        <f>IF(ISNUMBER('Tabulka č. 1'!N7-'KN 2018 - tab.1'!N7),ROUND('Tabulka č. 1'!N7-'KN 2018 - tab.1'!N7,0),"")</f>
        <v>28</v>
      </c>
      <c r="O7" s="82">
        <f>IF(ISNUMBER('Tabulka č. 1'!O7-'KN 2018 - tab.1'!O7),ROUND('Tabulka č. 1'!O7-'KN 2018 - tab.1'!O7,0),"")</f>
        <v>50</v>
      </c>
      <c r="P7" s="44">
        <f t="shared" ref="P7:P11" si="0">IF(ISNUMBER(AVERAGE(B7:O7)),AVERAGE(B7:O7),"")</f>
        <v>26.642857142857142</v>
      </c>
    </row>
    <row r="8" spans="1:30" x14ac:dyDescent="0.25">
      <c r="A8" s="40" t="s">
        <v>25</v>
      </c>
      <c r="B8" s="83">
        <f>IF(ISNUMBER('Tabulka č. 1'!B8-'KN 2018 - tab.1'!B8),ROUND('Tabulka č. 1'!B8-'KN 2018 - tab.1'!B8,2),"")</f>
        <v>0</v>
      </c>
      <c r="C8" s="83">
        <f>IF(ISNUMBER('Tabulka č. 1'!C8-'KN 2018 - tab.1'!C8),ROUND('Tabulka č. 1'!C8-'KN 2018 - tab.1'!C8,2),"")</f>
        <v>-0.42</v>
      </c>
      <c r="D8" s="83">
        <f>IF(ISNUMBER('Tabulka č. 1'!D8-'KN 2018 - tab.1'!D8),ROUND('Tabulka č. 1'!D8-'KN 2018 - tab.1'!D8,2),"")</f>
        <v>0</v>
      </c>
      <c r="E8" s="83">
        <f>IF(ISNUMBER('Tabulka č. 1'!E8-'KN 2018 - tab.1'!E8),ROUND('Tabulka č. 1'!E8-'KN 2018 - tab.1'!E8,2),"")</f>
        <v>0</v>
      </c>
      <c r="F8" s="83">
        <f>IF(ISNUMBER('Tabulka č. 1'!F8-'KN 2018 - tab.1'!F8),ROUND('Tabulka č. 1'!F8-'KN 2018 - tab.1'!F8,2),"")</f>
        <v>0</v>
      </c>
      <c r="G8" s="84">
        <f>IF(ISNUMBER('Tabulka č. 1'!G8-'KN 2018 - tab.1'!G8),ROUND('Tabulka č. 1'!G8-'KN 2018 - tab.1'!G8,2),"")</f>
        <v>0</v>
      </c>
      <c r="H8" s="83">
        <f>IF(ISNUMBER('Tabulka č. 1'!H8-'KN 2018 - tab.1'!H8),ROUND('Tabulka č. 1'!H8-'KN 2018 - tab.1'!H8,2),"")</f>
        <v>0.23</v>
      </c>
      <c r="I8" s="83">
        <f>IF(ISNUMBER('Tabulka č. 1'!I8-'KN 2018 - tab.1'!I8),ROUND('Tabulka č. 1'!I8-'KN 2018 - tab.1'!I8,2),"")</f>
        <v>-0.16</v>
      </c>
      <c r="J8" s="83">
        <f>IF(ISNUMBER('Tabulka č. 1'!J8-'KN 2018 - tab.1'!J8),ROUND('Tabulka č. 1'!J8-'KN 2018 - tab.1'!J8,2),"")</f>
        <v>0</v>
      </c>
      <c r="K8" s="83">
        <f>IF(ISNUMBER('Tabulka č. 1'!K8-'KN 2018 - tab.1'!K8),ROUND('Tabulka č. 1'!K8-'KN 2018 - tab.1'!K8,2),"")</f>
        <v>0</v>
      </c>
      <c r="L8" s="83">
        <f>IF(ISNUMBER('Tabulka č. 1'!L8-'KN 2018 - tab.1'!L8),ROUND('Tabulka č. 1'!L8-'KN 2018 - tab.1'!L8,2),"")</f>
        <v>0.17</v>
      </c>
      <c r="M8" s="83">
        <f>IF(ISNUMBER('Tabulka č. 1'!M8-'KN 2018 - tab.1'!M8),ROUND('Tabulka č. 1'!M8-'KN 2018 - tab.1'!M8,2),"")</f>
        <v>0</v>
      </c>
      <c r="N8" s="83">
        <f>IF(ISNUMBER('Tabulka č. 1'!N8-'KN 2018 - tab.1'!N8),ROUND('Tabulka č. 1'!N8-'KN 2018 - tab.1'!N8,2),"")</f>
        <v>-0.2</v>
      </c>
      <c r="O8" s="85">
        <f>IF(ISNUMBER('Tabulka č. 1'!O8-'KN 2018 - tab.1'!O8),ROUND('Tabulka č. 1'!O8-'KN 2018 - tab.1'!O8,2),"")</f>
        <v>0</v>
      </c>
      <c r="P8" s="45">
        <f t="shared" si="0"/>
        <v>-2.7142857142857142E-2</v>
      </c>
    </row>
    <row r="9" spans="1:30" s="36" customFormat="1" x14ac:dyDescent="0.25">
      <c r="A9" s="39" t="s">
        <v>26</v>
      </c>
      <c r="B9" s="86">
        <f>IF(ISNUMBER('Tabulka č. 1'!B9-'KN 2018 - tab.1'!B9),ROUND('Tabulka č. 1'!B9-'KN 2018 - tab.1'!B9,0),"")</f>
        <v>5470</v>
      </c>
      <c r="C9" s="86">
        <f>IF(ISNUMBER('Tabulka č. 1'!C9-'KN 2018 - tab.1'!C9),ROUND('Tabulka č. 1'!C9-'KN 2018 - tab.1'!C9,0),"")</f>
        <v>4717</v>
      </c>
      <c r="D9" s="86">
        <f>IF(ISNUMBER('Tabulka č. 1'!D9-'KN 2018 - tab.1'!D9),ROUND('Tabulka č. 1'!D9-'KN 2018 - tab.1'!D9,0),"")</f>
        <v>5099</v>
      </c>
      <c r="E9" s="86">
        <f>IF(ISNUMBER('Tabulka č. 1'!E9-'KN 2018 - tab.1'!E9),ROUND('Tabulka č. 1'!E9-'KN 2018 - tab.1'!E9,0),"")</f>
        <v>5228</v>
      </c>
      <c r="F9" s="86">
        <f>IF(ISNUMBER('Tabulka č. 1'!F9-'KN 2018 - tab.1'!F9),ROUND('Tabulka č. 1'!F9-'KN 2018 - tab.1'!F9,0),"")</f>
        <v>5700</v>
      </c>
      <c r="G9" s="86">
        <f>IF(ISNUMBER('Tabulka č. 1'!G9-'KN 2018 - tab.1'!G9),ROUND('Tabulka č. 1'!G9-'KN 2018 - tab.1'!G9,0),"")</f>
        <v>4717</v>
      </c>
      <c r="H9" s="86">
        <f>IF(ISNUMBER('Tabulka č. 1'!H9-'KN 2018 - tab.1'!H9),ROUND('Tabulka č. 1'!H9-'KN 2018 - tab.1'!H9,0),"")</f>
        <v>4830</v>
      </c>
      <c r="I9" s="86">
        <f>IF(ISNUMBER('Tabulka č. 1'!I9-'KN 2018 - tab.1'!I9),ROUND('Tabulka č. 1'!I9-'KN 2018 - tab.1'!I9,0),"")</f>
        <v>5001</v>
      </c>
      <c r="J9" s="86">
        <f>IF(ISNUMBER('Tabulka č. 1'!J9-'KN 2018 - tab.1'!J9),ROUND('Tabulka č. 1'!J9-'KN 2018 - tab.1'!J9,0),"")</f>
        <v>4937</v>
      </c>
      <c r="K9" s="86">
        <f>IF(ISNUMBER('Tabulka č. 1'!K9-'KN 2018 - tab.1'!K9),ROUND('Tabulka č. 1'!K9-'KN 2018 - tab.1'!K9,0),"")</f>
        <v>5245</v>
      </c>
      <c r="L9" s="87">
        <f>IF(ISNUMBER('Tabulka č. 1'!L9-'KN 2018 - tab.1'!L9),ROUND('Tabulka č. 1'!L9-'KN 2018 - tab.1'!L9,0),"")</f>
        <v>5173</v>
      </c>
      <c r="M9" s="86">
        <f>IF(ISNUMBER('Tabulka č. 1'!M9-'KN 2018 - tab.1'!M9),ROUND('Tabulka č. 1'!M9-'KN 2018 - tab.1'!M9,0),"")</f>
        <v>5163</v>
      </c>
      <c r="N9" s="86">
        <f>IF(ISNUMBER('Tabulka č. 1'!N9-'KN 2018 - tab.1'!N9),ROUND('Tabulka č. 1'!N9-'KN 2018 - tab.1'!N9,0),"")</f>
        <v>4800</v>
      </c>
      <c r="O9" s="88">
        <f>IF(ISNUMBER('Tabulka č. 1'!O9-'KN 2018 - tab.1'!O9),ROUND('Tabulka č. 1'!O9-'KN 2018 - tab.1'!O9,0),"")</f>
        <v>5530</v>
      </c>
      <c r="P9" s="46">
        <f t="shared" si="0"/>
        <v>5115</v>
      </c>
    </row>
    <row r="10" spans="1:30" x14ac:dyDescent="0.25">
      <c r="A10" s="40" t="s">
        <v>27</v>
      </c>
      <c r="B10" s="83">
        <f>IF(ISNUMBER('Tabulka č. 1'!B10-'KN 2018 - tab.1'!B10),ROUND('Tabulka č. 1'!B10-'KN 2018 - tab.1'!B10,2),"")</f>
        <v>0</v>
      </c>
      <c r="C10" s="83">
        <f>IF(ISNUMBER('Tabulka č. 1'!C10-'KN 2018 - tab.1'!C10),ROUND('Tabulka č. 1'!C10-'KN 2018 - tab.1'!C10,2),"")</f>
        <v>-2</v>
      </c>
      <c r="D10" s="83">
        <f>IF(ISNUMBER('Tabulka č. 1'!D10-'KN 2018 - tab.1'!D10),ROUND('Tabulka č. 1'!D10-'KN 2018 - tab.1'!D10,2),"")</f>
        <v>0</v>
      </c>
      <c r="E10" s="83">
        <f>IF(ISNUMBER('Tabulka č. 1'!E10-'KN 2018 - tab.1'!E10),ROUND('Tabulka č. 1'!E10-'KN 2018 - tab.1'!E10,2),"")</f>
        <v>0</v>
      </c>
      <c r="F10" s="83">
        <f>IF(ISNUMBER('Tabulka č. 1'!F10-'KN 2018 - tab.1'!F10),ROUND('Tabulka č. 1'!F10-'KN 2018 - tab.1'!F10,2),"")</f>
        <v>11.06</v>
      </c>
      <c r="G10" s="83">
        <f>IF(ISNUMBER('Tabulka č. 1'!G10-'KN 2018 - tab.1'!G10),ROUND('Tabulka č. 1'!G10-'KN 2018 - tab.1'!G10,2),"")</f>
        <v>0</v>
      </c>
      <c r="H10" s="83">
        <f>IF(ISNUMBER('Tabulka č. 1'!H10-'KN 2018 - tab.1'!H10),ROUND('Tabulka č. 1'!H10-'KN 2018 - tab.1'!H10,2),"")</f>
        <v>0</v>
      </c>
      <c r="I10" s="83">
        <f>IF(ISNUMBER('Tabulka č. 1'!I10-'KN 2018 - tab.1'!I10),ROUND('Tabulka č. 1'!I10-'KN 2018 - tab.1'!I10,2),"")</f>
        <v>0</v>
      </c>
      <c r="J10" s="83">
        <f>IF(ISNUMBER('Tabulka č. 1'!J10-'KN 2018 - tab.1'!J10),ROUND('Tabulka č. 1'!J10-'KN 2018 - tab.1'!J10,2),"")</f>
        <v>0</v>
      </c>
      <c r="K10" s="83">
        <f>IF(ISNUMBER('Tabulka č. 1'!K10-'KN 2018 - tab.1'!K10),ROUND('Tabulka č. 1'!K10-'KN 2018 - tab.1'!K10,2),"")</f>
        <v>0</v>
      </c>
      <c r="L10" s="83">
        <f>IF(ISNUMBER('Tabulka č. 1'!L10-'KN 2018 - tab.1'!L10),ROUND('Tabulka č. 1'!L10-'KN 2018 - tab.1'!L10,2),"")</f>
        <v>0</v>
      </c>
      <c r="M10" s="83">
        <f>IF(ISNUMBER('Tabulka č. 1'!M10-'KN 2018 - tab.1'!M10),ROUND('Tabulka č. 1'!M10-'KN 2018 - tab.1'!M10,2),"")</f>
        <v>0</v>
      </c>
      <c r="N10" s="83">
        <f>IF(ISNUMBER('Tabulka č. 1'!N10-'KN 2018 - tab.1'!N10),ROUND('Tabulka č. 1'!N10-'KN 2018 - tab.1'!N10,2),"")</f>
        <v>0</v>
      </c>
      <c r="O10" s="83">
        <f>IF(ISNUMBER('Tabulka č. 1'!O10-'KN 2018 - tab.1'!O10),ROUND('Tabulka č. 1'!O10-'KN 2018 - tab.1'!O10,2),"")</f>
        <v>0</v>
      </c>
      <c r="P10" s="45">
        <f t="shared" si="0"/>
        <v>0.64714285714285713</v>
      </c>
    </row>
    <row r="11" spans="1:30" s="36" customFormat="1" ht="15.75" thickBot="1" x14ac:dyDescent="0.3">
      <c r="A11" s="41" t="s">
        <v>28</v>
      </c>
      <c r="B11" s="89">
        <f>IF(ISNUMBER('Tabulka č. 1'!B11-'KN 2018 - tab.1'!B11),ROUND('Tabulka č. 1'!B11-'KN 2018 - tab.1'!B11,0),"")</f>
        <v>2260</v>
      </c>
      <c r="C11" s="89">
        <f>IF(ISNUMBER('Tabulka č. 1'!C11-'KN 2018 - tab.1'!C11),ROUND('Tabulka č. 1'!C11-'KN 2018 - tab.1'!C11,0),"")</f>
        <v>1891</v>
      </c>
      <c r="D11" s="89">
        <f>IF(ISNUMBER('Tabulka č. 1'!D11-'KN 2018 - tab.1'!D11),ROUND('Tabulka č. 1'!D11-'KN 2018 - tab.1'!D11,0),"")</f>
        <v>1915</v>
      </c>
      <c r="E11" s="89">
        <f>IF(ISNUMBER('Tabulka č. 1'!E11-'KN 2018 - tab.1'!E11),ROUND('Tabulka č. 1'!E11-'KN 2018 - tab.1'!E11,0),"")</f>
        <v>1998</v>
      </c>
      <c r="F11" s="89">
        <f>IF(ISNUMBER('Tabulka č. 1'!F11-'KN 2018 - tab.1'!F11),ROUND('Tabulka č. 1'!F11-'KN 2018 - tab.1'!F11,0),"")</f>
        <v>2200</v>
      </c>
      <c r="G11" s="89">
        <f>IF(ISNUMBER('Tabulka č. 1'!G11-'KN 2018 - tab.1'!G11),ROUND('Tabulka č. 1'!G11-'KN 2018 - tab.1'!G11,0),"")</f>
        <v>1773</v>
      </c>
      <c r="H11" s="89">
        <f>IF(ISNUMBER('Tabulka č. 1'!H11-'KN 2018 - tab.1'!H11),ROUND('Tabulka č. 1'!H11-'KN 2018 - tab.1'!H11,0),"")</f>
        <v>2140</v>
      </c>
      <c r="I11" s="89">
        <f>IF(ISNUMBER('Tabulka č. 1'!I11-'KN 2018 - tab.1'!I11),ROUND('Tabulka č. 1'!I11-'KN 2018 - tab.1'!I11,0),"")</f>
        <v>2272</v>
      </c>
      <c r="J11" s="89">
        <f>IF(ISNUMBER('Tabulka č. 1'!J11-'KN 2018 - tab.1'!J11),ROUND('Tabulka č. 1'!J11-'KN 2018 - tab.1'!J11,0),"")</f>
        <v>2529</v>
      </c>
      <c r="K11" s="89">
        <f>IF(ISNUMBER('Tabulka č. 1'!K11-'KN 2018 - tab.1'!K11),ROUND('Tabulka č. 1'!K11-'KN 2018 - tab.1'!K11,0),"")</f>
        <v>2190</v>
      </c>
      <c r="L11" s="90">
        <f>IF(ISNUMBER('Tabulka č. 1'!L11-'KN 2018 - tab.1'!L11),ROUND('Tabulka č. 1'!L11-'KN 2018 - tab.1'!L11,0),"")</f>
        <v>2168</v>
      </c>
      <c r="M11" s="89">
        <f>IF(ISNUMBER('Tabulka č. 1'!M11-'KN 2018 - tab.1'!M11),ROUND('Tabulka č. 1'!M11-'KN 2018 - tab.1'!M11,0),"")</f>
        <v>1996</v>
      </c>
      <c r="N11" s="89">
        <f>IF(ISNUMBER('Tabulka č. 1'!N11-'KN 2018 - tab.1'!N11),ROUND('Tabulka č. 1'!N11-'KN 2018 - tab.1'!N11,0),"")</f>
        <v>2677</v>
      </c>
      <c r="O11" s="91">
        <f>IF(ISNUMBER('Tabulka č. 1'!O11-'KN 2018 - tab.1'!O11),ROUND('Tabulka č. 1'!O11-'KN 2018 - tab.1'!O11,0),"")</f>
        <v>2120</v>
      </c>
      <c r="P11" s="47">
        <f t="shared" si="0"/>
        <v>2152.0714285714284</v>
      </c>
    </row>
    <row r="12" spans="1:30" s="38" customFormat="1" ht="19.5" thickBot="1" x14ac:dyDescent="0.35">
      <c r="A12" s="101" t="str">
        <f>'KN 2019'!A7</f>
        <v>18-20-M/01 Informační technologie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3"/>
    </row>
    <row r="13" spans="1:30" s="36" customFormat="1" x14ac:dyDescent="0.25">
      <c r="A13" s="48" t="s">
        <v>51</v>
      </c>
      <c r="B13" s="79">
        <f>IF(ISNUMBER('Tabulka č. 1'!B13-'KN 2018 - tab.1'!B13),ROUND('Tabulka č. 1'!B13-'KN 2018 - tab.1'!B13,0),"")</f>
        <v>6280</v>
      </c>
      <c r="C13" s="79">
        <f>IF(ISNUMBER('Tabulka č. 1'!C13-'KN 2018 - tab.1'!C13),ROUND('Tabulka č. 1'!C13-'KN 2018 - tab.1'!C13,0),"")</f>
        <v>6911</v>
      </c>
      <c r="D13" s="79">
        <f>IF(ISNUMBER('Tabulka č. 1'!D13-'KN 2018 - tab.1'!D13),ROUND('Tabulka č. 1'!D13-'KN 2018 - tab.1'!D13,0),"")</f>
        <v>6387</v>
      </c>
      <c r="E13" s="79">
        <f>IF(ISNUMBER('Tabulka č. 1'!E13-'KN 2018 - tab.1'!E13),ROUND('Tabulka č. 1'!E13-'KN 2018 - tab.1'!E13,0),"")</f>
        <v>6358</v>
      </c>
      <c r="F13" s="79">
        <f>IF(ISNUMBER('Tabulka č. 1'!F13-'KN 2018 - tab.1'!F13),ROUND('Tabulka č. 1'!F13-'KN 2018 - tab.1'!F13,0),"")</f>
        <v>5353</v>
      </c>
      <c r="G13" s="79">
        <f>IF(ISNUMBER('Tabulka č. 1'!G13-'KN 2018 - tab.1'!G13),ROUND('Tabulka č. 1'!G13-'KN 2018 - tab.1'!G13,0),"")</f>
        <v>6300</v>
      </c>
      <c r="H13" s="79">
        <f>IF(ISNUMBER('Tabulka č. 1'!H13-'KN 2018 - tab.1'!H13),ROUND('Tabulka č. 1'!H13-'KN 2018 - tab.1'!H13,0),"")</f>
        <v>6358</v>
      </c>
      <c r="I13" s="79">
        <f>IF(ISNUMBER('Tabulka č. 1'!I13-'KN 2018 - tab.1'!I13),ROUND('Tabulka č. 1'!I13-'KN 2018 - tab.1'!I13,0),"")</f>
        <v>5952</v>
      </c>
      <c r="J13" s="79">
        <f>IF(ISNUMBER('Tabulka č. 1'!J13-'KN 2018 - tab.1'!J13),ROUND('Tabulka č. 1'!J13-'KN 2018 - tab.1'!J13,0),"")</f>
        <v>6409</v>
      </c>
      <c r="K13" s="79">
        <f>IF(ISNUMBER('Tabulka č. 1'!K13-'KN 2018 - tab.1'!K13),ROUND('Tabulka č. 1'!K13-'KN 2018 - tab.1'!K13,0),"")</f>
        <v>6262</v>
      </c>
      <c r="L13" s="79">
        <f>IF(ISNUMBER('Tabulka č. 1'!L13-'KN 2018 - tab.1'!L13),ROUND('Tabulka č. 1'!L13-'KN 2018 - tab.1'!L13,0),"")</f>
        <v>6354</v>
      </c>
      <c r="M13" s="79">
        <f>IF(ISNUMBER('Tabulka č. 1'!M13-'KN 2018 - tab.1'!M13),ROUND('Tabulka č. 1'!M13-'KN 2018 - tab.1'!M13,0),"")</f>
        <v>5795</v>
      </c>
      <c r="N13" s="79">
        <f>IF(ISNUMBER('Tabulka č. 1'!N13-'KN 2018 - tab.1'!N13),ROUND('Tabulka č. 1'!N13-'KN 2018 - tab.1'!N13,0),"")</f>
        <v>6402</v>
      </c>
      <c r="O13" s="80">
        <f>IF(ISNUMBER('Tabulka č. 1'!O13-'KN 2018 - tab.1'!O13),ROUND('Tabulka č. 1'!O13-'KN 2018 - tab.1'!O13,0),"")</f>
        <v>6355</v>
      </c>
      <c r="P13" s="43">
        <f>IF(ISNUMBER(AVERAGE(B13:O13)),AVERAGE(B13:O13),"")</f>
        <v>6248.2857142857147</v>
      </c>
    </row>
    <row r="14" spans="1:30" s="36" customFormat="1" x14ac:dyDescent="0.25">
      <c r="A14" s="39" t="s">
        <v>52</v>
      </c>
      <c r="B14" s="81">
        <f>IF(ISNUMBER('Tabulka č. 1'!B14-'KN 2018 - tab.1'!B14),ROUND('Tabulka č. 1'!B14-'KN 2018 - tab.1'!B14,0),"")</f>
        <v>30</v>
      </c>
      <c r="C14" s="81">
        <f>IF(ISNUMBER('Tabulka č. 1'!C14-'KN 2018 - tab.1'!C14),ROUND('Tabulka č. 1'!C14-'KN 2018 - tab.1'!C14,0),"")</f>
        <v>26</v>
      </c>
      <c r="D14" s="81">
        <f>IF(ISNUMBER('Tabulka č. 1'!D14-'KN 2018 - tab.1'!D14),ROUND('Tabulka č. 1'!D14-'KN 2018 - tab.1'!D14,0),"")</f>
        <v>50</v>
      </c>
      <c r="E14" s="81">
        <f>IF(ISNUMBER('Tabulka č. 1'!E14-'KN 2018 - tab.1'!E14),ROUND('Tabulka č. 1'!E14-'KN 2018 - tab.1'!E14,0),"")</f>
        <v>43</v>
      </c>
      <c r="F14" s="81">
        <f>IF(ISNUMBER('Tabulka č. 1'!F14-'KN 2018 - tab.1'!F14),ROUND('Tabulka č. 1'!F14-'KN 2018 - tab.1'!F14,0),"")</f>
        <v>0</v>
      </c>
      <c r="G14" s="81">
        <f>IF(ISNUMBER('Tabulka č. 1'!G14-'KN 2018 - tab.1'!G14),ROUND('Tabulka č. 1'!G14-'KN 2018 - tab.1'!G14,0),"")</f>
        <v>27</v>
      </c>
      <c r="H14" s="81">
        <f>IF(ISNUMBER('Tabulka č. 1'!H14-'KN 2018 - tab.1'!H14),ROUND('Tabulka č. 1'!H14-'KN 2018 - tab.1'!H14,0),"")</f>
        <v>30</v>
      </c>
      <c r="I14" s="81">
        <f>IF(ISNUMBER('Tabulka č. 1'!I14-'KN 2018 - tab.1'!I14),ROUND('Tabulka č. 1'!I14-'KN 2018 - tab.1'!I14,0),"")</f>
        <v>2</v>
      </c>
      <c r="J14" s="81">
        <f>IF(ISNUMBER('Tabulka č. 1'!J14-'KN 2018 - tab.1'!J14),ROUND('Tabulka č. 1'!J14-'KN 2018 - tab.1'!J14,0),"")</f>
        <v>19</v>
      </c>
      <c r="K14" s="81">
        <f>IF(ISNUMBER('Tabulka č. 1'!K14-'KN 2018 - tab.1'!K14),ROUND('Tabulka č. 1'!K14-'KN 2018 - tab.1'!K14,0),"")</f>
        <v>39</v>
      </c>
      <c r="L14" s="81">
        <f>IF(ISNUMBER('Tabulka č. 1'!L14-'KN 2018 - tab.1'!L14),ROUND('Tabulka č. 1'!L14-'KN 2018 - tab.1'!L14,0),"")</f>
        <v>12</v>
      </c>
      <c r="M14" s="81">
        <f>IF(ISNUMBER('Tabulka č. 1'!M14-'KN 2018 - tab.1'!M14),ROUND('Tabulka č. 1'!M14-'KN 2018 - tab.1'!M14,0),"")</f>
        <v>20</v>
      </c>
      <c r="N14" s="81">
        <f>IF(ISNUMBER('Tabulka č. 1'!N14-'KN 2018 - tab.1'!N14),ROUND('Tabulka č. 1'!N14-'KN 2018 - tab.1'!N14,0),"")</f>
        <v>28</v>
      </c>
      <c r="O14" s="82">
        <f>IF(ISNUMBER('Tabulka č. 1'!O14-'KN 2018 - tab.1'!O14),ROUND('Tabulka č. 1'!O14-'KN 2018 - tab.1'!O14,0),"")</f>
        <v>50</v>
      </c>
      <c r="P14" s="44">
        <f t="shared" ref="P14:P18" si="1">IF(ISNUMBER(AVERAGE(B14:O14)),AVERAGE(B14:O14),"")</f>
        <v>26.857142857142858</v>
      </c>
    </row>
    <row r="15" spans="1:30" x14ac:dyDescent="0.25">
      <c r="A15" s="40" t="s">
        <v>25</v>
      </c>
      <c r="B15" s="83">
        <f>IF(ISNUMBER('Tabulka č. 1'!B15-'KN 2018 - tab.1'!B15),ROUND('Tabulka č. 1'!B15-'KN 2018 - tab.1'!B15,2),"")</f>
        <v>0</v>
      </c>
      <c r="C15" s="83">
        <f>IF(ISNUMBER('Tabulka č. 1'!C15-'KN 2018 - tab.1'!C15),ROUND('Tabulka č. 1'!C15-'KN 2018 - tab.1'!C15,2),"")</f>
        <v>-0.28999999999999998</v>
      </c>
      <c r="D15" s="83">
        <f>IF(ISNUMBER('Tabulka č. 1'!D15-'KN 2018 - tab.1'!D15),ROUND('Tabulka č. 1'!D15-'KN 2018 - tab.1'!D15,2),"")</f>
        <v>0</v>
      </c>
      <c r="E15" s="83">
        <f>IF(ISNUMBER('Tabulka č. 1'!E15-'KN 2018 - tab.1'!E15),ROUND('Tabulka č. 1'!E15-'KN 2018 - tab.1'!E15,2),"")</f>
        <v>0</v>
      </c>
      <c r="F15" s="83">
        <f>IF(ISNUMBER('Tabulka č. 1'!F15-'KN 2018 - tab.1'!F15),ROUND('Tabulka č. 1'!F15-'KN 2018 - tab.1'!F15,2),"")</f>
        <v>0</v>
      </c>
      <c r="G15" s="84">
        <f>IF(ISNUMBER('Tabulka č. 1'!G15-'KN 2018 - tab.1'!G15),ROUND('Tabulka č. 1'!G15-'KN 2018 - tab.1'!G15,2),"")</f>
        <v>0</v>
      </c>
      <c r="H15" s="83">
        <f>IF(ISNUMBER('Tabulka č. 1'!H15-'KN 2018 - tab.1'!H15),ROUND('Tabulka č. 1'!H15-'KN 2018 - tab.1'!H15,2),"")</f>
        <v>-0.24</v>
      </c>
      <c r="I15" s="83">
        <f>IF(ISNUMBER('Tabulka č. 1'!I15-'KN 2018 - tab.1'!I15),ROUND('Tabulka č. 1'!I15-'KN 2018 - tab.1'!I15,2),"")</f>
        <v>0</v>
      </c>
      <c r="J15" s="83">
        <f>IF(ISNUMBER('Tabulka č. 1'!J15-'KN 2018 - tab.1'!J15),ROUND('Tabulka č. 1'!J15-'KN 2018 - tab.1'!J15,2),"")</f>
        <v>0</v>
      </c>
      <c r="K15" s="83">
        <f>IF(ISNUMBER('Tabulka č. 1'!K15-'KN 2018 - tab.1'!K15),ROUND('Tabulka č. 1'!K15-'KN 2018 - tab.1'!K15,2),"")</f>
        <v>0</v>
      </c>
      <c r="L15" s="83">
        <f>IF(ISNUMBER('Tabulka č. 1'!L15-'KN 2018 - tab.1'!L15),ROUND('Tabulka č. 1'!L15-'KN 2018 - tab.1'!L15,2),"")</f>
        <v>0.15</v>
      </c>
      <c r="M15" s="83">
        <f>IF(ISNUMBER('Tabulka č. 1'!M15-'KN 2018 - tab.1'!M15),ROUND('Tabulka č. 1'!M15-'KN 2018 - tab.1'!M15,2),"")</f>
        <v>0</v>
      </c>
      <c r="N15" s="83">
        <f>IF(ISNUMBER('Tabulka č. 1'!N15-'KN 2018 - tab.1'!N15),ROUND('Tabulka č. 1'!N15-'KN 2018 - tab.1'!N15,2),"")</f>
        <v>0</v>
      </c>
      <c r="O15" s="85">
        <f>IF(ISNUMBER('Tabulka č. 1'!O15-'KN 2018 - tab.1'!O15),ROUND('Tabulka č. 1'!O15-'KN 2018 - tab.1'!O15,2),"")</f>
        <v>0</v>
      </c>
      <c r="P15" s="45">
        <f t="shared" si="1"/>
        <v>-2.7142857142857142E-2</v>
      </c>
    </row>
    <row r="16" spans="1:30" s="36" customFormat="1" x14ac:dyDescent="0.25">
      <c r="A16" s="39" t="s">
        <v>26</v>
      </c>
      <c r="B16" s="86">
        <f>IF(ISNUMBER('Tabulka č. 1'!B16-'KN 2018 - tab.1'!B16),ROUND('Tabulka č. 1'!B16-'KN 2018 - tab.1'!B16,0),"")</f>
        <v>5470</v>
      </c>
      <c r="C16" s="86">
        <f>IF(ISNUMBER('Tabulka č. 1'!C16-'KN 2018 - tab.1'!C16),ROUND('Tabulka č. 1'!C16-'KN 2018 - tab.1'!C16,0),"")</f>
        <v>4717</v>
      </c>
      <c r="D16" s="86">
        <f>IF(ISNUMBER('Tabulka č. 1'!D16-'KN 2018 - tab.1'!D16),ROUND('Tabulka č. 1'!D16-'KN 2018 - tab.1'!D16,0),"")</f>
        <v>5099</v>
      </c>
      <c r="E16" s="86">
        <f>IF(ISNUMBER('Tabulka č. 1'!E16-'KN 2018 - tab.1'!E16),ROUND('Tabulka č. 1'!E16-'KN 2018 - tab.1'!E16,0),"")</f>
        <v>5228</v>
      </c>
      <c r="F16" s="86">
        <f>IF(ISNUMBER('Tabulka č. 1'!F16-'KN 2018 - tab.1'!F16),ROUND('Tabulka č. 1'!F16-'KN 2018 - tab.1'!F16,0),"")</f>
        <v>5700</v>
      </c>
      <c r="G16" s="86">
        <f>IF(ISNUMBER('Tabulka č. 1'!G16-'KN 2018 - tab.1'!G16),ROUND('Tabulka č. 1'!G16-'KN 2018 - tab.1'!G16,0),"")</f>
        <v>4717</v>
      </c>
      <c r="H16" s="86">
        <f>IF(ISNUMBER('Tabulka č. 1'!H16-'KN 2018 - tab.1'!H16),ROUND('Tabulka č. 1'!H16-'KN 2018 - tab.1'!H16,0),"")</f>
        <v>4830</v>
      </c>
      <c r="I16" s="86">
        <f>IF(ISNUMBER('Tabulka č. 1'!I16-'KN 2018 - tab.1'!I16),ROUND('Tabulka č. 1'!I16-'KN 2018 - tab.1'!I16,0),"")</f>
        <v>5001</v>
      </c>
      <c r="J16" s="86">
        <f>IF(ISNUMBER('Tabulka č. 1'!J16-'KN 2018 - tab.1'!J16),ROUND('Tabulka č. 1'!J16-'KN 2018 - tab.1'!J16,0),"")</f>
        <v>4937</v>
      </c>
      <c r="K16" s="86">
        <f>IF(ISNUMBER('Tabulka č. 1'!K16-'KN 2018 - tab.1'!K16),ROUND('Tabulka č. 1'!K16-'KN 2018 - tab.1'!K16,0),"")</f>
        <v>5245</v>
      </c>
      <c r="L16" s="87">
        <f>IF(ISNUMBER('Tabulka č. 1'!L16-'KN 2018 - tab.1'!L16),ROUND('Tabulka č. 1'!L16-'KN 2018 - tab.1'!L16,0),"")</f>
        <v>5173</v>
      </c>
      <c r="M16" s="86">
        <f>IF(ISNUMBER('Tabulka č. 1'!M16-'KN 2018 - tab.1'!M16),ROUND('Tabulka č. 1'!M16-'KN 2018 - tab.1'!M16,0),"")</f>
        <v>5163</v>
      </c>
      <c r="N16" s="86">
        <f>IF(ISNUMBER('Tabulka č. 1'!N16-'KN 2018 - tab.1'!N16),ROUND('Tabulka č. 1'!N16-'KN 2018 - tab.1'!N16,0),"")</f>
        <v>4800</v>
      </c>
      <c r="O16" s="88">
        <f>IF(ISNUMBER('Tabulka č. 1'!O16-'KN 2018 - tab.1'!O16),ROUND('Tabulka č. 1'!O16-'KN 2018 - tab.1'!O16,0),"")</f>
        <v>5530</v>
      </c>
      <c r="P16" s="46">
        <f t="shared" si="1"/>
        <v>5115</v>
      </c>
    </row>
    <row r="17" spans="1:16" x14ac:dyDescent="0.25">
      <c r="A17" s="40" t="s">
        <v>27</v>
      </c>
      <c r="B17" s="83">
        <f>IF(ISNUMBER('Tabulka č. 1'!B17-'KN 2018 - tab.1'!B17),ROUND('Tabulka č. 1'!B17-'KN 2018 - tab.1'!B17,2),"")</f>
        <v>0</v>
      </c>
      <c r="C17" s="83">
        <f>IF(ISNUMBER('Tabulka č. 1'!C17-'KN 2018 - tab.1'!C17),ROUND('Tabulka č. 1'!C17-'KN 2018 - tab.1'!C17,2),"")</f>
        <v>-2</v>
      </c>
      <c r="D17" s="83">
        <f>IF(ISNUMBER('Tabulka č. 1'!D17-'KN 2018 - tab.1'!D17),ROUND('Tabulka č. 1'!D17-'KN 2018 - tab.1'!D17,2),"")</f>
        <v>0</v>
      </c>
      <c r="E17" s="83">
        <f>IF(ISNUMBER('Tabulka č. 1'!E17-'KN 2018 - tab.1'!E17),ROUND('Tabulka č. 1'!E17-'KN 2018 - tab.1'!E17,2),"")</f>
        <v>0</v>
      </c>
      <c r="F17" s="83">
        <f>IF(ISNUMBER('Tabulka č. 1'!F17-'KN 2018 - tab.1'!F17),ROUND('Tabulka č. 1'!F17-'KN 2018 - tab.1'!F17,2),"")</f>
        <v>6.38</v>
      </c>
      <c r="G17" s="83">
        <f>IF(ISNUMBER('Tabulka č. 1'!G17-'KN 2018 - tab.1'!G17),ROUND('Tabulka č. 1'!G17-'KN 2018 - tab.1'!G17,2),"")</f>
        <v>0</v>
      </c>
      <c r="H17" s="83">
        <f>IF(ISNUMBER('Tabulka č. 1'!H17-'KN 2018 - tab.1'!H17),ROUND('Tabulka č. 1'!H17-'KN 2018 - tab.1'!H17,2),"")</f>
        <v>0</v>
      </c>
      <c r="I17" s="83">
        <f>IF(ISNUMBER('Tabulka č. 1'!I17-'KN 2018 - tab.1'!I17),ROUND('Tabulka č. 1'!I17-'KN 2018 - tab.1'!I17,2),"")</f>
        <v>0</v>
      </c>
      <c r="J17" s="83">
        <f>IF(ISNUMBER('Tabulka č. 1'!J17-'KN 2018 - tab.1'!J17),ROUND('Tabulka č. 1'!J17-'KN 2018 - tab.1'!J17,2),"")</f>
        <v>0</v>
      </c>
      <c r="K17" s="83">
        <f>IF(ISNUMBER('Tabulka č. 1'!K17-'KN 2018 - tab.1'!K17),ROUND('Tabulka č. 1'!K17-'KN 2018 - tab.1'!K17,2),"")</f>
        <v>0</v>
      </c>
      <c r="L17" s="83">
        <f>IF(ISNUMBER('Tabulka č. 1'!L17-'KN 2018 - tab.1'!L17),ROUND('Tabulka č. 1'!L17-'KN 2018 - tab.1'!L17,2),"")</f>
        <v>0</v>
      </c>
      <c r="M17" s="83">
        <f>IF(ISNUMBER('Tabulka č. 1'!M17-'KN 2018 - tab.1'!M17),ROUND('Tabulka č. 1'!M17-'KN 2018 - tab.1'!M17,2),"")</f>
        <v>0</v>
      </c>
      <c r="N17" s="83">
        <f>IF(ISNUMBER('Tabulka č. 1'!N17-'KN 2018 - tab.1'!N17),ROUND('Tabulka č. 1'!N17-'KN 2018 - tab.1'!N17,2),"")</f>
        <v>0</v>
      </c>
      <c r="O17" s="83">
        <f>IF(ISNUMBER('Tabulka č. 1'!O17-'KN 2018 - tab.1'!O17),ROUND('Tabulka č. 1'!O17-'KN 2018 - tab.1'!O17,2),"")</f>
        <v>0</v>
      </c>
      <c r="P17" s="45">
        <f t="shared" si="1"/>
        <v>0.31285714285714283</v>
      </c>
    </row>
    <row r="18" spans="1:16" s="36" customFormat="1" ht="15.75" thickBot="1" x14ac:dyDescent="0.3">
      <c r="A18" s="41" t="s">
        <v>28</v>
      </c>
      <c r="B18" s="89">
        <f>IF(ISNUMBER('Tabulka č. 1'!B18-'KN 2018 - tab.1'!B18),ROUND('Tabulka č. 1'!B18-'KN 2018 - tab.1'!B18,0),"")</f>
        <v>2260</v>
      </c>
      <c r="C18" s="89">
        <f>IF(ISNUMBER('Tabulka č. 1'!C18-'KN 2018 - tab.1'!C18),ROUND('Tabulka č. 1'!C18-'KN 2018 - tab.1'!C18,0),"")</f>
        <v>1891</v>
      </c>
      <c r="D18" s="89">
        <f>IF(ISNUMBER('Tabulka č. 1'!D18-'KN 2018 - tab.1'!D18),ROUND('Tabulka č. 1'!D18-'KN 2018 - tab.1'!D18,0),"")</f>
        <v>1915</v>
      </c>
      <c r="E18" s="89">
        <f>IF(ISNUMBER('Tabulka č. 1'!E18-'KN 2018 - tab.1'!E18),ROUND('Tabulka č. 1'!E18-'KN 2018 - tab.1'!E18,0),"")</f>
        <v>1998</v>
      </c>
      <c r="F18" s="89">
        <f>IF(ISNUMBER('Tabulka č. 1'!F18-'KN 2018 - tab.1'!F18),ROUND('Tabulka č. 1'!F18-'KN 2018 - tab.1'!F18,0),"")</f>
        <v>2200</v>
      </c>
      <c r="G18" s="89">
        <f>IF(ISNUMBER('Tabulka č. 1'!G18-'KN 2018 - tab.1'!G18),ROUND('Tabulka č. 1'!G18-'KN 2018 - tab.1'!G18,0),"")</f>
        <v>1773</v>
      </c>
      <c r="H18" s="89">
        <f>IF(ISNUMBER('Tabulka č. 1'!H18-'KN 2018 - tab.1'!H18),ROUND('Tabulka č. 1'!H18-'KN 2018 - tab.1'!H18,0),"")</f>
        <v>2140</v>
      </c>
      <c r="I18" s="89">
        <f>IF(ISNUMBER('Tabulka č. 1'!I18-'KN 2018 - tab.1'!I18),ROUND('Tabulka č. 1'!I18-'KN 2018 - tab.1'!I18,0),"")</f>
        <v>2272</v>
      </c>
      <c r="J18" s="89">
        <f>IF(ISNUMBER('Tabulka č. 1'!J18-'KN 2018 - tab.1'!J18),ROUND('Tabulka č. 1'!J18-'KN 2018 - tab.1'!J18,0),"")</f>
        <v>2529</v>
      </c>
      <c r="K18" s="89">
        <f>IF(ISNUMBER('Tabulka č. 1'!K18-'KN 2018 - tab.1'!K18),ROUND('Tabulka č. 1'!K18-'KN 2018 - tab.1'!K18,0),"")</f>
        <v>2190</v>
      </c>
      <c r="L18" s="90">
        <f>IF(ISNUMBER('Tabulka č. 1'!L18-'KN 2018 - tab.1'!L18),ROUND('Tabulka č. 1'!L18-'KN 2018 - tab.1'!L18,0),"")</f>
        <v>2168</v>
      </c>
      <c r="M18" s="89">
        <f>IF(ISNUMBER('Tabulka č. 1'!M18-'KN 2018 - tab.1'!M18),ROUND('Tabulka č. 1'!M18-'KN 2018 - tab.1'!M18,0),"")</f>
        <v>1996</v>
      </c>
      <c r="N18" s="89">
        <f>IF(ISNUMBER('Tabulka č. 1'!N18-'KN 2018 - tab.1'!N18),ROUND('Tabulka č. 1'!N18-'KN 2018 - tab.1'!N18,0),"")</f>
        <v>2677</v>
      </c>
      <c r="O18" s="91">
        <f>IF(ISNUMBER('Tabulka č. 1'!O18-'KN 2018 - tab.1'!O18),ROUND('Tabulka č. 1'!O18-'KN 2018 - tab.1'!O18,0),"")</f>
        <v>2120</v>
      </c>
      <c r="P18" s="47">
        <f t="shared" si="1"/>
        <v>2152.0714285714284</v>
      </c>
    </row>
    <row r="19" spans="1:16" s="38" customFormat="1" ht="19.5" thickBot="1" x14ac:dyDescent="0.35">
      <c r="A19" s="101" t="str">
        <f>'KN 2019'!A8</f>
        <v>53-41-M/01 Zdravotnický asistent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3"/>
    </row>
    <row r="20" spans="1:16" s="36" customFormat="1" x14ac:dyDescent="0.25">
      <c r="A20" s="48" t="s">
        <v>51</v>
      </c>
      <c r="B20" s="79">
        <f>IF(ISNUMBER('Tabulka č. 1'!B20-'KN 2018 - tab.1'!B20),ROUND('Tabulka č. 1'!B20-'KN 2018 - tab.1'!B20,0),"")</f>
        <v>7177</v>
      </c>
      <c r="C20" s="79">
        <f>IF(ISNUMBER('Tabulka č. 1'!C20-'KN 2018 - tab.1'!C20),ROUND('Tabulka č. 1'!C20-'KN 2018 - tab.1'!C20,0),"")</f>
        <v>9409</v>
      </c>
      <c r="D20" s="79">
        <f>IF(ISNUMBER('Tabulka č. 1'!D20-'KN 2018 - tab.1'!D20),ROUND('Tabulka č. 1'!D20-'KN 2018 - tab.1'!D20,0),"")</f>
        <v>7292</v>
      </c>
      <c r="E20" s="79">
        <f>IF(ISNUMBER('Tabulka č. 1'!E20-'KN 2018 - tab.1'!E20),ROUND('Tabulka č. 1'!E20-'KN 2018 - tab.1'!E20,0),"")</f>
        <v>7716</v>
      </c>
      <c r="F20" s="79">
        <f>IF(ISNUMBER('Tabulka č. 1'!F20-'KN 2018 - tab.1'!F20),ROUND('Tabulka č. 1'!F20-'KN 2018 - tab.1'!F20,0),"")</f>
        <v>377</v>
      </c>
      <c r="G20" s="79">
        <f>IF(ISNUMBER('Tabulka č. 1'!G20-'KN 2018 - tab.1'!G20),ROUND('Tabulka č. 1'!G20-'KN 2018 - tab.1'!G20,0),"")</f>
        <v>7520</v>
      </c>
      <c r="H20" s="79">
        <f>IF(ISNUMBER('Tabulka č. 1'!H20-'KN 2018 - tab.1'!H20),ROUND('Tabulka č. 1'!H20-'KN 2018 - tab.1'!H20,0),"")</f>
        <v>5648</v>
      </c>
      <c r="I20" s="79">
        <f>IF(ISNUMBER('Tabulka č. 1'!I20-'KN 2018 - tab.1'!I20),ROUND('Tabulka č. 1'!I20-'KN 2018 - tab.1'!I20,0),"")</f>
        <v>7268</v>
      </c>
      <c r="J20" s="79">
        <f>IF(ISNUMBER('Tabulka č. 1'!J20-'KN 2018 - tab.1'!J20),ROUND('Tabulka č. 1'!J20-'KN 2018 - tab.1'!J20,0),"")</f>
        <v>7725</v>
      </c>
      <c r="K20" s="79">
        <f>IF(ISNUMBER('Tabulka č. 1'!K20-'KN 2018 - tab.1'!K20),ROUND('Tabulka č. 1'!K20-'KN 2018 - tab.1'!K20,0),"")</f>
        <v>6905</v>
      </c>
      <c r="L20" s="79">
        <f>IF(ISNUMBER('Tabulka č. 1'!L20-'KN 2018 - tab.1'!L20),ROUND('Tabulka č. 1'!L20-'KN 2018 - tab.1'!L20,0),"")</f>
        <v>6633</v>
      </c>
      <c r="M20" s="79">
        <f>IF(ISNUMBER('Tabulka č. 1'!M20-'KN 2018 - tab.1'!M20),ROUND('Tabulka č. 1'!M20-'KN 2018 - tab.1'!M20,0),"")</f>
        <v>7338</v>
      </c>
      <c r="N20" s="79">
        <f>IF(ISNUMBER('Tabulka č. 1'!N20-'KN 2018 - tab.1'!N20),ROUND('Tabulka č. 1'!N20-'KN 2018 - tab.1'!N20,0),"")</f>
        <v>7160</v>
      </c>
      <c r="O20" s="80">
        <f>IF(ISNUMBER('Tabulka č. 1'!O20-'KN 2018 - tab.1'!O20),ROUND('Tabulka č. 1'!O20-'KN 2018 - tab.1'!O20,0),"")</f>
        <v>7662</v>
      </c>
      <c r="P20" s="43">
        <f>IF(ISNUMBER(AVERAGE(B20:O20)),AVERAGE(B20:O20),"")</f>
        <v>6845</v>
      </c>
    </row>
    <row r="21" spans="1:16" s="36" customFormat="1" x14ac:dyDescent="0.25">
      <c r="A21" s="39" t="s">
        <v>52</v>
      </c>
      <c r="B21" s="81">
        <f>IF(ISNUMBER('Tabulka č. 1'!B21-'KN 2018 - tab.1'!B21),ROUND('Tabulka č. 1'!B21-'KN 2018 - tab.1'!B21,0),"")</f>
        <v>30</v>
      </c>
      <c r="C21" s="81">
        <f>IF(ISNUMBER('Tabulka č. 1'!C21-'KN 2018 - tab.1'!C21),ROUND('Tabulka č. 1'!C21-'KN 2018 - tab.1'!C21,0),"")</f>
        <v>26</v>
      </c>
      <c r="D21" s="81">
        <f>IF(ISNUMBER('Tabulka č. 1'!D21-'KN 2018 - tab.1'!D21),ROUND('Tabulka č. 1'!D21-'KN 2018 - tab.1'!D21,0),"")</f>
        <v>50</v>
      </c>
      <c r="E21" s="81">
        <f>IF(ISNUMBER('Tabulka č. 1'!E21-'KN 2018 - tab.1'!E21),ROUND('Tabulka č. 1'!E21-'KN 2018 - tab.1'!E21,0),"")</f>
        <v>43</v>
      </c>
      <c r="F21" s="81">
        <f>IF(ISNUMBER('Tabulka č. 1'!F21-'KN 2018 - tab.1'!F21),ROUND('Tabulka č. 1'!F21-'KN 2018 - tab.1'!F21,0),"")</f>
        <v>0</v>
      </c>
      <c r="G21" s="81">
        <f>IF(ISNUMBER('Tabulka č. 1'!G21-'KN 2018 - tab.1'!G21),ROUND('Tabulka č. 1'!G21-'KN 2018 - tab.1'!G21,0),"")</f>
        <v>31</v>
      </c>
      <c r="H21" s="81">
        <f>IF(ISNUMBER('Tabulka č. 1'!H21-'KN 2018 - tab.1'!H21),ROUND('Tabulka č. 1'!H21-'KN 2018 - tab.1'!H21,0),"")</f>
        <v>30</v>
      </c>
      <c r="I21" s="81">
        <f>IF(ISNUMBER('Tabulka č. 1'!I21-'KN 2018 - tab.1'!I21),ROUND('Tabulka č. 1'!I21-'KN 2018 - tab.1'!I21,0),"")</f>
        <v>2</v>
      </c>
      <c r="J21" s="81">
        <f>IF(ISNUMBER('Tabulka č. 1'!J21-'KN 2018 - tab.1'!J21),ROUND('Tabulka č. 1'!J21-'KN 2018 - tab.1'!J21,0),"")</f>
        <v>24</v>
      </c>
      <c r="K21" s="81">
        <f>IF(ISNUMBER('Tabulka č. 1'!K21-'KN 2018 - tab.1'!K21),ROUND('Tabulka č. 1'!K21-'KN 2018 - tab.1'!K21,0),"")</f>
        <v>44</v>
      </c>
      <c r="L21" s="81">
        <f>IF(ISNUMBER('Tabulka č. 1'!L21-'KN 2018 - tab.1'!L21),ROUND('Tabulka č. 1'!L21-'KN 2018 - tab.1'!L21,0),"")</f>
        <v>12</v>
      </c>
      <c r="M21" s="81">
        <f>IF(ISNUMBER('Tabulka č. 1'!M21-'KN 2018 - tab.1'!M21),ROUND('Tabulka č. 1'!M21-'KN 2018 - tab.1'!M21,0),"")</f>
        <v>20</v>
      </c>
      <c r="N21" s="81">
        <f>IF(ISNUMBER('Tabulka č. 1'!N21-'KN 2018 - tab.1'!N21),ROUND('Tabulka č. 1'!N21-'KN 2018 - tab.1'!N21,0),"")</f>
        <v>28</v>
      </c>
      <c r="O21" s="82">
        <f>IF(ISNUMBER('Tabulka č. 1'!O21-'KN 2018 - tab.1'!O21),ROUND('Tabulka č. 1'!O21-'KN 2018 - tab.1'!O21,0),"")</f>
        <v>50</v>
      </c>
      <c r="P21" s="44">
        <f t="shared" ref="P21:P25" si="2">IF(ISNUMBER(AVERAGE(B21:O21)),AVERAGE(B21:O21),"")</f>
        <v>27.857142857142858</v>
      </c>
    </row>
    <row r="22" spans="1:16" x14ac:dyDescent="0.25">
      <c r="A22" s="40" t="s">
        <v>25</v>
      </c>
      <c r="B22" s="83">
        <f>IF(ISNUMBER('Tabulka č. 1'!B22-'KN 2018 - tab.1'!B22),ROUND('Tabulka č. 1'!B22-'KN 2018 - tab.1'!B22,2),"")</f>
        <v>0</v>
      </c>
      <c r="C22" s="83">
        <f>IF(ISNUMBER('Tabulka č. 1'!C22-'KN 2018 - tab.1'!C22),ROUND('Tabulka č. 1'!C22-'KN 2018 - tab.1'!C22,2),"")</f>
        <v>-0.37</v>
      </c>
      <c r="D22" s="83">
        <f>IF(ISNUMBER('Tabulka č. 1'!D22-'KN 2018 - tab.1'!D22),ROUND('Tabulka č. 1'!D22-'KN 2018 - tab.1'!D22,2),"")</f>
        <v>0</v>
      </c>
      <c r="E22" s="83">
        <f>IF(ISNUMBER('Tabulka č. 1'!E22-'KN 2018 - tab.1'!E22),ROUND('Tabulka č. 1'!E22-'KN 2018 - tab.1'!E22,2),"")</f>
        <v>0</v>
      </c>
      <c r="F22" s="83">
        <f>IF(ISNUMBER('Tabulka č. 1'!F22-'KN 2018 - tab.1'!F22),ROUND('Tabulka č. 1'!F22-'KN 2018 - tab.1'!F22,2),"")</f>
        <v>1.56</v>
      </c>
      <c r="G22" s="84">
        <f>IF(ISNUMBER('Tabulka č. 1'!G22-'KN 2018 - tab.1'!G22),ROUND('Tabulka č. 1'!G22-'KN 2018 - tab.1'!G22,2),"")</f>
        <v>0</v>
      </c>
      <c r="H22" s="83">
        <f>IF(ISNUMBER('Tabulka č. 1'!H22-'KN 2018 - tab.1'!H22),ROUND('Tabulka č. 1'!H22-'KN 2018 - tab.1'!H22,2),"")</f>
        <v>0.27</v>
      </c>
      <c r="I22" s="83">
        <f>IF(ISNUMBER('Tabulka č. 1'!I22-'KN 2018 - tab.1'!I22),ROUND('Tabulka č. 1'!I22-'KN 2018 - tab.1'!I22,2),"")</f>
        <v>0</v>
      </c>
      <c r="J22" s="83">
        <f>IF(ISNUMBER('Tabulka č. 1'!J22-'KN 2018 - tab.1'!J22),ROUND('Tabulka č. 1'!J22-'KN 2018 - tab.1'!J22,2),"")</f>
        <v>0</v>
      </c>
      <c r="K22" s="83">
        <f>IF(ISNUMBER('Tabulka č. 1'!K22-'KN 2018 - tab.1'!K22),ROUND('Tabulka č. 1'!K22-'KN 2018 - tab.1'!K22,2),"")</f>
        <v>0</v>
      </c>
      <c r="L22" s="83">
        <f>IF(ISNUMBER('Tabulka č. 1'!L22-'KN 2018 - tab.1'!L22),ROUND('Tabulka č. 1'!L22-'KN 2018 - tab.1'!L22,2),"")</f>
        <v>0.17</v>
      </c>
      <c r="M22" s="83">
        <f>IF(ISNUMBER('Tabulka č. 1'!M22-'KN 2018 - tab.1'!M22),ROUND('Tabulka č. 1'!M22-'KN 2018 - tab.1'!M22,2),"")</f>
        <v>0</v>
      </c>
      <c r="N22" s="83">
        <f>IF(ISNUMBER('Tabulka č. 1'!N22-'KN 2018 - tab.1'!N22),ROUND('Tabulka č. 1'!N22-'KN 2018 - tab.1'!N22,2),"")</f>
        <v>-0.2</v>
      </c>
      <c r="O22" s="85">
        <f>IF(ISNUMBER('Tabulka č. 1'!O22-'KN 2018 - tab.1'!O22),ROUND('Tabulka č. 1'!O22-'KN 2018 - tab.1'!O22,2),"")</f>
        <v>0</v>
      </c>
      <c r="P22" s="45">
        <f t="shared" si="2"/>
        <v>0.10214285714285713</v>
      </c>
    </row>
    <row r="23" spans="1:16" s="36" customFormat="1" x14ac:dyDescent="0.25">
      <c r="A23" s="39" t="s">
        <v>26</v>
      </c>
      <c r="B23" s="86">
        <f>IF(ISNUMBER('Tabulka č. 1'!B23-'KN 2018 - tab.1'!B23),ROUND('Tabulka č. 1'!B23-'KN 2018 - tab.1'!B23,0),"")</f>
        <v>5470</v>
      </c>
      <c r="C23" s="86">
        <f>IF(ISNUMBER('Tabulka č. 1'!C23-'KN 2018 - tab.1'!C23),ROUND('Tabulka č. 1'!C23-'KN 2018 - tab.1'!C23,0),"")</f>
        <v>4717</v>
      </c>
      <c r="D23" s="86">
        <f>IF(ISNUMBER('Tabulka č. 1'!D23-'KN 2018 - tab.1'!D23),ROUND('Tabulka č. 1'!D23-'KN 2018 - tab.1'!D23,0),"")</f>
        <v>5099</v>
      </c>
      <c r="E23" s="86">
        <f>IF(ISNUMBER('Tabulka č. 1'!E23-'KN 2018 - tab.1'!E23),ROUND('Tabulka č. 1'!E23-'KN 2018 - tab.1'!E23,0),"")</f>
        <v>5228</v>
      </c>
      <c r="F23" s="86">
        <f>IF(ISNUMBER('Tabulka č. 1'!F23-'KN 2018 - tab.1'!F23),ROUND('Tabulka č. 1'!F23-'KN 2018 - tab.1'!F23,0),"")</f>
        <v>5700</v>
      </c>
      <c r="G23" s="86">
        <f>IF(ISNUMBER('Tabulka č. 1'!G23-'KN 2018 - tab.1'!G23),ROUND('Tabulka č. 1'!G23-'KN 2018 - tab.1'!G23,0),"")</f>
        <v>4717</v>
      </c>
      <c r="H23" s="86">
        <f>IF(ISNUMBER('Tabulka č. 1'!H23-'KN 2018 - tab.1'!H23),ROUND('Tabulka č. 1'!H23-'KN 2018 - tab.1'!H23,0),"")</f>
        <v>4830</v>
      </c>
      <c r="I23" s="86">
        <f>IF(ISNUMBER('Tabulka č. 1'!I23-'KN 2018 - tab.1'!I23),ROUND('Tabulka č. 1'!I23-'KN 2018 - tab.1'!I23,0),"")</f>
        <v>5001</v>
      </c>
      <c r="J23" s="86">
        <f>IF(ISNUMBER('Tabulka č. 1'!J23-'KN 2018 - tab.1'!J23),ROUND('Tabulka č. 1'!J23-'KN 2018 - tab.1'!J23,0),"")</f>
        <v>4937</v>
      </c>
      <c r="K23" s="86">
        <f>IF(ISNUMBER('Tabulka č. 1'!K23-'KN 2018 - tab.1'!K23),ROUND('Tabulka č. 1'!K23-'KN 2018 - tab.1'!K23,0),"")</f>
        <v>5245</v>
      </c>
      <c r="L23" s="87">
        <f>IF(ISNUMBER('Tabulka č. 1'!L23-'KN 2018 - tab.1'!L23),ROUND('Tabulka č. 1'!L23-'KN 2018 - tab.1'!L23,0),"")</f>
        <v>5173</v>
      </c>
      <c r="M23" s="86">
        <f>IF(ISNUMBER('Tabulka č. 1'!M23-'KN 2018 - tab.1'!M23),ROUND('Tabulka č. 1'!M23-'KN 2018 - tab.1'!M23,0),"")</f>
        <v>5163</v>
      </c>
      <c r="N23" s="86">
        <f>IF(ISNUMBER('Tabulka č. 1'!N23-'KN 2018 - tab.1'!N23),ROUND('Tabulka č. 1'!N23-'KN 2018 - tab.1'!N23,0),"")</f>
        <v>4800</v>
      </c>
      <c r="O23" s="88">
        <f>IF(ISNUMBER('Tabulka č. 1'!O23-'KN 2018 - tab.1'!O23),ROUND('Tabulka č. 1'!O23-'KN 2018 - tab.1'!O23,0),"")</f>
        <v>5530</v>
      </c>
      <c r="P23" s="46">
        <f t="shared" si="2"/>
        <v>5115</v>
      </c>
    </row>
    <row r="24" spans="1:16" x14ac:dyDescent="0.25">
      <c r="A24" s="40" t="s">
        <v>27</v>
      </c>
      <c r="B24" s="83">
        <f>IF(ISNUMBER('Tabulka č. 1'!B24-'KN 2018 - tab.1'!B24),ROUND('Tabulka č. 1'!B24-'KN 2018 - tab.1'!B24,2),"")</f>
        <v>0</v>
      </c>
      <c r="C24" s="83">
        <f>IF(ISNUMBER('Tabulka č. 1'!C24-'KN 2018 - tab.1'!C24),ROUND('Tabulka č. 1'!C24-'KN 2018 - tab.1'!C24,2),"")</f>
        <v>-1</v>
      </c>
      <c r="D24" s="83">
        <f>IF(ISNUMBER('Tabulka č. 1'!D24-'KN 2018 - tab.1'!D24),ROUND('Tabulka č. 1'!D24-'KN 2018 - tab.1'!D24,2),"")</f>
        <v>0</v>
      </c>
      <c r="E24" s="83">
        <f>IF(ISNUMBER('Tabulka č. 1'!E24-'KN 2018 - tab.1'!E24),ROUND('Tabulka č. 1'!E24-'KN 2018 - tab.1'!E24,2),"")</f>
        <v>0</v>
      </c>
      <c r="F24" s="83">
        <f>IF(ISNUMBER('Tabulka č. 1'!F24-'KN 2018 - tab.1'!F24),ROUND('Tabulka č. 1'!F24-'KN 2018 - tab.1'!F24,2),"")</f>
        <v>4.37</v>
      </c>
      <c r="G24" s="83">
        <f>IF(ISNUMBER('Tabulka č. 1'!G24-'KN 2018 - tab.1'!G24),ROUND('Tabulka č. 1'!G24-'KN 2018 - tab.1'!G24,2),"")</f>
        <v>0</v>
      </c>
      <c r="H24" s="83">
        <f>IF(ISNUMBER('Tabulka č. 1'!H24-'KN 2018 - tab.1'!H24),ROUND('Tabulka č. 1'!H24-'KN 2018 - tab.1'!H24,2),"")</f>
        <v>0</v>
      </c>
      <c r="I24" s="83">
        <f>IF(ISNUMBER('Tabulka č. 1'!I24-'KN 2018 - tab.1'!I24),ROUND('Tabulka č. 1'!I24-'KN 2018 - tab.1'!I24,2),"")</f>
        <v>0</v>
      </c>
      <c r="J24" s="83">
        <f>IF(ISNUMBER('Tabulka č. 1'!J24-'KN 2018 - tab.1'!J24),ROUND('Tabulka č. 1'!J24-'KN 2018 - tab.1'!J24,2),"")</f>
        <v>0</v>
      </c>
      <c r="K24" s="83">
        <f>IF(ISNUMBER('Tabulka č. 1'!K24-'KN 2018 - tab.1'!K24),ROUND('Tabulka č. 1'!K24-'KN 2018 - tab.1'!K24,2),"")</f>
        <v>0</v>
      </c>
      <c r="L24" s="83">
        <f>IF(ISNUMBER('Tabulka č. 1'!L24-'KN 2018 - tab.1'!L24),ROUND('Tabulka č. 1'!L24-'KN 2018 - tab.1'!L24,2),"")</f>
        <v>0</v>
      </c>
      <c r="M24" s="83">
        <f>IF(ISNUMBER('Tabulka č. 1'!M24-'KN 2018 - tab.1'!M24),ROUND('Tabulka č. 1'!M24-'KN 2018 - tab.1'!M24,2),"")</f>
        <v>0</v>
      </c>
      <c r="N24" s="83">
        <f>IF(ISNUMBER('Tabulka č. 1'!N24-'KN 2018 - tab.1'!N24),ROUND('Tabulka č. 1'!N24-'KN 2018 - tab.1'!N24,2),"")</f>
        <v>0</v>
      </c>
      <c r="O24" s="83">
        <f>IF(ISNUMBER('Tabulka č. 1'!O24-'KN 2018 - tab.1'!O24),ROUND('Tabulka č. 1'!O24-'KN 2018 - tab.1'!O24,2),"")</f>
        <v>0</v>
      </c>
      <c r="P24" s="45">
        <f t="shared" si="2"/>
        <v>0.24071428571428571</v>
      </c>
    </row>
    <row r="25" spans="1:16" s="36" customFormat="1" ht="15.75" thickBot="1" x14ac:dyDescent="0.3">
      <c r="A25" s="41" t="s">
        <v>28</v>
      </c>
      <c r="B25" s="89">
        <f>IF(ISNUMBER('Tabulka č. 1'!B25-'KN 2018 - tab.1'!B25),ROUND('Tabulka č. 1'!B25-'KN 2018 - tab.1'!B25,0),"")</f>
        <v>2260</v>
      </c>
      <c r="C25" s="89">
        <f>IF(ISNUMBER('Tabulka č. 1'!C25-'KN 2018 - tab.1'!C25),ROUND('Tabulka č. 1'!C25-'KN 2018 - tab.1'!C25,0),"")</f>
        <v>1891</v>
      </c>
      <c r="D25" s="89">
        <f>IF(ISNUMBER('Tabulka č. 1'!D25-'KN 2018 - tab.1'!D25),ROUND('Tabulka č. 1'!D25-'KN 2018 - tab.1'!D25,0),"")</f>
        <v>1915</v>
      </c>
      <c r="E25" s="89">
        <f>IF(ISNUMBER('Tabulka č. 1'!E25-'KN 2018 - tab.1'!E25),ROUND('Tabulka č. 1'!E25-'KN 2018 - tab.1'!E25,0),"")</f>
        <v>1998</v>
      </c>
      <c r="F25" s="89">
        <f>IF(ISNUMBER('Tabulka č. 1'!F25-'KN 2018 - tab.1'!F25),ROUND('Tabulka č. 1'!F25-'KN 2018 - tab.1'!F25,0),"")</f>
        <v>2200</v>
      </c>
      <c r="G25" s="89">
        <f>IF(ISNUMBER('Tabulka č. 1'!G25-'KN 2018 - tab.1'!G25),ROUND('Tabulka č. 1'!G25-'KN 2018 - tab.1'!G25,0),"")</f>
        <v>1773</v>
      </c>
      <c r="H25" s="89">
        <f>IF(ISNUMBER('Tabulka č. 1'!H25-'KN 2018 - tab.1'!H25),ROUND('Tabulka č. 1'!H25-'KN 2018 - tab.1'!H25,0),"")</f>
        <v>2140</v>
      </c>
      <c r="I25" s="89">
        <f>IF(ISNUMBER('Tabulka č. 1'!I25-'KN 2018 - tab.1'!I25),ROUND('Tabulka č. 1'!I25-'KN 2018 - tab.1'!I25,0),"")</f>
        <v>2272</v>
      </c>
      <c r="J25" s="89">
        <f>IF(ISNUMBER('Tabulka č. 1'!J25-'KN 2018 - tab.1'!J25),ROUND('Tabulka č. 1'!J25-'KN 2018 - tab.1'!J25,0),"")</f>
        <v>2529</v>
      </c>
      <c r="K25" s="89">
        <f>IF(ISNUMBER('Tabulka č. 1'!K25-'KN 2018 - tab.1'!K25),ROUND('Tabulka č. 1'!K25-'KN 2018 - tab.1'!K25,0),"")</f>
        <v>2190</v>
      </c>
      <c r="L25" s="90">
        <f>IF(ISNUMBER('Tabulka č. 1'!L25-'KN 2018 - tab.1'!L25),ROUND('Tabulka č. 1'!L25-'KN 2018 - tab.1'!L25,0),"")</f>
        <v>2168</v>
      </c>
      <c r="M25" s="89">
        <f>IF(ISNUMBER('Tabulka č. 1'!M25-'KN 2018 - tab.1'!M25),ROUND('Tabulka č. 1'!M25-'KN 2018 - tab.1'!M25,0),"")</f>
        <v>1996</v>
      </c>
      <c r="N25" s="89">
        <f>IF(ISNUMBER('Tabulka č. 1'!N25-'KN 2018 - tab.1'!N25),ROUND('Tabulka č. 1'!N25-'KN 2018 - tab.1'!N25,0),"")</f>
        <v>2677</v>
      </c>
      <c r="O25" s="91">
        <f>IF(ISNUMBER('Tabulka č. 1'!O25-'KN 2018 - tab.1'!O25),ROUND('Tabulka č. 1'!O25-'KN 2018 - tab.1'!O25,0),"")</f>
        <v>2120</v>
      </c>
      <c r="P25" s="47">
        <f t="shared" si="2"/>
        <v>2152.0714285714284</v>
      </c>
    </row>
    <row r="26" spans="1:16" s="38" customFormat="1" ht="19.5" thickBot="1" x14ac:dyDescent="0.35">
      <c r="A26" s="101" t="str">
        <f>'KN 2019'!A9</f>
        <v>26-41-M/01 Elektrotechnika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</row>
    <row r="27" spans="1:16" s="36" customFormat="1" x14ac:dyDescent="0.25">
      <c r="A27" s="48" t="s">
        <v>51</v>
      </c>
      <c r="B27" s="79">
        <f>IF(ISNUMBER('Tabulka č. 1'!B27-'KN 2018 - tab.1'!B27),ROUND('Tabulka č. 1'!B27-'KN 2018 - tab.1'!B27,0),"")</f>
        <v>6982</v>
      </c>
      <c r="C27" s="79">
        <f>IF(ISNUMBER('Tabulka č. 1'!C27-'KN 2018 - tab.1'!C27),ROUND('Tabulka č. 1'!C27-'KN 2018 - tab.1'!C27,0),"")</f>
        <v>7042</v>
      </c>
      <c r="D27" s="79">
        <f>IF(ISNUMBER('Tabulka č. 1'!D27-'KN 2018 - tab.1'!D27),ROUND('Tabulka č. 1'!D27-'KN 2018 - tab.1'!D27,0),"")</f>
        <v>6466</v>
      </c>
      <c r="E27" s="79">
        <f>IF(ISNUMBER('Tabulka č. 1'!E27-'KN 2018 - tab.1'!E27),ROUND('Tabulka č. 1'!E27-'KN 2018 - tab.1'!E27,0),"")</f>
        <v>7612</v>
      </c>
      <c r="F27" s="79">
        <f>IF(ISNUMBER('Tabulka č. 1'!F27-'KN 2018 - tab.1'!F27),ROUND('Tabulka č. 1'!F27-'KN 2018 - tab.1'!F27,0),"")</f>
        <v>7254</v>
      </c>
      <c r="G27" s="79">
        <f>IF(ISNUMBER('Tabulka č. 1'!G27-'KN 2018 - tab.1'!G27),ROUND('Tabulka č. 1'!G27-'KN 2018 - tab.1'!G27,0),"")</f>
        <v>6122</v>
      </c>
      <c r="H27" s="79">
        <f>IF(ISNUMBER('Tabulka č. 1'!H27-'KN 2018 - tab.1'!H27),ROUND('Tabulka č. 1'!H27-'KN 2018 - tab.1'!H27,0),"")</f>
        <v>5164</v>
      </c>
      <c r="I27" s="79">
        <f>IF(ISNUMBER('Tabulka č. 1'!I27-'KN 2018 - tab.1'!I27),ROUND('Tabulka č. 1'!I27-'KN 2018 - tab.1'!I27,0),"")</f>
        <v>6389</v>
      </c>
      <c r="J27" s="79">
        <f>IF(ISNUMBER('Tabulka č. 1'!J27-'KN 2018 - tab.1'!J27),ROUND('Tabulka č. 1'!J27-'KN 2018 - tab.1'!J27,0),"")</f>
        <v>6409</v>
      </c>
      <c r="K27" s="79">
        <f>IF(ISNUMBER('Tabulka č. 1'!K27-'KN 2018 - tab.1'!K27),ROUND('Tabulka č. 1'!K27-'KN 2018 - tab.1'!K27,0),"")</f>
        <v>6312</v>
      </c>
      <c r="L27" s="79">
        <f>IF(ISNUMBER('Tabulka č. 1'!L27-'KN 2018 - tab.1'!L27),ROUND('Tabulka č. 1'!L27-'KN 2018 - tab.1'!L27,0),"")</f>
        <v>7277</v>
      </c>
      <c r="M27" s="79">
        <f>IF(ISNUMBER('Tabulka č. 1'!M27-'KN 2018 - tab.1'!M27),ROUND('Tabulka č. 1'!M27-'KN 2018 - tab.1'!M27,0),"")</f>
        <v>6367</v>
      </c>
      <c r="N27" s="79">
        <f>IF(ISNUMBER('Tabulka č. 1'!N27-'KN 2018 - tab.1'!N27),ROUND('Tabulka č. 1'!N27-'KN 2018 - tab.1'!N27,0),"")</f>
        <v>6505</v>
      </c>
      <c r="O27" s="80">
        <f>IF(ISNUMBER('Tabulka č. 1'!O27-'KN 2018 - tab.1'!O27),ROUND('Tabulka č. 1'!O27-'KN 2018 - tab.1'!O27,0),"")</f>
        <v>6497</v>
      </c>
      <c r="P27" s="43">
        <f>IF(ISNUMBER(AVERAGE(B27:O27)),AVERAGE(B27:O27),"")</f>
        <v>6599.8571428571431</v>
      </c>
    </row>
    <row r="28" spans="1:16" s="36" customFormat="1" x14ac:dyDescent="0.25">
      <c r="A28" s="39" t="s">
        <v>52</v>
      </c>
      <c r="B28" s="81">
        <f>IF(ISNUMBER('Tabulka č. 1'!B28-'KN 2018 - tab.1'!B28),ROUND('Tabulka č. 1'!B28-'KN 2018 - tab.1'!B28,0),"")</f>
        <v>30</v>
      </c>
      <c r="C28" s="81">
        <f>IF(ISNUMBER('Tabulka č. 1'!C28-'KN 2018 - tab.1'!C28),ROUND('Tabulka č. 1'!C28-'KN 2018 - tab.1'!C28,0),"")</f>
        <v>26</v>
      </c>
      <c r="D28" s="81">
        <f>IF(ISNUMBER('Tabulka č. 1'!D28-'KN 2018 - tab.1'!D28),ROUND('Tabulka č. 1'!D28-'KN 2018 - tab.1'!D28,0),"")</f>
        <v>50</v>
      </c>
      <c r="E28" s="81">
        <f>IF(ISNUMBER('Tabulka č. 1'!E28-'KN 2018 - tab.1'!E28),ROUND('Tabulka č. 1'!E28-'KN 2018 - tab.1'!E28,0),"")</f>
        <v>43</v>
      </c>
      <c r="F28" s="81">
        <f>IF(ISNUMBER('Tabulka č. 1'!F28-'KN 2018 - tab.1'!F28),ROUND('Tabulka č. 1'!F28-'KN 2018 - tab.1'!F28,0),"")</f>
        <v>0</v>
      </c>
      <c r="G28" s="81">
        <f>IF(ISNUMBER('Tabulka č. 1'!G28-'KN 2018 - tab.1'!G28),ROUND('Tabulka č. 1'!G28-'KN 2018 - tab.1'!G28,0),"")</f>
        <v>25</v>
      </c>
      <c r="H28" s="81">
        <f>IF(ISNUMBER('Tabulka č. 1'!H28-'KN 2018 - tab.1'!H28),ROUND('Tabulka č. 1'!H28-'KN 2018 - tab.1'!H28,0),"")</f>
        <v>30</v>
      </c>
      <c r="I28" s="81">
        <f>IF(ISNUMBER('Tabulka č. 1'!I28-'KN 2018 - tab.1'!I28),ROUND('Tabulka č. 1'!I28-'KN 2018 - tab.1'!I28,0),"")</f>
        <v>2</v>
      </c>
      <c r="J28" s="81">
        <f>IF(ISNUMBER('Tabulka č. 1'!J28-'KN 2018 - tab.1'!J28),ROUND('Tabulka č. 1'!J28-'KN 2018 - tab.1'!J28,0),"")</f>
        <v>19</v>
      </c>
      <c r="K28" s="81">
        <f>IF(ISNUMBER('Tabulka č. 1'!K28-'KN 2018 - tab.1'!K28),ROUND('Tabulka č. 1'!K28-'KN 2018 - tab.1'!K28,0),"")</f>
        <v>40</v>
      </c>
      <c r="L28" s="81">
        <f>IF(ISNUMBER('Tabulka č. 1'!L28-'KN 2018 - tab.1'!L28),ROUND('Tabulka č. 1'!L28-'KN 2018 - tab.1'!L28,0),"")</f>
        <v>12</v>
      </c>
      <c r="M28" s="81">
        <f>IF(ISNUMBER('Tabulka č. 1'!M28-'KN 2018 - tab.1'!M28),ROUND('Tabulka č. 1'!M28-'KN 2018 - tab.1'!M28,0),"")</f>
        <v>20</v>
      </c>
      <c r="N28" s="81">
        <f>IF(ISNUMBER('Tabulka č. 1'!N28-'KN 2018 - tab.1'!N28),ROUND('Tabulka č. 1'!N28-'KN 2018 - tab.1'!N28,0),"")</f>
        <v>28</v>
      </c>
      <c r="O28" s="82">
        <f>IF(ISNUMBER('Tabulka č. 1'!O28-'KN 2018 - tab.1'!O28),ROUND('Tabulka č. 1'!O28-'KN 2018 - tab.1'!O28,0),"")</f>
        <v>50</v>
      </c>
      <c r="P28" s="44">
        <f t="shared" ref="P28:P32" si="3">IF(ISNUMBER(AVERAGE(B28:O28)),AVERAGE(B28:O28),"")</f>
        <v>26.785714285714285</v>
      </c>
    </row>
    <row r="29" spans="1:16" x14ac:dyDescent="0.25">
      <c r="A29" s="40" t="s">
        <v>25</v>
      </c>
      <c r="B29" s="83">
        <f>IF(ISNUMBER('Tabulka č. 1'!B29-'KN 2018 - tab.1'!B29),ROUND('Tabulka č. 1'!B29-'KN 2018 - tab.1'!B29,2),"")</f>
        <v>0</v>
      </c>
      <c r="C29" s="83">
        <f>IF(ISNUMBER('Tabulka č. 1'!C29-'KN 2018 - tab.1'!C29),ROUND('Tabulka č. 1'!C29-'KN 2018 - tab.1'!C29,2),"")</f>
        <v>-0.28999999999999998</v>
      </c>
      <c r="D29" s="83">
        <f>IF(ISNUMBER('Tabulka č. 1'!D29-'KN 2018 - tab.1'!D29),ROUND('Tabulka č. 1'!D29-'KN 2018 - tab.1'!D29,2),"")</f>
        <v>0</v>
      </c>
      <c r="E29" s="83">
        <f>IF(ISNUMBER('Tabulka č. 1'!E29-'KN 2018 - tab.1'!E29),ROUND('Tabulka č. 1'!E29-'KN 2018 - tab.1'!E29,2),"")</f>
        <v>0</v>
      </c>
      <c r="F29" s="83">
        <f>IF(ISNUMBER('Tabulka č. 1'!F29-'KN 2018 - tab.1'!F29),ROUND('Tabulka č. 1'!F29-'KN 2018 - tab.1'!F29,2),"")</f>
        <v>0</v>
      </c>
      <c r="G29" s="84">
        <f>IF(ISNUMBER('Tabulka č. 1'!G29-'KN 2018 - tab.1'!G29),ROUND('Tabulka č. 1'!G29-'KN 2018 - tab.1'!G29,2),"")</f>
        <v>0</v>
      </c>
      <c r="H29" s="83">
        <f>IF(ISNUMBER('Tabulka č. 1'!H29-'KN 2018 - tab.1'!H29),ROUND('Tabulka č. 1'!H29-'KN 2018 - tab.1'!H29,2),"")</f>
        <v>0</v>
      </c>
      <c r="I29" s="83">
        <f>IF(ISNUMBER('Tabulka č. 1'!I29-'KN 2018 - tab.1'!I29),ROUND('Tabulka č. 1'!I29-'KN 2018 - tab.1'!I29,2),"")</f>
        <v>0</v>
      </c>
      <c r="J29" s="83">
        <f>IF(ISNUMBER('Tabulka č. 1'!J29-'KN 2018 - tab.1'!J29),ROUND('Tabulka č. 1'!J29-'KN 2018 - tab.1'!J29,2),"")</f>
        <v>0</v>
      </c>
      <c r="K29" s="83">
        <f>IF(ISNUMBER('Tabulka č. 1'!K29-'KN 2018 - tab.1'!K29),ROUND('Tabulka č. 1'!K29-'KN 2018 - tab.1'!K29,2),"")</f>
        <v>0</v>
      </c>
      <c r="L29" s="83">
        <f>IF(ISNUMBER('Tabulka č. 1'!L29-'KN 2018 - tab.1'!L29),ROUND('Tabulka č. 1'!L29-'KN 2018 - tab.1'!L29,2),"")</f>
        <v>-7.0000000000000007E-2</v>
      </c>
      <c r="M29" s="83">
        <f>IF(ISNUMBER('Tabulka č. 1'!M29-'KN 2018 - tab.1'!M29),ROUND('Tabulka č. 1'!M29-'KN 2018 - tab.1'!M29,2),"")</f>
        <v>0</v>
      </c>
      <c r="N29" s="83">
        <f>IF(ISNUMBER('Tabulka č. 1'!N29-'KN 2018 - tab.1'!N29),ROUND('Tabulka č. 1'!N29-'KN 2018 - tab.1'!N29,2),"")</f>
        <v>-0.3</v>
      </c>
      <c r="O29" s="85">
        <f>IF(ISNUMBER('Tabulka č. 1'!O29-'KN 2018 - tab.1'!O29),ROUND('Tabulka č. 1'!O29-'KN 2018 - tab.1'!O29,2),"")</f>
        <v>0</v>
      </c>
      <c r="P29" s="45">
        <f t="shared" si="3"/>
        <v>-4.7142857142857139E-2</v>
      </c>
    </row>
    <row r="30" spans="1:16" s="36" customFormat="1" x14ac:dyDescent="0.25">
      <c r="A30" s="39" t="s">
        <v>26</v>
      </c>
      <c r="B30" s="86">
        <f>IF(ISNUMBER('Tabulka č. 1'!B30-'KN 2018 - tab.1'!B30),ROUND('Tabulka č. 1'!B30-'KN 2018 - tab.1'!B30,0),"")</f>
        <v>5470</v>
      </c>
      <c r="C30" s="86">
        <f>IF(ISNUMBER('Tabulka č. 1'!C30-'KN 2018 - tab.1'!C30),ROUND('Tabulka č. 1'!C30-'KN 2018 - tab.1'!C30,0),"")</f>
        <v>4717</v>
      </c>
      <c r="D30" s="86">
        <f>IF(ISNUMBER('Tabulka č. 1'!D30-'KN 2018 - tab.1'!D30),ROUND('Tabulka č. 1'!D30-'KN 2018 - tab.1'!D30,0),"")</f>
        <v>5099</v>
      </c>
      <c r="E30" s="86">
        <f>IF(ISNUMBER('Tabulka č. 1'!E30-'KN 2018 - tab.1'!E30),ROUND('Tabulka č. 1'!E30-'KN 2018 - tab.1'!E30,0),"")</f>
        <v>5228</v>
      </c>
      <c r="F30" s="86">
        <f>IF(ISNUMBER('Tabulka č. 1'!F30-'KN 2018 - tab.1'!F30),ROUND('Tabulka č. 1'!F30-'KN 2018 - tab.1'!F30,0),"")</f>
        <v>5700</v>
      </c>
      <c r="G30" s="86">
        <f>IF(ISNUMBER('Tabulka č. 1'!G30-'KN 2018 - tab.1'!G30),ROUND('Tabulka č. 1'!G30-'KN 2018 - tab.1'!G30,0),"")</f>
        <v>4717</v>
      </c>
      <c r="H30" s="86">
        <f>IF(ISNUMBER('Tabulka č. 1'!H30-'KN 2018 - tab.1'!H30),ROUND('Tabulka č. 1'!H30-'KN 2018 - tab.1'!H30,0),"")</f>
        <v>4830</v>
      </c>
      <c r="I30" s="86">
        <f>IF(ISNUMBER('Tabulka č. 1'!I30-'KN 2018 - tab.1'!I30),ROUND('Tabulka č. 1'!I30-'KN 2018 - tab.1'!I30,0),"")</f>
        <v>5001</v>
      </c>
      <c r="J30" s="86">
        <f>IF(ISNUMBER('Tabulka č. 1'!J30-'KN 2018 - tab.1'!J30),ROUND('Tabulka č. 1'!J30-'KN 2018 - tab.1'!J30,0),"")</f>
        <v>4937</v>
      </c>
      <c r="K30" s="86">
        <f>IF(ISNUMBER('Tabulka č. 1'!K30-'KN 2018 - tab.1'!K30),ROUND('Tabulka č. 1'!K30-'KN 2018 - tab.1'!K30,0),"")</f>
        <v>5245</v>
      </c>
      <c r="L30" s="87">
        <f>IF(ISNUMBER('Tabulka č. 1'!L30-'KN 2018 - tab.1'!L30),ROUND('Tabulka č. 1'!L30-'KN 2018 - tab.1'!L30,0),"")</f>
        <v>5173</v>
      </c>
      <c r="M30" s="86">
        <f>IF(ISNUMBER('Tabulka č. 1'!M30-'KN 2018 - tab.1'!M30),ROUND('Tabulka č. 1'!M30-'KN 2018 - tab.1'!M30,0),"")</f>
        <v>5163</v>
      </c>
      <c r="N30" s="86">
        <f>IF(ISNUMBER('Tabulka č. 1'!N30-'KN 2018 - tab.1'!N30),ROUND('Tabulka č. 1'!N30-'KN 2018 - tab.1'!N30,0),"")</f>
        <v>4800</v>
      </c>
      <c r="O30" s="88">
        <f>IF(ISNUMBER('Tabulka č. 1'!O30-'KN 2018 - tab.1'!O30),ROUND('Tabulka č. 1'!O30-'KN 2018 - tab.1'!O30,0),"")</f>
        <v>5530</v>
      </c>
      <c r="P30" s="46">
        <f t="shared" si="3"/>
        <v>5115</v>
      </c>
    </row>
    <row r="31" spans="1:16" x14ac:dyDescent="0.25">
      <c r="A31" s="40" t="s">
        <v>27</v>
      </c>
      <c r="B31" s="83">
        <f>IF(ISNUMBER('Tabulka č. 1'!B31-'KN 2018 - tab.1'!B31),ROUND('Tabulka č. 1'!B31-'KN 2018 - tab.1'!B31,2),"")</f>
        <v>0</v>
      </c>
      <c r="C31" s="83">
        <f>IF(ISNUMBER('Tabulka č. 1'!C31-'KN 2018 - tab.1'!C31),ROUND('Tabulka č. 1'!C31-'KN 2018 - tab.1'!C31,2),"")</f>
        <v>-1</v>
      </c>
      <c r="D31" s="83">
        <f>IF(ISNUMBER('Tabulka č. 1'!D31-'KN 2018 - tab.1'!D31),ROUND('Tabulka č. 1'!D31-'KN 2018 - tab.1'!D31,2),"")</f>
        <v>0</v>
      </c>
      <c r="E31" s="83">
        <f>IF(ISNUMBER('Tabulka č. 1'!E31-'KN 2018 - tab.1'!E31),ROUND('Tabulka č. 1'!E31-'KN 2018 - tab.1'!E31,2),"")</f>
        <v>0</v>
      </c>
      <c r="F31" s="83">
        <f>IF(ISNUMBER('Tabulka č. 1'!F31-'KN 2018 - tab.1'!F31),ROUND('Tabulka č. 1'!F31-'KN 2018 - tab.1'!F31,2),"")</f>
        <v>0</v>
      </c>
      <c r="G31" s="83">
        <f>IF(ISNUMBER('Tabulka č. 1'!G31-'KN 2018 - tab.1'!G31),ROUND('Tabulka č. 1'!G31-'KN 2018 - tab.1'!G31,2),"")</f>
        <v>0</v>
      </c>
      <c r="H31" s="83">
        <f>IF(ISNUMBER('Tabulka č. 1'!H31-'KN 2018 - tab.1'!H31),ROUND('Tabulka č. 1'!H31-'KN 2018 - tab.1'!H31,2),"")</f>
        <v>0</v>
      </c>
      <c r="I31" s="83">
        <f>IF(ISNUMBER('Tabulka č. 1'!I31-'KN 2018 - tab.1'!I31),ROUND('Tabulka č. 1'!I31-'KN 2018 - tab.1'!I31,2),"")</f>
        <v>0</v>
      </c>
      <c r="J31" s="83">
        <f>IF(ISNUMBER('Tabulka č. 1'!J31-'KN 2018 - tab.1'!J31),ROUND('Tabulka č. 1'!J31-'KN 2018 - tab.1'!J31,2),"")</f>
        <v>0</v>
      </c>
      <c r="K31" s="83">
        <f>IF(ISNUMBER('Tabulka č. 1'!K31-'KN 2018 - tab.1'!K31),ROUND('Tabulka č. 1'!K31-'KN 2018 - tab.1'!K31,2),"")</f>
        <v>0</v>
      </c>
      <c r="L31" s="83">
        <f>IF(ISNUMBER('Tabulka č. 1'!L31-'KN 2018 - tab.1'!L31),ROUND('Tabulka č. 1'!L31-'KN 2018 - tab.1'!L31,2),"")</f>
        <v>0</v>
      </c>
      <c r="M31" s="83">
        <f>IF(ISNUMBER('Tabulka č. 1'!M31-'KN 2018 - tab.1'!M31),ROUND('Tabulka č. 1'!M31-'KN 2018 - tab.1'!M31,2),"")</f>
        <v>0</v>
      </c>
      <c r="N31" s="83">
        <f>IF(ISNUMBER('Tabulka č. 1'!N31-'KN 2018 - tab.1'!N31),ROUND('Tabulka č. 1'!N31-'KN 2018 - tab.1'!N31,2),"")</f>
        <v>0</v>
      </c>
      <c r="O31" s="83">
        <f>IF(ISNUMBER('Tabulka č. 1'!O31-'KN 2018 - tab.1'!O31),ROUND('Tabulka č. 1'!O31-'KN 2018 - tab.1'!O31,2),"")</f>
        <v>0</v>
      </c>
      <c r="P31" s="45">
        <f t="shared" si="3"/>
        <v>-7.1428571428571425E-2</v>
      </c>
    </row>
    <row r="32" spans="1:16" s="36" customFormat="1" ht="15.75" thickBot="1" x14ac:dyDescent="0.3">
      <c r="A32" s="41" t="s">
        <v>28</v>
      </c>
      <c r="B32" s="89">
        <f>IF(ISNUMBER('Tabulka č. 1'!B32-'KN 2018 - tab.1'!B32),ROUND('Tabulka č. 1'!B32-'KN 2018 - tab.1'!B32,0),"")</f>
        <v>2260</v>
      </c>
      <c r="C32" s="89">
        <f>IF(ISNUMBER('Tabulka č. 1'!C32-'KN 2018 - tab.1'!C32),ROUND('Tabulka č. 1'!C32-'KN 2018 - tab.1'!C32,0),"")</f>
        <v>1891</v>
      </c>
      <c r="D32" s="89">
        <f>IF(ISNUMBER('Tabulka č. 1'!D32-'KN 2018 - tab.1'!D32),ROUND('Tabulka č. 1'!D32-'KN 2018 - tab.1'!D32,0),"")</f>
        <v>1915</v>
      </c>
      <c r="E32" s="89">
        <f>IF(ISNUMBER('Tabulka č. 1'!E32-'KN 2018 - tab.1'!E32),ROUND('Tabulka č. 1'!E32-'KN 2018 - tab.1'!E32,0),"")</f>
        <v>1998</v>
      </c>
      <c r="F32" s="89">
        <f>IF(ISNUMBER('Tabulka č. 1'!F32-'KN 2018 - tab.1'!F32),ROUND('Tabulka č. 1'!F32-'KN 2018 - tab.1'!F32,0),"")</f>
        <v>2200</v>
      </c>
      <c r="G32" s="89">
        <f>IF(ISNUMBER('Tabulka č. 1'!G32-'KN 2018 - tab.1'!G32),ROUND('Tabulka č. 1'!G32-'KN 2018 - tab.1'!G32,0),"")</f>
        <v>1773</v>
      </c>
      <c r="H32" s="89">
        <f>IF(ISNUMBER('Tabulka č. 1'!H32-'KN 2018 - tab.1'!H32),ROUND('Tabulka č. 1'!H32-'KN 2018 - tab.1'!H32,0),"")</f>
        <v>2140</v>
      </c>
      <c r="I32" s="89">
        <f>IF(ISNUMBER('Tabulka č. 1'!I32-'KN 2018 - tab.1'!I32),ROUND('Tabulka č. 1'!I32-'KN 2018 - tab.1'!I32,0),"")</f>
        <v>2272</v>
      </c>
      <c r="J32" s="89">
        <f>IF(ISNUMBER('Tabulka č. 1'!J32-'KN 2018 - tab.1'!J32),ROUND('Tabulka č. 1'!J32-'KN 2018 - tab.1'!J32,0),"")</f>
        <v>2529</v>
      </c>
      <c r="K32" s="89">
        <f>IF(ISNUMBER('Tabulka č. 1'!K32-'KN 2018 - tab.1'!K32),ROUND('Tabulka č. 1'!K32-'KN 2018 - tab.1'!K32,0),"")</f>
        <v>2190</v>
      </c>
      <c r="L32" s="90">
        <f>IF(ISNUMBER('Tabulka č. 1'!L32-'KN 2018 - tab.1'!L32),ROUND('Tabulka č. 1'!L32-'KN 2018 - tab.1'!L32,0),"")</f>
        <v>2168</v>
      </c>
      <c r="M32" s="89">
        <f>IF(ISNUMBER('Tabulka č. 1'!M32-'KN 2018 - tab.1'!M32),ROUND('Tabulka č. 1'!M32-'KN 2018 - tab.1'!M32,0),"")</f>
        <v>1996</v>
      </c>
      <c r="N32" s="89">
        <f>IF(ISNUMBER('Tabulka č. 1'!N32-'KN 2018 - tab.1'!N32),ROUND('Tabulka č. 1'!N32-'KN 2018 - tab.1'!N32,0),"")</f>
        <v>2677</v>
      </c>
      <c r="O32" s="91">
        <f>IF(ISNUMBER('Tabulka č. 1'!O32-'KN 2018 - tab.1'!O32),ROUND('Tabulka č. 1'!O32-'KN 2018 - tab.1'!O32,0),"")</f>
        <v>2120</v>
      </c>
      <c r="P32" s="47">
        <f t="shared" si="3"/>
        <v>2152.0714285714284</v>
      </c>
    </row>
    <row r="33" spans="1:16" s="38" customFormat="1" ht="19.5" thickBot="1" x14ac:dyDescent="0.35">
      <c r="A33" s="101" t="str">
        <f>'KN 2019'!A10</f>
        <v>23-41-M/01 Strojírenství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3"/>
    </row>
    <row r="34" spans="1:16" s="36" customFormat="1" x14ac:dyDescent="0.25">
      <c r="A34" s="48" t="s">
        <v>51</v>
      </c>
      <c r="B34" s="79">
        <f>IF(ISNUMBER('Tabulka č. 1'!B34-'KN 2018 - tab.1'!B34),ROUND('Tabulka č. 1'!B34-'KN 2018 - tab.1'!B34,0),"")</f>
        <v>6712</v>
      </c>
      <c r="C34" s="79">
        <f>IF(ISNUMBER('Tabulka č. 1'!C34-'KN 2018 - tab.1'!C34),ROUND('Tabulka č. 1'!C34-'KN 2018 - tab.1'!C34,0),"")</f>
        <v>7029</v>
      </c>
      <c r="D34" s="79">
        <f>IF(ISNUMBER('Tabulka č. 1'!D34-'KN 2018 - tab.1'!D34),ROUND('Tabulka č. 1'!D34-'KN 2018 - tab.1'!D34,0),"")</f>
        <v>6515</v>
      </c>
      <c r="E34" s="79">
        <f>IF(ISNUMBER('Tabulka č. 1'!E34-'KN 2018 - tab.1'!E34),ROUND('Tabulka č. 1'!E34-'KN 2018 - tab.1'!E34,0),"")</f>
        <v>5436</v>
      </c>
      <c r="F34" s="79">
        <f>IF(ISNUMBER('Tabulka č. 1'!F34-'KN 2018 - tab.1'!F34),ROUND('Tabulka č. 1'!F34-'KN 2018 - tab.1'!F34,0),"")</f>
        <v>9490</v>
      </c>
      <c r="G34" s="79">
        <f>IF(ISNUMBER('Tabulka č. 1'!G34-'KN 2018 - tab.1'!G34),ROUND('Tabulka č. 1'!G34-'KN 2018 - tab.1'!G34,0),"")</f>
        <v>6122</v>
      </c>
      <c r="H34" s="79">
        <f>IF(ISNUMBER('Tabulka č. 1'!H34-'KN 2018 - tab.1'!H34),ROUND('Tabulka č. 1'!H34-'KN 2018 - tab.1'!H34,0),"")</f>
        <v>4707</v>
      </c>
      <c r="I34" s="79">
        <f>IF(ISNUMBER('Tabulka č. 1'!I34-'KN 2018 - tab.1'!I34),ROUND('Tabulka č. 1'!I34-'KN 2018 - tab.1'!I34,0),"")</f>
        <v>6389</v>
      </c>
      <c r="J34" s="79">
        <f>IF(ISNUMBER('Tabulka č. 1'!J34-'KN 2018 - tab.1'!J34),ROUND('Tabulka č. 1'!J34-'KN 2018 - tab.1'!J34,0),"")</f>
        <v>6409</v>
      </c>
      <c r="K34" s="79">
        <f>IF(ISNUMBER('Tabulka č. 1'!K34-'KN 2018 - tab.1'!K34),ROUND('Tabulka č. 1'!K34-'KN 2018 - tab.1'!K34,0),"")</f>
        <v>6570</v>
      </c>
      <c r="L34" s="79">
        <f>IF(ISNUMBER('Tabulka č. 1'!L34-'KN 2018 - tab.1'!L34),ROUND('Tabulka č. 1'!L34-'KN 2018 - tab.1'!L34,0),"")</f>
        <v>7871</v>
      </c>
      <c r="M34" s="79">
        <f>IF(ISNUMBER('Tabulka č. 1'!M34-'KN 2018 - tab.1'!M34),ROUND('Tabulka č. 1'!M34-'KN 2018 - tab.1'!M34,0),"")</f>
        <v>6159</v>
      </c>
      <c r="N34" s="79">
        <f>IF(ISNUMBER('Tabulka č. 1'!N34-'KN 2018 - tab.1'!N34),ROUND('Tabulka č. 1'!N34-'KN 2018 - tab.1'!N34,0),"")</f>
        <v>5879</v>
      </c>
      <c r="O34" s="80">
        <f>IF(ISNUMBER('Tabulka č. 1'!O34-'KN 2018 - tab.1'!O34),ROUND('Tabulka č. 1'!O34-'KN 2018 - tab.1'!O34,0),"")</f>
        <v>6629</v>
      </c>
      <c r="P34" s="43">
        <f>IF(ISNUMBER(AVERAGE(B34:O34)),AVERAGE(B34:O34),"")</f>
        <v>6565.5</v>
      </c>
    </row>
    <row r="35" spans="1:16" s="36" customFormat="1" x14ac:dyDescent="0.25">
      <c r="A35" s="39" t="s">
        <v>52</v>
      </c>
      <c r="B35" s="81">
        <f>IF(ISNUMBER('Tabulka č. 1'!B35-'KN 2018 - tab.1'!B35),ROUND('Tabulka č. 1'!B35-'KN 2018 - tab.1'!B35,0),"")</f>
        <v>30</v>
      </c>
      <c r="C35" s="81">
        <f>IF(ISNUMBER('Tabulka č. 1'!C35-'KN 2018 - tab.1'!C35),ROUND('Tabulka č. 1'!C35-'KN 2018 - tab.1'!C35,0),"")</f>
        <v>26</v>
      </c>
      <c r="D35" s="81">
        <f>IF(ISNUMBER('Tabulka č. 1'!D35-'KN 2018 - tab.1'!D35),ROUND('Tabulka č. 1'!D35-'KN 2018 - tab.1'!D35,0),"")</f>
        <v>50</v>
      </c>
      <c r="E35" s="81">
        <f>IF(ISNUMBER('Tabulka č. 1'!E35-'KN 2018 - tab.1'!E35),ROUND('Tabulka č. 1'!E35-'KN 2018 - tab.1'!E35,0),"")</f>
        <v>43</v>
      </c>
      <c r="F35" s="81">
        <f>IF(ISNUMBER('Tabulka č. 1'!F35-'KN 2018 - tab.1'!F35),ROUND('Tabulka č. 1'!F35-'KN 2018 - tab.1'!F35,0),"")</f>
        <v>0</v>
      </c>
      <c r="G35" s="81">
        <f>IF(ISNUMBER('Tabulka č. 1'!G35-'KN 2018 - tab.1'!G35),ROUND('Tabulka č. 1'!G35-'KN 2018 - tab.1'!G35,0),"")</f>
        <v>25</v>
      </c>
      <c r="H35" s="81">
        <f>IF(ISNUMBER('Tabulka č. 1'!H35-'KN 2018 - tab.1'!H35),ROUND('Tabulka č. 1'!H35-'KN 2018 - tab.1'!H35,0),"")</f>
        <v>30</v>
      </c>
      <c r="I35" s="81">
        <f>IF(ISNUMBER('Tabulka č. 1'!I35-'KN 2018 - tab.1'!I35),ROUND('Tabulka č. 1'!I35-'KN 2018 - tab.1'!I35,0),"")</f>
        <v>2</v>
      </c>
      <c r="J35" s="81">
        <f>IF(ISNUMBER('Tabulka č. 1'!J35-'KN 2018 - tab.1'!J35),ROUND('Tabulka č. 1'!J35-'KN 2018 - tab.1'!J35,0),"")</f>
        <v>19</v>
      </c>
      <c r="K35" s="81">
        <f>IF(ISNUMBER('Tabulka č. 1'!K35-'KN 2018 - tab.1'!K35),ROUND('Tabulka č. 1'!K35-'KN 2018 - tab.1'!K35,0),"")</f>
        <v>42</v>
      </c>
      <c r="L35" s="81">
        <f>IF(ISNUMBER('Tabulka č. 1'!L35-'KN 2018 - tab.1'!L35),ROUND('Tabulka č. 1'!L35-'KN 2018 - tab.1'!L35,0),"")</f>
        <v>12</v>
      </c>
      <c r="M35" s="81">
        <f>IF(ISNUMBER('Tabulka č. 1'!M35-'KN 2018 - tab.1'!M35),ROUND('Tabulka č. 1'!M35-'KN 2018 - tab.1'!M35,0),"")</f>
        <v>20</v>
      </c>
      <c r="N35" s="81">
        <f>IF(ISNUMBER('Tabulka č. 1'!N35-'KN 2018 - tab.1'!N35),ROUND('Tabulka č. 1'!N35-'KN 2018 - tab.1'!N35,0),"")</f>
        <v>28</v>
      </c>
      <c r="O35" s="82">
        <f>IF(ISNUMBER('Tabulka č. 1'!O35-'KN 2018 - tab.1'!O35),ROUND('Tabulka č. 1'!O35-'KN 2018 - tab.1'!O35,0),"")</f>
        <v>50</v>
      </c>
      <c r="P35" s="44">
        <f t="shared" ref="P35:P39" si="4">IF(ISNUMBER(AVERAGE(B35:O35)),AVERAGE(B35:O35),"")</f>
        <v>26.928571428571427</v>
      </c>
    </row>
    <row r="36" spans="1:16" x14ac:dyDescent="0.25">
      <c r="A36" s="40" t="s">
        <v>25</v>
      </c>
      <c r="B36" s="83">
        <f>IF(ISNUMBER('Tabulka č. 1'!B36-'KN 2018 - tab.1'!B36),ROUND('Tabulka č. 1'!B36-'KN 2018 - tab.1'!B36,2),"")</f>
        <v>0</v>
      </c>
      <c r="C36" s="83">
        <f>IF(ISNUMBER('Tabulka č. 1'!C36-'KN 2018 - tab.1'!C36),ROUND('Tabulka č. 1'!C36-'KN 2018 - tab.1'!C36,2),"")</f>
        <v>-0.28000000000000003</v>
      </c>
      <c r="D36" s="83">
        <f>IF(ISNUMBER('Tabulka č. 1'!D36-'KN 2018 - tab.1'!D36),ROUND('Tabulka č. 1'!D36-'KN 2018 - tab.1'!D36,2),"")</f>
        <v>0</v>
      </c>
      <c r="E36" s="83">
        <f>IF(ISNUMBER('Tabulka č. 1'!E36-'KN 2018 - tab.1'!E36),ROUND('Tabulka č. 1'!E36-'KN 2018 - tab.1'!E36,2),"")</f>
        <v>0.38</v>
      </c>
      <c r="F36" s="83">
        <f>IF(ISNUMBER('Tabulka č. 1'!F36-'KN 2018 - tab.1'!F36),ROUND('Tabulka č. 1'!F36-'KN 2018 - tab.1'!F36,2),"")</f>
        <v>-0.26</v>
      </c>
      <c r="G36" s="84">
        <f>IF(ISNUMBER('Tabulka č. 1'!G36-'KN 2018 - tab.1'!G36),ROUND('Tabulka č. 1'!G36-'KN 2018 - tab.1'!G36,2),"")</f>
        <v>0</v>
      </c>
      <c r="H36" s="83">
        <f>IF(ISNUMBER('Tabulka č. 1'!H36-'KN 2018 - tab.1'!H36),ROUND('Tabulka č. 1'!H36-'KN 2018 - tab.1'!H36,2),"")</f>
        <v>0.26</v>
      </c>
      <c r="I36" s="83">
        <f>IF(ISNUMBER('Tabulka č. 1'!I36-'KN 2018 - tab.1'!I36),ROUND('Tabulka č. 1'!I36-'KN 2018 - tab.1'!I36,2),"")</f>
        <v>0</v>
      </c>
      <c r="J36" s="83">
        <f>IF(ISNUMBER('Tabulka č. 1'!J36-'KN 2018 - tab.1'!J36),ROUND('Tabulka č. 1'!J36-'KN 2018 - tab.1'!J36,2),"")</f>
        <v>0</v>
      </c>
      <c r="K36" s="83">
        <f>IF(ISNUMBER('Tabulka č. 1'!K36-'KN 2018 - tab.1'!K36),ROUND('Tabulka č. 1'!K36-'KN 2018 - tab.1'!K36,2),"")</f>
        <v>0</v>
      </c>
      <c r="L36" s="83">
        <f>IF(ISNUMBER('Tabulka č. 1'!L36-'KN 2018 - tab.1'!L36),ROUND('Tabulka č. 1'!L36-'KN 2018 - tab.1'!L36,2),"")</f>
        <v>-0.15</v>
      </c>
      <c r="M36" s="83">
        <f>IF(ISNUMBER('Tabulka č. 1'!M36-'KN 2018 - tab.1'!M36),ROUND('Tabulka č. 1'!M36-'KN 2018 - tab.1'!M36,2),"")</f>
        <v>0</v>
      </c>
      <c r="N36" s="83">
        <f>IF(ISNUMBER('Tabulka č. 1'!N36-'KN 2018 - tab.1'!N36),ROUND('Tabulka č. 1'!N36-'KN 2018 - tab.1'!N36,2),"")</f>
        <v>0</v>
      </c>
      <c r="O36" s="85">
        <f>IF(ISNUMBER('Tabulka č. 1'!O36-'KN 2018 - tab.1'!O36),ROUND('Tabulka č. 1'!O36-'KN 2018 - tab.1'!O36,2),"")</f>
        <v>0</v>
      </c>
      <c r="P36" s="45">
        <f t="shared" si="4"/>
        <v>-3.5714285714285726E-3</v>
      </c>
    </row>
    <row r="37" spans="1:16" s="36" customFormat="1" x14ac:dyDescent="0.25">
      <c r="A37" s="39" t="s">
        <v>26</v>
      </c>
      <c r="B37" s="86">
        <f>IF(ISNUMBER('Tabulka č. 1'!B37-'KN 2018 - tab.1'!B37),ROUND('Tabulka č. 1'!B37-'KN 2018 - tab.1'!B37,0),"")</f>
        <v>5470</v>
      </c>
      <c r="C37" s="86">
        <f>IF(ISNUMBER('Tabulka č. 1'!C37-'KN 2018 - tab.1'!C37),ROUND('Tabulka č. 1'!C37-'KN 2018 - tab.1'!C37,0),"")</f>
        <v>4717</v>
      </c>
      <c r="D37" s="86">
        <f>IF(ISNUMBER('Tabulka č. 1'!D37-'KN 2018 - tab.1'!D37),ROUND('Tabulka č. 1'!D37-'KN 2018 - tab.1'!D37,0),"")</f>
        <v>5099</v>
      </c>
      <c r="E37" s="86">
        <f>IF(ISNUMBER('Tabulka č. 1'!E37-'KN 2018 - tab.1'!E37),ROUND('Tabulka č. 1'!E37-'KN 2018 - tab.1'!E37,0),"")</f>
        <v>5228</v>
      </c>
      <c r="F37" s="86">
        <f>IF(ISNUMBER('Tabulka č. 1'!F37-'KN 2018 - tab.1'!F37),ROUND('Tabulka č. 1'!F37-'KN 2018 - tab.1'!F37,0),"")</f>
        <v>5700</v>
      </c>
      <c r="G37" s="86">
        <f>IF(ISNUMBER('Tabulka č. 1'!G37-'KN 2018 - tab.1'!G37),ROUND('Tabulka č. 1'!G37-'KN 2018 - tab.1'!G37,0),"")</f>
        <v>4717</v>
      </c>
      <c r="H37" s="86">
        <f>IF(ISNUMBER('Tabulka č. 1'!H37-'KN 2018 - tab.1'!H37),ROUND('Tabulka č. 1'!H37-'KN 2018 - tab.1'!H37,0),"")</f>
        <v>4830</v>
      </c>
      <c r="I37" s="86">
        <f>IF(ISNUMBER('Tabulka č. 1'!I37-'KN 2018 - tab.1'!I37),ROUND('Tabulka č. 1'!I37-'KN 2018 - tab.1'!I37,0),"")</f>
        <v>5001</v>
      </c>
      <c r="J37" s="86">
        <f>IF(ISNUMBER('Tabulka č. 1'!J37-'KN 2018 - tab.1'!J37),ROUND('Tabulka č. 1'!J37-'KN 2018 - tab.1'!J37,0),"")</f>
        <v>4937</v>
      </c>
      <c r="K37" s="86">
        <f>IF(ISNUMBER('Tabulka č. 1'!K37-'KN 2018 - tab.1'!K37),ROUND('Tabulka č. 1'!K37-'KN 2018 - tab.1'!K37,0),"")</f>
        <v>5245</v>
      </c>
      <c r="L37" s="87">
        <f>IF(ISNUMBER('Tabulka č. 1'!L37-'KN 2018 - tab.1'!L37),ROUND('Tabulka č. 1'!L37-'KN 2018 - tab.1'!L37,0),"")</f>
        <v>5173</v>
      </c>
      <c r="M37" s="86">
        <f>IF(ISNUMBER('Tabulka č. 1'!M37-'KN 2018 - tab.1'!M37),ROUND('Tabulka č. 1'!M37-'KN 2018 - tab.1'!M37,0),"")</f>
        <v>5163</v>
      </c>
      <c r="N37" s="86">
        <f>IF(ISNUMBER('Tabulka č. 1'!N37-'KN 2018 - tab.1'!N37),ROUND('Tabulka č. 1'!N37-'KN 2018 - tab.1'!N37,0),"")</f>
        <v>4800</v>
      </c>
      <c r="O37" s="88">
        <f>IF(ISNUMBER('Tabulka č. 1'!O37-'KN 2018 - tab.1'!O37),ROUND('Tabulka č. 1'!O37-'KN 2018 - tab.1'!O37,0),"")</f>
        <v>5530</v>
      </c>
      <c r="P37" s="46">
        <f t="shared" si="4"/>
        <v>5115</v>
      </c>
    </row>
    <row r="38" spans="1:16" x14ac:dyDescent="0.25">
      <c r="A38" s="40" t="s">
        <v>27</v>
      </c>
      <c r="B38" s="83">
        <f>IF(ISNUMBER('Tabulka č. 1'!B38-'KN 2018 - tab.1'!B38),ROUND('Tabulka č. 1'!B38-'KN 2018 - tab.1'!B38,2),"")</f>
        <v>0</v>
      </c>
      <c r="C38" s="83">
        <f>IF(ISNUMBER('Tabulka č. 1'!C38-'KN 2018 - tab.1'!C38),ROUND('Tabulka č. 1'!C38-'KN 2018 - tab.1'!C38,2),"")</f>
        <v>-1</v>
      </c>
      <c r="D38" s="83">
        <f>IF(ISNUMBER('Tabulka č. 1'!D38-'KN 2018 - tab.1'!D38),ROUND('Tabulka č. 1'!D38-'KN 2018 - tab.1'!D38,2),"")</f>
        <v>0</v>
      </c>
      <c r="E38" s="83">
        <f>IF(ISNUMBER('Tabulka č. 1'!E38-'KN 2018 - tab.1'!E38),ROUND('Tabulka č. 1'!E38-'KN 2018 - tab.1'!E38,2),"")</f>
        <v>0</v>
      </c>
      <c r="F38" s="83">
        <f>IF(ISNUMBER('Tabulka č. 1'!F38-'KN 2018 - tab.1'!F38),ROUND('Tabulka č. 1'!F38-'KN 2018 - tab.1'!F38,2),"")</f>
        <v>-5.49</v>
      </c>
      <c r="G38" s="83">
        <f>IF(ISNUMBER('Tabulka č. 1'!G38-'KN 2018 - tab.1'!G38),ROUND('Tabulka č. 1'!G38-'KN 2018 - tab.1'!G38,2),"")</f>
        <v>0</v>
      </c>
      <c r="H38" s="83">
        <f>IF(ISNUMBER('Tabulka č. 1'!H38-'KN 2018 - tab.1'!H38),ROUND('Tabulka č. 1'!H38-'KN 2018 - tab.1'!H38,2),"")</f>
        <v>0</v>
      </c>
      <c r="I38" s="83">
        <f>IF(ISNUMBER('Tabulka č. 1'!I38-'KN 2018 - tab.1'!I38),ROUND('Tabulka č. 1'!I38-'KN 2018 - tab.1'!I38,2),"")</f>
        <v>0</v>
      </c>
      <c r="J38" s="83">
        <f>IF(ISNUMBER('Tabulka č. 1'!J38-'KN 2018 - tab.1'!J38),ROUND('Tabulka č. 1'!J38-'KN 2018 - tab.1'!J38,2),"")</f>
        <v>0</v>
      </c>
      <c r="K38" s="83">
        <f>IF(ISNUMBER('Tabulka č. 1'!K38-'KN 2018 - tab.1'!K38),ROUND('Tabulka č. 1'!K38-'KN 2018 - tab.1'!K38,2),"")</f>
        <v>0</v>
      </c>
      <c r="L38" s="83">
        <f>IF(ISNUMBER('Tabulka č. 1'!L38-'KN 2018 - tab.1'!L38),ROUND('Tabulka č. 1'!L38-'KN 2018 - tab.1'!L38,2),"")</f>
        <v>0</v>
      </c>
      <c r="M38" s="83">
        <f>IF(ISNUMBER('Tabulka č. 1'!M38-'KN 2018 - tab.1'!M38),ROUND('Tabulka č. 1'!M38-'KN 2018 - tab.1'!M38,2),"")</f>
        <v>0</v>
      </c>
      <c r="N38" s="83">
        <f>IF(ISNUMBER('Tabulka č. 1'!N38-'KN 2018 - tab.1'!N38),ROUND('Tabulka č. 1'!N38-'KN 2018 - tab.1'!N38,2),"")</f>
        <v>0</v>
      </c>
      <c r="O38" s="83">
        <f>IF(ISNUMBER('Tabulka č. 1'!O38-'KN 2018 - tab.1'!O38),ROUND('Tabulka č. 1'!O38-'KN 2018 - tab.1'!O38,2),"")</f>
        <v>0</v>
      </c>
      <c r="P38" s="45">
        <f t="shared" si="4"/>
        <v>-0.46357142857142858</v>
      </c>
    </row>
    <row r="39" spans="1:16" s="36" customFormat="1" ht="15.75" thickBot="1" x14ac:dyDescent="0.3">
      <c r="A39" s="41" t="s">
        <v>28</v>
      </c>
      <c r="B39" s="89">
        <f>IF(ISNUMBER('Tabulka č. 1'!B39-'KN 2018 - tab.1'!B39),ROUND('Tabulka č. 1'!B39-'KN 2018 - tab.1'!B39,0),"")</f>
        <v>2260</v>
      </c>
      <c r="C39" s="89">
        <f>IF(ISNUMBER('Tabulka č. 1'!C39-'KN 2018 - tab.1'!C39),ROUND('Tabulka č. 1'!C39-'KN 2018 - tab.1'!C39,0),"")</f>
        <v>1891</v>
      </c>
      <c r="D39" s="89">
        <f>IF(ISNUMBER('Tabulka č. 1'!D39-'KN 2018 - tab.1'!D39),ROUND('Tabulka č. 1'!D39-'KN 2018 - tab.1'!D39,0),"")</f>
        <v>1915</v>
      </c>
      <c r="E39" s="89">
        <f>IF(ISNUMBER('Tabulka č. 1'!E39-'KN 2018 - tab.1'!E39),ROUND('Tabulka č. 1'!E39-'KN 2018 - tab.1'!E39,0),"")</f>
        <v>1998</v>
      </c>
      <c r="F39" s="89">
        <f>IF(ISNUMBER('Tabulka č. 1'!F39-'KN 2018 - tab.1'!F39),ROUND('Tabulka č. 1'!F39-'KN 2018 - tab.1'!F39,0),"")</f>
        <v>2200</v>
      </c>
      <c r="G39" s="89">
        <f>IF(ISNUMBER('Tabulka č. 1'!G39-'KN 2018 - tab.1'!G39),ROUND('Tabulka č. 1'!G39-'KN 2018 - tab.1'!G39,0),"")</f>
        <v>1773</v>
      </c>
      <c r="H39" s="89">
        <f>IF(ISNUMBER('Tabulka č. 1'!H39-'KN 2018 - tab.1'!H39),ROUND('Tabulka č. 1'!H39-'KN 2018 - tab.1'!H39,0),"")</f>
        <v>2140</v>
      </c>
      <c r="I39" s="89">
        <f>IF(ISNUMBER('Tabulka č. 1'!I39-'KN 2018 - tab.1'!I39),ROUND('Tabulka č. 1'!I39-'KN 2018 - tab.1'!I39,0),"")</f>
        <v>2272</v>
      </c>
      <c r="J39" s="89">
        <f>IF(ISNUMBER('Tabulka č. 1'!J39-'KN 2018 - tab.1'!J39),ROUND('Tabulka č. 1'!J39-'KN 2018 - tab.1'!J39,0),"")</f>
        <v>2529</v>
      </c>
      <c r="K39" s="89">
        <f>IF(ISNUMBER('Tabulka č. 1'!K39-'KN 2018 - tab.1'!K39),ROUND('Tabulka č. 1'!K39-'KN 2018 - tab.1'!K39,0),"")</f>
        <v>2190</v>
      </c>
      <c r="L39" s="90">
        <f>IF(ISNUMBER('Tabulka č. 1'!L39-'KN 2018 - tab.1'!L39),ROUND('Tabulka č. 1'!L39-'KN 2018 - tab.1'!L39,0),"")</f>
        <v>2168</v>
      </c>
      <c r="M39" s="89">
        <f>IF(ISNUMBER('Tabulka č. 1'!M39-'KN 2018 - tab.1'!M39),ROUND('Tabulka č. 1'!M39-'KN 2018 - tab.1'!M39,0),"")</f>
        <v>1996</v>
      </c>
      <c r="N39" s="89">
        <f>IF(ISNUMBER('Tabulka č. 1'!N39-'KN 2018 - tab.1'!N39),ROUND('Tabulka č. 1'!N39-'KN 2018 - tab.1'!N39,0),"")</f>
        <v>2677</v>
      </c>
      <c r="O39" s="91">
        <f>IF(ISNUMBER('Tabulka č. 1'!O39-'KN 2018 - tab.1'!O39),ROUND('Tabulka č. 1'!O39-'KN 2018 - tab.1'!O39,0),"")</f>
        <v>2120</v>
      </c>
      <c r="P39" s="47">
        <f t="shared" si="4"/>
        <v>2152.0714285714284</v>
      </c>
    </row>
    <row r="40" spans="1:16" ht="19.5" thickBot="1" x14ac:dyDescent="0.3">
      <c r="A40" s="101" t="str">
        <f>'KN 2019'!A11</f>
        <v>36-47-M/01 Stavebnictví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3"/>
    </row>
    <row r="41" spans="1:16" x14ac:dyDescent="0.25">
      <c r="A41" s="48" t="s">
        <v>51</v>
      </c>
      <c r="B41" s="79">
        <f>IF(ISNUMBER('Tabulka č. 1'!B41-'KN 2018 - tab.1'!B41),ROUND('Tabulka č. 1'!B41-'KN 2018 - tab.1'!B41,0),"")</f>
        <v>4825</v>
      </c>
      <c r="C41" s="79">
        <f>IF(ISNUMBER('Tabulka č. 1'!C41-'KN 2018 - tab.1'!C41),ROUND('Tabulka č. 1'!C41-'KN 2018 - tab.1'!C41,0),"")</f>
        <v>8095</v>
      </c>
      <c r="D41" s="79">
        <f>IF(ISNUMBER('Tabulka č. 1'!D41-'KN 2018 - tab.1'!D41),ROUND('Tabulka č. 1'!D41-'KN 2018 - tab.1'!D41,0),"")</f>
        <v>6419</v>
      </c>
      <c r="E41" s="79">
        <f>IF(ISNUMBER('Tabulka č. 1'!E41-'KN 2018 - tab.1'!E41),ROUND('Tabulka č. 1'!E41-'KN 2018 - tab.1'!E41,0),"")</f>
        <v>7052</v>
      </c>
      <c r="F41" s="79">
        <f>IF(ISNUMBER('Tabulka č. 1'!F41-'KN 2018 - tab.1'!F41),ROUND('Tabulka č. 1'!F41-'KN 2018 - tab.1'!F41,0),"")</f>
        <v>6577</v>
      </c>
      <c r="G41" s="79">
        <f>IF(ISNUMBER('Tabulka č. 1'!G41-'KN 2018 - tab.1'!G41),ROUND('Tabulka č. 1'!G41-'KN 2018 - tab.1'!G41,0),"")</f>
        <v>6122</v>
      </c>
      <c r="H41" s="79">
        <f>IF(ISNUMBER('Tabulka č. 1'!H41-'KN 2018 - tab.1'!H41),ROUND('Tabulka č. 1'!H41-'KN 2018 - tab.1'!H41,0),"")</f>
        <v>8307</v>
      </c>
      <c r="I41" s="79">
        <f>IF(ISNUMBER('Tabulka č. 1'!I41-'KN 2018 - tab.1'!I41),ROUND('Tabulka č. 1'!I41-'KN 2018 - tab.1'!I41,0),"")</f>
        <v>8079</v>
      </c>
      <c r="J41" s="79">
        <f>IF(ISNUMBER('Tabulka č. 1'!J41-'KN 2018 - tab.1'!J41),ROUND('Tabulka č. 1'!J41-'KN 2018 - tab.1'!J41,0),"")</f>
        <v>6409</v>
      </c>
      <c r="K41" s="79">
        <f>IF(ISNUMBER('Tabulka č. 1'!K41-'KN 2018 - tab.1'!K41),ROUND('Tabulka č. 1'!K41-'KN 2018 - tab.1'!K41,0),"")</f>
        <v>6150</v>
      </c>
      <c r="L41" s="79">
        <f>IF(ISNUMBER('Tabulka č. 1'!L41-'KN 2018 - tab.1'!L41),ROUND('Tabulka č. 1'!L41-'KN 2018 - tab.1'!L41,0),"")</f>
        <v>7544</v>
      </c>
      <c r="M41" s="79">
        <f>IF(ISNUMBER('Tabulka č. 1'!M41-'KN 2018 - tab.1'!M41),ROUND('Tabulka č. 1'!M41-'KN 2018 - tab.1'!M41,0),"")</f>
        <v>6518</v>
      </c>
      <c r="N41" s="79">
        <f>IF(ISNUMBER('Tabulka č. 1'!N41-'KN 2018 - tab.1'!N41),ROUND('Tabulka č. 1'!N41-'KN 2018 - tab.1'!N41,0),"")</f>
        <v>6402</v>
      </c>
      <c r="O41" s="80">
        <f>IF(ISNUMBER('Tabulka č. 1'!O41-'KN 2018 - tab.1'!O41),ROUND('Tabulka č. 1'!O41-'KN 2018 - tab.1'!O41,0),"")</f>
        <v>6395</v>
      </c>
      <c r="P41" s="43">
        <f>IF(ISNUMBER(AVERAGE(B41:O41)),AVERAGE(B41:O41),"")</f>
        <v>6778.1428571428569</v>
      </c>
    </row>
    <row r="42" spans="1:16" x14ac:dyDescent="0.25">
      <c r="A42" s="39" t="s">
        <v>52</v>
      </c>
      <c r="B42" s="81">
        <f>IF(ISNUMBER('Tabulka č. 1'!B42-'KN 2018 - tab.1'!B42),ROUND('Tabulka č. 1'!B42-'KN 2018 - tab.1'!B42,0),"")</f>
        <v>30</v>
      </c>
      <c r="C42" s="81">
        <f>IF(ISNUMBER('Tabulka č. 1'!C42-'KN 2018 - tab.1'!C42),ROUND('Tabulka č. 1'!C42-'KN 2018 - tab.1'!C42,0),"")</f>
        <v>26</v>
      </c>
      <c r="D42" s="81">
        <f>IF(ISNUMBER('Tabulka č. 1'!D42-'KN 2018 - tab.1'!D42),ROUND('Tabulka č. 1'!D42-'KN 2018 - tab.1'!D42,0),"")</f>
        <v>50</v>
      </c>
      <c r="E42" s="81">
        <f>IF(ISNUMBER('Tabulka č. 1'!E42-'KN 2018 - tab.1'!E42),ROUND('Tabulka č. 1'!E42-'KN 2018 - tab.1'!E42,0),"")</f>
        <v>43</v>
      </c>
      <c r="F42" s="81">
        <f>IF(ISNUMBER('Tabulka č. 1'!F42-'KN 2018 - tab.1'!F42),ROUND('Tabulka č. 1'!F42-'KN 2018 - tab.1'!F42,0),"")</f>
        <v>0</v>
      </c>
      <c r="G42" s="81">
        <f>IF(ISNUMBER('Tabulka č. 1'!G42-'KN 2018 - tab.1'!G42),ROUND('Tabulka č. 1'!G42-'KN 2018 - tab.1'!G42,0),"")</f>
        <v>25</v>
      </c>
      <c r="H42" s="81">
        <f>IF(ISNUMBER('Tabulka č. 1'!H42-'KN 2018 - tab.1'!H42),ROUND('Tabulka č. 1'!H42-'KN 2018 - tab.1'!H42,0),"")</f>
        <v>30</v>
      </c>
      <c r="I42" s="81">
        <f>IF(ISNUMBER('Tabulka č. 1'!I42-'KN 2018 - tab.1'!I42),ROUND('Tabulka č. 1'!I42-'KN 2018 - tab.1'!I42,0),"")</f>
        <v>8</v>
      </c>
      <c r="J42" s="81">
        <f>IF(ISNUMBER('Tabulka č. 1'!J42-'KN 2018 - tab.1'!J42),ROUND('Tabulka č. 1'!J42-'KN 2018 - tab.1'!J42,0),"")</f>
        <v>19</v>
      </c>
      <c r="K42" s="81">
        <f>IF(ISNUMBER('Tabulka č. 1'!K42-'KN 2018 - tab.1'!K42),ROUND('Tabulka č. 1'!K42-'KN 2018 - tab.1'!K42,0),"")</f>
        <v>39</v>
      </c>
      <c r="L42" s="81">
        <f>IF(ISNUMBER('Tabulka č. 1'!L42-'KN 2018 - tab.1'!L42),ROUND('Tabulka č. 1'!L42-'KN 2018 - tab.1'!L42,0),"")</f>
        <v>12</v>
      </c>
      <c r="M42" s="81">
        <f>IF(ISNUMBER('Tabulka č. 1'!M42-'KN 2018 - tab.1'!M42),ROUND('Tabulka č. 1'!M42-'KN 2018 - tab.1'!M42,0),"")</f>
        <v>20</v>
      </c>
      <c r="N42" s="81">
        <f>IF(ISNUMBER('Tabulka č. 1'!N42-'KN 2018 - tab.1'!N42),ROUND('Tabulka č. 1'!N42-'KN 2018 - tab.1'!N42,0),"")</f>
        <v>28</v>
      </c>
      <c r="O42" s="82">
        <f>IF(ISNUMBER('Tabulka č. 1'!O42-'KN 2018 - tab.1'!O42),ROUND('Tabulka č. 1'!O42-'KN 2018 - tab.1'!O42,0),"")</f>
        <v>50</v>
      </c>
      <c r="P42" s="44">
        <f t="shared" ref="P42:P46" si="5">IF(ISNUMBER(AVERAGE(B42:O42)),AVERAGE(B42:O42),"")</f>
        <v>27.142857142857142</v>
      </c>
    </row>
    <row r="43" spans="1:16" x14ac:dyDescent="0.25">
      <c r="A43" s="40" t="s">
        <v>25</v>
      </c>
      <c r="B43" s="83">
        <f>IF(ISNUMBER('Tabulka č. 1'!B43-'KN 2018 - tab.1'!B43),ROUND('Tabulka č. 1'!B43-'KN 2018 - tab.1'!B43,2),"")</f>
        <v>0.5</v>
      </c>
      <c r="C43" s="83">
        <f>IF(ISNUMBER('Tabulka č. 1'!C43-'KN 2018 - tab.1'!C43),ROUND('Tabulka č. 1'!C43-'KN 2018 - tab.1'!C43,2),"")</f>
        <v>-0.52</v>
      </c>
      <c r="D43" s="83">
        <f>IF(ISNUMBER('Tabulka č. 1'!D43-'KN 2018 - tab.1'!D43),ROUND('Tabulka č. 1'!D43-'KN 2018 - tab.1'!D43,2),"")</f>
        <v>0</v>
      </c>
      <c r="E43" s="83">
        <f>IF(ISNUMBER('Tabulka č. 1'!E43-'KN 2018 - tab.1'!E43),ROUND('Tabulka č. 1'!E43-'KN 2018 - tab.1'!E43,2),"")</f>
        <v>0</v>
      </c>
      <c r="F43" s="83">
        <f>IF(ISNUMBER('Tabulka č. 1'!F43-'KN 2018 - tab.1'!F43),ROUND('Tabulka č. 1'!F43-'KN 2018 - tab.1'!F43,2),"")</f>
        <v>0.06</v>
      </c>
      <c r="G43" s="84">
        <f>IF(ISNUMBER('Tabulka č. 1'!G43-'KN 2018 - tab.1'!G43),ROUND('Tabulka č. 1'!G43-'KN 2018 - tab.1'!G43,2),"")</f>
        <v>0</v>
      </c>
      <c r="H43" s="83">
        <f>IF(ISNUMBER('Tabulka č. 1'!H43-'KN 2018 - tab.1'!H43),ROUND('Tabulka č. 1'!H43-'KN 2018 - tab.1'!H43,2),"")</f>
        <v>-0.75</v>
      </c>
      <c r="I43" s="83">
        <f>IF(ISNUMBER('Tabulka č. 1'!I43-'KN 2018 - tab.1'!I43),ROUND('Tabulka č. 1'!I43-'KN 2018 - tab.1'!I43,2),"")</f>
        <v>-0.54</v>
      </c>
      <c r="J43" s="83">
        <f>IF(ISNUMBER('Tabulka č. 1'!J43-'KN 2018 - tab.1'!J43),ROUND('Tabulka č. 1'!J43-'KN 2018 - tab.1'!J43,2),"")</f>
        <v>0</v>
      </c>
      <c r="K43" s="83">
        <f>IF(ISNUMBER('Tabulka č. 1'!K43-'KN 2018 - tab.1'!K43),ROUND('Tabulka č. 1'!K43-'KN 2018 - tab.1'!K43,2),"")</f>
        <v>0</v>
      </c>
      <c r="L43" s="83">
        <f>IF(ISNUMBER('Tabulka č. 1'!L43-'KN 2018 - tab.1'!L43),ROUND('Tabulka č. 1'!L43-'KN 2018 - tab.1'!L43,2),"")</f>
        <v>-0.11</v>
      </c>
      <c r="M43" s="83">
        <f>IF(ISNUMBER('Tabulka č. 1'!M43-'KN 2018 - tab.1'!M43),ROUND('Tabulka č. 1'!M43-'KN 2018 - tab.1'!M43,2),"")</f>
        <v>0</v>
      </c>
      <c r="N43" s="83">
        <f>IF(ISNUMBER('Tabulka č. 1'!N43-'KN 2018 - tab.1'!N43),ROUND('Tabulka č. 1'!N43-'KN 2018 - tab.1'!N43,2),"")</f>
        <v>0</v>
      </c>
      <c r="O43" s="85">
        <f>IF(ISNUMBER('Tabulka č. 1'!O43-'KN 2018 - tab.1'!O43),ROUND('Tabulka č. 1'!O43-'KN 2018 - tab.1'!O43,2),"")</f>
        <v>0</v>
      </c>
      <c r="P43" s="45">
        <f t="shared" si="5"/>
        <v>-9.7142857142857156E-2</v>
      </c>
    </row>
    <row r="44" spans="1:16" x14ac:dyDescent="0.25">
      <c r="A44" s="39" t="s">
        <v>26</v>
      </c>
      <c r="B44" s="86">
        <f>IF(ISNUMBER('Tabulka č. 1'!B44-'KN 2018 - tab.1'!B44),ROUND('Tabulka č. 1'!B44-'KN 2018 - tab.1'!B44,0),"")</f>
        <v>5470</v>
      </c>
      <c r="C44" s="86">
        <f>IF(ISNUMBER('Tabulka č. 1'!C44-'KN 2018 - tab.1'!C44),ROUND('Tabulka č. 1'!C44-'KN 2018 - tab.1'!C44,0),"")</f>
        <v>4717</v>
      </c>
      <c r="D44" s="86">
        <f>IF(ISNUMBER('Tabulka č. 1'!D44-'KN 2018 - tab.1'!D44),ROUND('Tabulka č. 1'!D44-'KN 2018 - tab.1'!D44,0),"")</f>
        <v>5099</v>
      </c>
      <c r="E44" s="86">
        <f>IF(ISNUMBER('Tabulka č. 1'!E44-'KN 2018 - tab.1'!E44),ROUND('Tabulka č. 1'!E44-'KN 2018 - tab.1'!E44,0),"")</f>
        <v>5228</v>
      </c>
      <c r="F44" s="86">
        <f>IF(ISNUMBER('Tabulka č. 1'!F44-'KN 2018 - tab.1'!F44),ROUND('Tabulka č. 1'!F44-'KN 2018 - tab.1'!F44,0),"")</f>
        <v>5700</v>
      </c>
      <c r="G44" s="86">
        <f>IF(ISNUMBER('Tabulka č. 1'!G44-'KN 2018 - tab.1'!G44),ROUND('Tabulka č. 1'!G44-'KN 2018 - tab.1'!G44,0),"")</f>
        <v>4717</v>
      </c>
      <c r="H44" s="86">
        <f>IF(ISNUMBER('Tabulka č. 1'!H44-'KN 2018 - tab.1'!H44),ROUND('Tabulka č. 1'!H44-'KN 2018 - tab.1'!H44,0),"")</f>
        <v>4830</v>
      </c>
      <c r="I44" s="86">
        <f>IF(ISNUMBER('Tabulka č. 1'!I44-'KN 2018 - tab.1'!I44),ROUND('Tabulka č. 1'!I44-'KN 2018 - tab.1'!I44,0),"")</f>
        <v>5001</v>
      </c>
      <c r="J44" s="86">
        <f>IF(ISNUMBER('Tabulka č. 1'!J44-'KN 2018 - tab.1'!J44),ROUND('Tabulka č. 1'!J44-'KN 2018 - tab.1'!J44,0),"")</f>
        <v>4937</v>
      </c>
      <c r="K44" s="86">
        <f>IF(ISNUMBER('Tabulka č. 1'!K44-'KN 2018 - tab.1'!K44),ROUND('Tabulka č. 1'!K44-'KN 2018 - tab.1'!K44,0),"")</f>
        <v>5245</v>
      </c>
      <c r="L44" s="87">
        <f>IF(ISNUMBER('Tabulka č. 1'!L44-'KN 2018 - tab.1'!L44),ROUND('Tabulka č. 1'!L44-'KN 2018 - tab.1'!L44,0),"")</f>
        <v>5173</v>
      </c>
      <c r="M44" s="86">
        <f>IF(ISNUMBER('Tabulka č. 1'!M44-'KN 2018 - tab.1'!M44),ROUND('Tabulka č. 1'!M44-'KN 2018 - tab.1'!M44,0),"")</f>
        <v>5163</v>
      </c>
      <c r="N44" s="86">
        <f>IF(ISNUMBER('Tabulka č. 1'!N44-'KN 2018 - tab.1'!N44),ROUND('Tabulka č. 1'!N44-'KN 2018 - tab.1'!N44,0),"")</f>
        <v>4800</v>
      </c>
      <c r="O44" s="88">
        <f>IF(ISNUMBER('Tabulka č. 1'!O44-'KN 2018 - tab.1'!O44),ROUND('Tabulka č. 1'!O44-'KN 2018 - tab.1'!O44,0),"")</f>
        <v>5530</v>
      </c>
      <c r="P44" s="46">
        <f t="shared" si="5"/>
        <v>5115</v>
      </c>
    </row>
    <row r="45" spans="1:16" x14ac:dyDescent="0.25">
      <c r="A45" s="40" t="s">
        <v>27</v>
      </c>
      <c r="B45" s="83">
        <f>IF(ISNUMBER('Tabulka č. 1'!B45-'KN 2018 - tab.1'!B45),ROUND('Tabulka č. 1'!B45-'KN 2018 - tab.1'!B45,2),"")</f>
        <v>0</v>
      </c>
      <c r="C45" s="83">
        <f>IF(ISNUMBER('Tabulka č. 1'!C45-'KN 2018 - tab.1'!C45),ROUND('Tabulka č. 1'!C45-'KN 2018 - tab.1'!C45,2),"")</f>
        <v>-1</v>
      </c>
      <c r="D45" s="83">
        <f>IF(ISNUMBER('Tabulka č. 1'!D45-'KN 2018 - tab.1'!D45),ROUND('Tabulka č. 1'!D45-'KN 2018 - tab.1'!D45,2),"")</f>
        <v>0</v>
      </c>
      <c r="E45" s="83">
        <f>IF(ISNUMBER('Tabulka č. 1'!E45-'KN 2018 - tab.1'!E45),ROUND('Tabulka č. 1'!E45-'KN 2018 - tab.1'!E45,2),"")</f>
        <v>0</v>
      </c>
      <c r="F45" s="83">
        <f>IF(ISNUMBER('Tabulka č. 1'!F45-'KN 2018 - tab.1'!F45),ROUND('Tabulka č. 1'!F45-'KN 2018 - tab.1'!F45,2),"")</f>
        <v>6.87</v>
      </c>
      <c r="G45" s="83">
        <f>IF(ISNUMBER('Tabulka č. 1'!G45-'KN 2018 - tab.1'!G45),ROUND('Tabulka č. 1'!G45-'KN 2018 - tab.1'!G45,2),"")</f>
        <v>0</v>
      </c>
      <c r="H45" s="83">
        <f>IF(ISNUMBER('Tabulka č. 1'!H45-'KN 2018 - tab.1'!H45),ROUND('Tabulka č. 1'!H45-'KN 2018 - tab.1'!H45,2),"")</f>
        <v>0</v>
      </c>
      <c r="I45" s="83">
        <f>IF(ISNUMBER('Tabulka č. 1'!I45-'KN 2018 - tab.1'!I45),ROUND('Tabulka č. 1'!I45-'KN 2018 - tab.1'!I45,2),"")</f>
        <v>0</v>
      </c>
      <c r="J45" s="83">
        <f>IF(ISNUMBER('Tabulka č. 1'!J45-'KN 2018 - tab.1'!J45),ROUND('Tabulka č. 1'!J45-'KN 2018 - tab.1'!J45,2),"")</f>
        <v>0</v>
      </c>
      <c r="K45" s="83">
        <f>IF(ISNUMBER('Tabulka č. 1'!K45-'KN 2018 - tab.1'!K45),ROUND('Tabulka č. 1'!K45-'KN 2018 - tab.1'!K45,2),"")</f>
        <v>0</v>
      </c>
      <c r="L45" s="83">
        <f>IF(ISNUMBER('Tabulka č. 1'!L45-'KN 2018 - tab.1'!L45),ROUND('Tabulka č. 1'!L45-'KN 2018 - tab.1'!L45,2),"")</f>
        <v>0</v>
      </c>
      <c r="M45" s="83">
        <f>IF(ISNUMBER('Tabulka č. 1'!M45-'KN 2018 - tab.1'!M45),ROUND('Tabulka č. 1'!M45-'KN 2018 - tab.1'!M45,2),"")</f>
        <v>0</v>
      </c>
      <c r="N45" s="83">
        <f>IF(ISNUMBER('Tabulka č. 1'!N45-'KN 2018 - tab.1'!N45),ROUND('Tabulka č. 1'!N45-'KN 2018 - tab.1'!N45,2),"")</f>
        <v>0</v>
      </c>
      <c r="O45" s="83">
        <f>IF(ISNUMBER('Tabulka č. 1'!O45-'KN 2018 - tab.1'!O45),ROUND('Tabulka č. 1'!O45-'KN 2018 - tab.1'!O45,2),"")</f>
        <v>0</v>
      </c>
      <c r="P45" s="45">
        <f t="shared" si="5"/>
        <v>0.41928571428571432</v>
      </c>
    </row>
    <row r="46" spans="1:16" ht="15.75" thickBot="1" x14ac:dyDescent="0.3">
      <c r="A46" s="41" t="s">
        <v>28</v>
      </c>
      <c r="B46" s="89">
        <f>IF(ISNUMBER('Tabulka č. 1'!B46-'KN 2018 - tab.1'!B46),ROUND('Tabulka č. 1'!B46-'KN 2018 - tab.1'!B46,0),"")</f>
        <v>2260</v>
      </c>
      <c r="C46" s="89">
        <f>IF(ISNUMBER('Tabulka č. 1'!C46-'KN 2018 - tab.1'!C46),ROUND('Tabulka č. 1'!C46-'KN 2018 - tab.1'!C46,0),"")</f>
        <v>1891</v>
      </c>
      <c r="D46" s="89">
        <f>IF(ISNUMBER('Tabulka č. 1'!D46-'KN 2018 - tab.1'!D46),ROUND('Tabulka č. 1'!D46-'KN 2018 - tab.1'!D46,0),"")</f>
        <v>1915</v>
      </c>
      <c r="E46" s="89">
        <f>IF(ISNUMBER('Tabulka č. 1'!E46-'KN 2018 - tab.1'!E46),ROUND('Tabulka č. 1'!E46-'KN 2018 - tab.1'!E46,0),"")</f>
        <v>1998</v>
      </c>
      <c r="F46" s="89">
        <f>IF(ISNUMBER('Tabulka č. 1'!F46-'KN 2018 - tab.1'!F46),ROUND('Tabulka č. 1'!F46-'KN 2018 - tab.1'!F46,0),"")</f>
        <v>2200</v>
      </c>
      <c r="G46" s="89">
        <f>IF(ISNUMBER('Tabulka č. 1'!G46-'KN 2018 - tab.1'!G46),ROUND('Tabulka č. 1'!G46-'KN 2018 - tab.1'!G46,0),"")</f>
        <v>1773</v>
      </c>
      <c r="H46" s="89">
        <f>IF(ISNUMBER('Tabulka č. 1'!H46-'KN 2018 - tab.1'!H46),ROUND('Tabulka č. 1'!H46-'KN 2018 - tab.1'!H46,0),"")</f>
        <v>2140</v>
      </c>
      <c r="I46" s="89">
        <f>IF(ISNUMBER('Tabulka č. 1'!I46-'KN 2018 - tab.1'!I46),ROUND('Tabulka č. 1'!I46-'KN 2018 - tab.1'!I46,0),"")</f>
        <v>2272</v>
      </c>
      <c r="J46" s="89">
        <f>IF(ISNUMBER('Tabulka č. 1'!J46-'KN 2018 - tab.1'!J46),ROUND('Tabulka č. 1'!J46-'KN 2018 - tab.1'!J46,0),"")</f>
        <v>2529</v>
      </c>
      <c r="K46" s="89">
        <f>IF(ISNUMBER('Tabulka č. 1'!K46-'KN 2018 - tab.1'!K46),ROUND('Tabulka č. 1'!K46-'KN 2018 - tab.1'!K46,0),"")</f>
        <v>2190</v>
      </c>
      <c r="L46" s="90">
        <f>IF(ISNUMBER('Tabulka č. 1'!L46-'KN 2018 - tab.1'!L46),ROUND('Tabulka č. 1'!L46-'KN 2018 - tab.1'!L46,0),"")</f>
        <v>2168</v>
      </c>
      <c r="M46" s="89">
        <f>IF(ISNUMBER('Tabulka č. 1'!M46-'KN 2018 - tab.1'!M46),ROUND('Tabulka č. 1'!M46-'KN 2018 - tab.1'!M46,0),"")</f>
        <v>1996</v>
      </c>
      <c r="N46" s="89">
        <f>IF(ISNUMBER('Tabulka č. 1'!N46-'KN 2018 - tab.1'!N46),ROUND('Tabulka č. 1'!N46-'KN 2018 - tab.1'!N46,0),"")</f>
        <v>2677</v>
      </c>
      <c r="O46" s="91">
        <f>IF(ISNUMBER('Tabulka č. 1'!O46-'KN 2018 - tab.1'!O46),ROUND('Tabulka č. 1'!O46-'KN 2018 - tab.1'!O46,0),"")</f>
        <v>2120</v>
      </c>
      <c r="P46" s="47">
        <f t="shared" si="5"/>
        <v>2152.0714285714284</v>
      </c>
    </row>
    <row r="47" spans="1:16" ht="19.5" thickBot="1" x14ac:dyDescent="0.3">
      <c r="A47" s="101" t="str">
        <f>'KN 2019'!A12</f>
        <v>65-42-M/01 Hotelnictví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3"/>
    </row>
    <row r="48" spans="1:16" x14ac:dyDescent="0.25">
      <c r="A48" s="48" t="s">
        <v>51</v>
      </c>
      <c r="B48" s="79">
        <f>IF(ISNUMBER('Tabulka č. 1'!B48-'KN 2018 - tab.1'!B48),ROUND('Tabulka č. 1'!B48-'KN 2018 - tab.1'!B48,0),"")</f>
        <v>6570</v>
      </c>
      <c r="C48" s="79">
        <f>IF(ISNUMBER('Tabulka č. 1'!C48-'KN 2018 - tab.1'!C48),ROUND('Tabulka č. 1'!C48-'KN 2018 - tab.1'!C48,0),"")</f>
        <v>7096</v>
      </c>
      <c r="D48" s="79">
        <f>IF(ISNUMBER('Tabulka č. 1'!D48-'KN 2018 - tab.1'!D48),ROUND('Tabulka č. 1'!D48-'KN 2018 - tab.1'!D48,0),"")</f>
        <v>6202</v>
      </c>
      <c r="E48" s="79">
        <f>IF(ISNUMBER('Tabulka č. 1'!E48-'KN 2018 - tab.1'!E48),ROUND('Tabulka č. 1'!E48-'KN 2018 - tab.1'!E48,0),"")</f>
        <v>6192</v>
      </c>
      <c r="F48" s="79">
        <f>IF(ISNUMBER('Tabulka č. 1'!F48-'KN 2018 - tab.1'!F48),ROUND('Tabulka č. 1'!F48-'KN 2018 - tab.1'!F48,0),"")</f>
        <v>17821</v>
      </c>
      <c r="G48" s="79">
        <f>IF(ISNUMBER('Tabulka č. 1'!G48-'KN 2018 - tab.1'!G48),ROUND('Tabulka č. 1'!G48-'KN 2018 - tab.1'!G48,0),"")</f>
        <v>6347</v>
      </c>
      <c r="H48" s="79">
        <f>IF(ISNUMBER('Tabulka č. 1'!H48-'KN 2018 - tab.1'!H48),ROUND('Tabulka č. 1'!H48-'KN 2018 - tab.1'!H48,0),"")</f>
        <v>7577</v>
      </c>
      <c r="I48" s="79">
        <f>IF(ISNUMBER('Tabulka č. 1'!I48-'KN 2018 - tab.1'!I48),ROUND('Tabulka č. 1'!I48-'KN 2018 - tab.1'!I48,0),"")</f>
        <v>6058</v>
      </c>
      <c r="J48" s="79">
        <f>IF(ISNUMBER('Tabulka č. 1'!J48-'KN 2018 - tab.1'!J48),ROUND('Tabulka č. 1'!J48-'KN 2018 - tab.1'!J48,0),"")</f>
        <v>6436</v>
      </c>
      <c r="K48" s="79">
        <f>IF(ISNUMBER('Tabulka č. 1'!K48-'KN 2018 - tab.1'!K48),ROUND('Tabulka č. 1'!K48-'KN 2018 - tab.1'!K48,0),"")</f>
        <v>5913</v>
      </c>
      <c r="L48" s="79">
        <f>IF(ISNUMBER('Tabulka č. 1'!L48-'KN 2018 - tab.1'!L48),ROUND('Tabulka č. 1'!L48-'KN 2018 - tab.1'!L48,0),"")</f>
        <v>7131</v>
      </c>
      <c r="M48" s="79">
        <f>IF(ISNUMBER('Tabulka č. 1'!M48-'KN 2018 - tab.1'!M48),ROUND('Tabulka č. 1'!M48-'KN 2018 - tab.1'!M48,0),"")</f>
        <v>6269</v>
      </c>
      <c r="N48" s="79">
        <f>IF(ISNUMBER('Tabulka č. 1'!N48-'KN 2018 - tab.1'!N48),ROUND('Tabulka č. 1'!N48-'KN 2018 - tab.1'!N48,0),"")</f>
        <v>6984</v>
      </c>
      <c r="O48" s="80">
        <f>IF(ISNUMBER('Tabulka č. 1'!O48-'KN 2018 - tab.1'!O48),ROUND('Tabulka č. 1'!O48-'KN 2018 - tab.1'!O48,0),"")</f>
        <v>6502</v>
      </c>
      <c r="P48" s="43">
        <f>IF(ISNUMBER(AVERAGE(B48:O48)),AVERAGE(B48:O48),"")</f>
        <v>7364.1428571428569</v>
      </c>
    </row>
    <row r="49" spans="1:16" x14ac:dyDescent="0.25">
      <c r="A49" s="39" t="s">
        <v>52</v>
      </c>
      <c r="B49" s="81">
        <f>IF(ISNUMBER('Tabulka č. 1'!B49-'KN 2018 - tab.1'!B49),ROUND('Tabulka č. 1'!B49-'KN 2018 - tab.1'!B49,0),"")</f>
        <v>30</v>
      </c>
      <c r="C49" s="81">
        <f>IF(ISNUMBER('Tabulka č. 1'!C49-'KN 2018 - tab.1'!C49),ROUND('Tabulka č. 1'!C49-'KN 2018 - tab.1'!C49,0),"")</f>
        <v>26</v>
      </c>
      <c r="D49" s="81">
        <f>IF(ISNUMBER('Tabulka č. 1'!D49-'KN 2018 - tab.1'!D49),ROUND('Tabulka č. 1'!D49-'KN 2018 - tab.1'!D49,0),"")</f>
        <v>50</v>
      </c>
      <c r="E49" s="81">
        <f>IF(ISNUMBER('Tabulka č. 1'!E49-'KN 2018 - tab.1'!E49),ROUND('Tabulka č. 1'!E49-'KN 2018 - tab.1'!E49,0),"")</f>
        <v>43</v>
      </c>
      <c r="F49" s="81">
        <f>IF(ISNUMBER('Tabulka č. 1'!F49-'KN 2018 - tab.1'!F49),ROUND('Tabulka č. 1'!F49-'KN 2018 - tab.1'!F49,0),"")</f>
        <v>0</v>
      </c>
      <c r="G49" s="81">
        <f>IF(ISNUMBER('Tabulka č. 1'!G49-'KN 2018 - tab.1'!G49),ROUND('Tabulka č. 1'!G49-'KN 2018 - tab.1'!G49,0),"")</f>
        <v>27</v>
      </c>
      <c r="H49" s="81">
        <f>IF(ISNUMBER('Tabulka č. 1'!H49-'KN 2018 - tab.1'!H49),ROUND('Tabulka č. 1'!H49-'KN 2018 - tab.1'!H49,0),"")</f>
        <v>30</v>
      </c>
      <c r="I49" s="81">
        <f>IF(ISNUMBER('Tabulka č. 1'!I49-'KN 2018 - tab.1'!I49),ROUND('Tabulka č. 1'!I49-'KN 2018 - tab.1'!I49,0),"")</f>
        <v>2</v>
      </c>
      <c r="J49" s="81">
        <f>IF(ISNUMBER('Tabulka č. 1'!J49-'KN 2018 - tab.1'!J49),ROUND('Tabulka č. 1'!J49-'KN 2018 - tab.1'!J49,0),"")</f>
        <v>20</v>
      </c>
      <c r="K49" s="81">
        <f>IF(ISNUMBER('Tabulka č. 1'!K49-'KN 2018 - tab.1'!K49),ROUND('Tabulka č. 1'!K49-'KN 2018 - tab.1'!K49,0),"")</f>
        <v>37</v>
      </c>
      <c r="L49" s="81">
        <f>IF(ISNUMBER('Tabulka č. 1'!L49-'KN 2018 - tab.1'!L49),ROUND('Tabulka č. 1'!L49-'KN 2018 - tab.1'!L49,0),"")</f>
        <v>12</v>
      </c>
      <c r="M49" s="81">
        <f>IF(ISNUMBER('Tabulka č. 1'!M49-'KN 2018 - tab.1'!M49),ROUND('Tabulka č. 1'!M49-'KN 2018 - tab.1'!M49,0),"")</f>
        <v>20</v>
      </c>
      <c r="N49" s="81">
        <f>IF(ISNUMBER('Tabulka č. 1'!N49-'KN 2018 - tab.1'!N49),ROUND('Tabulka č. 1'!N49-'KN 2018 - tab.1'!N49,0),"")</f>
        <v>28</v>
      </c>
      <c r="O49" s="82">
        <f>IF(ISNUMBER('Tabulka č. 1'!O49-'KN 2018 - tab.1'!O49),ROUND('Tabulka č. 1'!O49-'KN 2018 - tab.1'!O49,0),"")</f>
        <v>50</v>
      </c>
      <c r="P49" s="44">
        <f t="shared" ref="P49:P53" si="6">IF(ISNUMBER(AVERAGE(B49:O49)),AVERAGE(B49:O49),"")</f>
        <v>26.785714285714285</v>
      </c>
    </row>
    <row r="50" spans="1:16" x14ac:dyDescent="0.25">
      <c r="A50" s="40" t="s">
        <v>25</v>
      </c>
      <c r="B50" s="83">
        <f>IF(ISNUMBER('Tabulka č. 1'!B50-'KN 2018 - tab.1'!B50),ROUND('Tabulka č. 1'!B50-'KN 2018 - tab.1'!B50,2),"")</f>
        <v>0</v>
      </c>
      <c r="C50" s="83">
        <f>IF(ISNUMBER('Tabulka č. 1'!C50-'KN 2018 - tab.1'!C50),ROUND('Tabulka č. 1'!C50-'KN 2018 - tab.1'!C50,2),"")</f>
        <v>-0.36</v>
      </c>
      <c r="D50" s="83">
        <f>IF(ISNUMBER('Tabulka č. 1'!D50-'KN 2018 - tab.1'!D50),ROUND('Tabulka č. 1'!D50-'KN 2018 - tab.1'!D50,2),"")</f>
        <v>0</v>
      </c>
      <c r="E50" s="83">
        <f>IF(ISNUMBER('Tabulka č. 1'!E50-'KN 2018 - tab.1'!E50),ROUND('Tabulka č. 1'!E50-'KN 2018 - tab.1'!E50,2),"")</f>
        <v>0</v>
      </c>
      <c r="F50" s="83">
        <f>IF(ISNUMBER('Tabulka č. 1'!F50-'KN 2018 - tab.1'!F50),ROUND('Tabulka č. 1'!F50-'KN 2018 - tab.1'!F50,2),"")</f>
        <v>-0.98</v>
      </c>
      <c r="G50" s="84">
        <f>IF(ISNUMBER('Tabulka č. 1'!G50-'KN 2018 - tab.1'!G50),ROUND('Tabulka č. 1'!G50-'KN 2018 - tab.1'!G50,2),"")</f>
        <v>0</v>
      </c>
      <c r="H50" s="83">
        <f>IF(ISNUMBER('Tabulka č. 1'!H50-'KN 2018 - tab.1'!H50),ROUND('Tabulka č. 1'!H50-'KN 2018 - tab.1'!H50,2),"")</f>
        <v>-0.19</v>
      </c>
      <c r="I50" s="83">
        <f>IF(ISNUMBER('Tabulka č. 1'!I50-'KN 2018 - tab.1'!I50),ROUND('Tabulka č. 1'!I50-'KN 2018 - tab.1'!I50,2),"")</f>
        <v>0</v>
      </c>
      <c r="J50" s="83">
        <f>IF(ISNUMBER('Tabulka č. 1'!J50-'KN 2018 - tab.1'!J50),ROUND('Tabulka č. 1'!J50-'KN 2018 - tab.1'!J50,2),"")</f>
        <v>0</v>
      </c>
      <c r="K50" s="83">
        <f>IF(ISNUMBER('Tabulka č. 1'!K50-'KN 2018 - tab.1'!K50),ROUND('Tabulka č. 1'!K50-'KN 2018 - tab.1'!K50,2),"")</f>
        <v>0</v>
      </c>
      <c r="L50" s="83">
        <f>IF(ISNUMBER('Tabulka č. 1'!L50-'KN 2018 - tab.1'!L50),ROUND('Tabulka č. 1'!L50-'KN 2018 - tab.1'!L50,2),"")</f>
        <v>-0.11</v>
      </c>
      <c r="M50" s="83">
        <f>IF(ISNUMBER('Tabulka č. 1'!M50-'KN 2018 - tab.1'!M50),ROUND('Tabulka č. 1'!M50-'KN 2018 - tab.1'!M50,2),"")</f>
        <v>0</v>
      </c>
      <c r="N50" s="83">
        <f>IF(ISNUMBER('Tabulka č. 1'!N50-'KN 2018 - tab.1'!N50),ROUND('Tabulka č. 1'!N50-'KN 2018 - tab.1'!N50,2),"")</f>
        <v>-0.25</v>
      </c>
      <c r="O50" s="85">
        <f>IF(ISNUMBER('Tabulka č. 1'!O50-'KN 2018 - tab.1'!O50),ROUND('Tabulka č. 1'!O50-'KN 2018 - tab.1'!O50,2),"")</f>
        <v>0</v>
      </c>
      <c r="P50" s="45">
        <f t="shared" si="6"/>
        <v>-0.13499999999999998</v>
      </c>
    </row>
    <row r="51" spans="1:16" x14ac:dyDescent="0.25">
      <c r="A51" s="39" t="s">
        <v>26</v>
      </c>
      <c r="B51" s="86">
        <f>IF(ISNUMBER('Tabulka č. 1'!B51-'KN 2018 - tab.1'!B51),ROUND('Tabulka č. 1'!B51-'KN 2018 - tab.1'!B51,0),"")</f>
        <v>5470</v>
      </c>
      <c r="C51" s="86">
        <f>IF(ISNUMBER('Tabulka č. 1'!C51-'KN 2018 - tab.1'!C51),ROUND('Tabulka č. 1'!C51-'KN 2018 - tab.1'!C51,0),"")</f>
        <v>4717</v>
      </c>
      <c r="D51" s="86">
        <f>IF(ISNUMBER('Tabulka č. 1'!D51-'KN 2018 - tab.1'!D51),ROUND('Tabulka č. 1'!D51-'KN 2018 - tab.1'!D51,0),"")</f>
        <v>5099</v>
      </c>
      <c r="E51" s="86">
        <f>IF(ISNUMBER('Tabulka č. 1'!E51-'KN 2018 - tab.1'!E51),ROUND('Tabulka č. 1'!E51-'KN 2018 - tab.1'!E51,0),"")</f>
        <v>5228</v>
      </c>
      <c r="F51" s="86">
        <f>IF(ISNUMBER('Tabulka č. 1'!F51-'KN 2018 - tab.1'!F51),ROUND('Tabulka č. 1'!F51-'KN 2018 - tab.1'!F51,0),"")</f>
        <v>5700</v>
      </c>
      <c r="G51" s="86">
        <f>IF(ISNUMBER('Tabulka č. 1'!G51-'KN 2018 - tab.1'!G51),ROUND('Tabulka č. 1'!G51-'KN 2018 - tab.1'!G51,0),"")</f>
        <v>4717</v>
      </c>
      <c r="H51" s="86">
        <f>IF(ISNUMBER('Tabulka č. 1'!H51-'KN 2018 - tab.1'!H51),ROUND('Tabulka č. 1'!H51-'KN 2018 - tab.1'!H51,0),"")</f>
        <v>4830</v>
      </c>
      <c r="I51" s="86">
        <f>IF(ISNUMBER('Tabulka č. 1'!I51-'KN 2018 - tab.1'!I51),ROUND('Tabulka č. 1'!I51-'KN 2018 - tab.1'!I51,0),"")</f>
        <v>5001</v>
      </c>
      <c r="J51" s="86">
        <f>IF(ISNUMBER('Tabulka č. 1'!J51-'KN 2018 - tab.1'!J51),ROUND('Tabulka č. 1'!J51-'KN 2018 - tab.1'!J51,0),"")</f>
        <v>4937</v>
      </c>
      <c r="K51" s="86">
        <f>IF(ISNUMBER('Tabulka č. 1'!K51-'KN 2018 - tab.1'!K51),ROUND('Tabulka č. 1'!K51-'KN 2018 - tab.1'!K51,0),"")</f>
        <v>5245</v>
      </c>
      <c r="L51" s="87">
        <f>IF(ISNUMBER('Tabulka č. 1'!L51-'KN 2018 - tab.1'!L51),ROUND('Tabulka č. 1'!L51-'KN 2018 - tab.1'!L51,0),"")</f>
        <v>5173</v>
      </c>
      <c r="M51" s="86">
        <f>IF(ISNUMBER('Tabulka č. 1'!M51-'KN 2018 - tab.1'!M51),ROUND('Tabulka č. 1'!M51-'KN 2018 - tab.1'!M51,0),"")</f>
        <v>5163</v>
      </c>
      <c r="N51" s="86">
        <f>IF(ISNUMBER('Tabulka č. 1'!N51-'KN 2018 - tab.1'!N51),ROUND('Tabulka č. 1'!N51-'KN 2018 - tab.1'!N51,0),"")</f>
        <v>4800</v>
      </c>
      <c r="O51" s="88">
        <f>IF(ISNUMBER('Tabulka č. 1'!O51-'KN 2018 - tab.1'!O51),ROUND('Tabulka č. 1'!O51-'KN 2018 - tab.1'!O51,0),"")</f>
        <v>5530</v>
      </c>
      <c r="P51" s="46">
        <f t="shared" si="6"/>
        <v>5115</v>
      </c>
    </row>
    <row r="52" spans="1:16" x14ac:dyDescent="0.25">
      <c r="A52" s="40" t="s">
        <v>27</v>
      </c>
      <c r="B52" s="83">
        <f>IF(ISNUMBER('Tabulka č. 1'!B52-'KN 2018 - tab.1'!B52),ROUND('Tabulka č. 1'!B52-'KN 2018 - tab.1'!B52,2),"")</f>
        <v>0</v>
      </c>
      <c r="C52" s="83">
        <f>IF(ISNUMBER('Tabulka č. 1'!C52-'KN 2018 - tab.1'!C52),ROUND('Tabulka č. 1'!C52-'KN 2018 - tab.1'!C52,2),"")</f>
        <v>-1</v>
      </c>
      <c r="D52" s="83">
        <f>IF(ISNUMBER('Tabulka č. 1'!D52-'KN 2018 - tab.1'!D52),ROUND('Tabulka č. 1'!D52-'KN 2018 - tab.1'!D52,2),"")</f>
        <v>0</v>
      </c>
      <c r="E52" s="83">
        <f>IF(ISNUMBER('Tabulka č. 1'!E52-'KN 2018 - tab.1'!E52),ROUND('Tabulka č. 1'!E52-'KN 2018 - tab.1'!E52,2),"")</f>
        <v>0</v>
      </c>
      <c r="F52" s="83">
        <f>IF(ISNUMBER('Tabulka č. 1'!F52-'KN 2018 - tab.1'!F52),ROUND('Tabulka č. 1'!F52-'KN 2018 - tab.1'!F52,2),"")</f>
        <v>-1.93</v>
      </c>
      <c r="G52" s="83">
        <f>IF(ISNUMBER('Tabulka č. 1'!G52-'KN 2018 - tab.1'!G52),ROUND('Tabulka č. 1'!G52-'KN 2018 - tab.1'!G52,2),"")</f>
        <v>0</v>
      </c>
      <c r="H52" s="83">
        <f>IF(ISNUMBER('Tabulka č. 1'!H52-'KN 2018 - tab.1'!H52),ROUND('Tabulka č. 1'!H52-'KN 2018 - tab.1'!H52,2),"")</f>
        <v>0</v>
      </c>
      <c r="I52" s="83">
        <f>IF(ISNUMBER('Tabulka č. 1'!I52-'KN 2018 - tab.1'!I52),ROUND('Tabulka č. 1'!I52-'KN 2018 - tab.1'!I52,2),"")</f>
        <v>0</v>
      </c>
      <c r="J52" s="83">
        <f>IF(ISNUMBER('Tabulka č. 1'!J52-'KN 2018 - tab.1'!J52),ROUND('Tabulka č. 1'!J52-'KN 2018 - tab.1'!J52,2),"")</f>
        <v>0</v>
      </c>
      <c r="K52" s="83">
        <f>IF(ISNUMBER('Tabulka č. 1'!K52-'KN 2018 - tab.1'!K52),ROUND('Tabulka č. 1'!K52-'KN 2018 - tab.1'!K52,2),"")</f>
        <v>0</v>
      </c>
      <c r="L52" s="83">
        <f>IF(ISNUMBER('Tabulka č. 1'!L52-'KN 2018 - tab.1'!L52),ROUND('Tabulka č. 1'!L52-'KN 2018 - tab.1'!L52,2),"")</f>
        <v>0</v>
      </c>
      <c r="M52" s="83">
        <f>IF(ISNUMBER('Tabulka č. 1'!M52-'KN 2018 - tab.1'!M52),ROUND('Tabulka č. 1'!M52-'KN 2018 - tab.1'!M52,2),"")</f>
        <v>0</v>
      </c>
      <c r="N52" s="83">
        <f>IF(ISNUMBER('Tabulka č. 1'!N52-'KN 2018 - tab.1'!N52),ROUND('Tabulka č. 1'!N52-'KN 2018 - tab.1'!N52,2),"")</f>
        <v>0</v>
      </c>
      <c r="O52" s="83">
        <f>IF(ISNUMBER('Tabulka č. 1'!O52-'KN 2018 - tab.1'!O52),ROUND('Tabulka č. 1'!O52-'KN 2018 - tab.1'!O52,2),"")</f>
        <v>0</v>
      </c>
      <c r="P52" s="45">
        <f t="shared" si="6"/>
        <v>-0.20928571428571427</v>
      </c>
    </row>
    <row r="53" spans="1:16" ht="15.75" thickBot="1" x14ac:dyDescent="0.3">
      <c r="A53" s="41" t="s">
        <v>28</v>
      </c>
      <c r="B53" s="89">
        <f>IF(ISNUMBER('Tabulka č. 1'!B53-'KN 2018 - tab.1'!B53),ROUND('Tabulka č. 1'!B53-'KN 2018 - tab.1'!B53,0),"")</f>
        <v>2260</v>
      </c>
      <c r="C53" s="89">
        <f>IF(ISNUMBER('Tabulka č. 1'!C53-'KN 2018 - tab.1'!C53),ROUND('Tabulka č. 1'!C53-'KN 2018 - tab.1'!C53,0),"")</f>
        <v>1891</v>
      </c>
      <c r="D53" s="89">
        <f>IF(ISNUMBER('Tabulka č. 1'!D53-'KN 2018 - tab.1'!D53),ROUND('Tabulka č. 1'!D53-'KN 2018 - tab.1'!D53,0),"")</f>
        <v>1915</v>
      </c>
      <c r="E53" s="89">
        <f>IF(ISNUMBER('Tabulka č. 1'!E53-'KN 2018 - tab.1'!E53),ROUND('Tabulka č. 1'!E53-'KN 2018 - tab.1'!E53,0),"")</f>
        <v>1998</v>
      </c>
      <c r="F53" s="89">
        <f>IF(ISNUMBER('Tabulka č. 1'!F53-'KN 2018 - tab.1'!F53),ROUND('Tabulka č. 1'!F53-'KN 2018 - tab.1'!F53,0),"")</f>
        <v>2200</v>
      </c>
      <c r="G53" s="89">
        <f>IF(ISNUMBER('Tabulka č. 1'!G53-'KN 2018 - tab.1'!G53),ROUND('Tabulka č. 1'!G53-'KN 2018 - tab.1'!G53,0),"")</f>
        <v>1773</v>
      </c>
      <c r="H53" s="89">
        <f>IF(ISNUMBER('Tabulka č. 1'!H53-'KN 2018 - tab.1'!H53),ROUND('Tabulka č. 1'!H53-'KN 2018 - tab.1'!H53,0),"")</f>
        <v>2140</v>
      </c>
      <c r="I53" s="89">
        <f>IF(ISNUMBER('Tabulka č. 1'!I53-'KN 2018 - tab.1'!I53),ROUND('Tabulka č. 1'!I53-'KN 2018 - tab.1'!I53,0),"")</f>
        <v>2272</v>
      </c>
      <c r="J53" s="89">
        <f>IF(ISNUMBER('Tabulka č. 1'!J53-'KN 2018 - tab.1'!J53),ROUND('Tabulka č. 1'!J53-'KN 2018 - tab.1'!J53,0),"")</f>
        <v>2529</v>
      </c>
      <c r="K53" s="89">
        <f>IF(ISNUMBER('Tabulka č. 1'!K53-'KN 2018 - tab.1'!K53),ROUND('Tabulka č. 1'!K53-'KN 2018 - tab.1'!K53,0),"")</f>
        <v>2190</v>
      </c>
      <c r="L53" s="90">
        <f>IF(ISNUMBER('Tabulka č. 1'!L53-'KN 2018 - tab.1'!L53),ROUND('Tabulka č. 1'!L53-'KN 2018 - tab.1'!L53,0),"")</f>
        <v>2168</v>
      </c>
      <c r="M53" s="89">
        <f>IF(ISNUMBER('Tabulka č. 1'!M53-'KN 2018 - tab.1'!M53),ROUND('Tabulka č. 1'!M53-'KN 2018 - tab.1'!M53,0),"")</f>
        <v>1996</v>
      </c>
      <c r="N53" s="89">
        <f>IF(ISNUMBER('Tabulka č. 1'!N53-'KN 2018 - tab.1'!N53),ROUND('Tabulka č. 1'!N53-'KN 2018 - tab.1'!N53,0),"")</f>
        <v>2677</v>
      </c>
      <c r="O53" s="91">
        <f>IF(ISNUMBER('Tabulka č. 1'!O53-'KN 2018 - tab.1'!O53),ROUND('Tabulka č. 1'!O53-'KN 2018 - tab.1'!O53,0),"")</f>
        <v>2120</v>
      </c>
      <c r="P53" s="47">
        <f t="shared" si="6"/>
        <v>2152.0714285714284</v>
      </c>
    </row>
    <row r="54" spans="1:16" ht="19.5" thickBot="1" x14ac:dyDescent="0.3">
      <c r="A54" s="101" t="str">
        <f>'KN 2019'!A13</f>
        <v>63-41-M/01 Ekonomika a podnikání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3"/>
    </row>
    <row r="55" spans="1:16" x14ac:dyDescent="0.25">
      <c r="A55" s="48" t="s">
        <v>51</v>
      </c>
      <c r="B55" s="79">
        <f>IF(ISNUMBER('Tabulka č. 1'!B55-'KN 2018 - tab.1'!B55),ROUND('Tabulka č. 1'!B55-'KN 2018 - tab.1'!B55,0),"")</f>
        <v>5762</v>
      </c>
      <c r="C55" s="79">
        <f>IF(ISNUMBER('Tabulka č. 1'!C55-'KN 2018 - tab.1'!C55),ROUND('Tabulka č. 1'!C55-'KN 2018 - tab.1'!C55,0),"")</f>
        <v>6696</v>
      </c>
      <c r="D55" s="79">
        <f>IF(ISNUMBER('Tabulka č. 1'!D55-'KN 2018 - tab.1'!D55),ROUND('Tabulka č. 1'!D55-'KN 2018 - tab.1'!D55,0),"")</f>
        <v>5736</v>
      </c>
      <c r="E55" s="79">
        <f>IF(ISNUMBER('Tabulka č. 1'!E55-'KN 2018 - tab.1'!E55),ROUND('Tabulka č. 1'!E55-'KN 2018 - tab.1'!E55,0),"")</f>
        <v>6456</v>
      </c>
      <c r="F55" s="79">
        <f>IF(ISNUMBER('Tabulka č. 1'!F55-'KN 2018 - tab.1'!F55),ROUND('Tabulka č. 1'!F55-'KN 2018 - tab.1'!F55,0),"")</f>
        <v>9129</v>
      </c>
      <c r="G55" s="79">
        <f>IF(ISNUMBER('Tabulka č. 1'!G55-'KN 2018 - tab.1'!G55),ROUND('Tabulka č. 1'!G55-'KN 2018 - tab.1'!G55,0),"")</f>
        <v>5859</v>
      </c>
      <c r="H55" s="79" t="str">
        <f>IF(ISNUMBER('Tabulka č. 1'!H55-'KN 2018 - tab.1'!H55),ROUND('Tabulka č. 1'!H55-'KN 2018 - tab.1'!H55,0),"")</f>
        <v/>
      </c>
      <c r="I55" s="79">
        <f>IF(ISNUMBER('Tabulka č. 1'!I55-'KN 2018 - tab.1'!I55),ROUND('Tabulka č. 1'!I55-'KN 2018 - tab.1'!I55,0),"")</f>
        <v>5772</v>
      </c>
      <c r="J55" s="79" t="str">
        <f>IF(ISNUMBER('Tabulka č. 1'!J55-'KN 2018 - tab.1'!J55),ROUND('Tabulka č. 1'!J55-'KN 2018 - tab.1'!J55,0),"")</f>
        <v/>
      </c>
      <c r="K55" s="79">
        <f>IF(ISNUMBER('Tabulka č. 1'!K55-'KN 2018 - tab.1'!K55),ROUND('Tabulka č. 1'!K55-'KN 2018 - tab.1'!K55,0),"")</f>
        <v>5979</v>
      </c>
      <c r="L55" s="79">
        <f>IF(ISNUMBER('Tabulka č. 1'!L55-'KN 2018 - tab.1'!L55),ROUND('Tabulka č. 1'!L55-'KN 2018 - tab.1'!L55,0),"")</f>
        <v>6915</v>
      </c>
      <c r="M55" s="79">
        <f>IF(ISNUMBER('Tabulka č. 1'!M55-'KN 2018 - tab.1'!M55),ROUND('Tabulka č. 1'!M55-'KN 2018 - tab.1'!M55,0),"")</f>
        <v>6096</v>
      </c>
      <c r="N55" s="79">
        <f>IF(ISNUMBER('Tabulka č. 1'!N55-'KN 2018 - tab.1'!N55),ROUND('Tabulka č. 1'!N55-'KN 2018 - tab.1'!N55,0),"")</f>
        <v>6993</v>
      </c>
      <c r="O55" s="80">
        <f>IF(ISNUMBER('Tabulka č. 1'!O55-'KN 2018 - tab.1'!O55),ROUND('Tabulka č. 1'!O55-'KN 2018 - tab.1'!O55,0),"")</f>
        <v>6170</v>
      </c>
      <c r="P55" s="43">
        <f>IF(ISNUMBER(AVERAGE(B55:O55)),AVERAGE(B55:O55),"")</f>
        <v>6463.583333333333</v>
      </c>
    </row>
    <row r="56" spans="1:16" x14ac:dyDescent="0.25">
      <c r="A56" s="39" t="s">
        <v>52</v>
      </c>
      <c r="B56" s="81">
        <f>IF(ISNUMBER('Tabulka č. 1'!B56-'KN 2018 - tab.1'!B56),ROUND('Tabulka č. 1'!B56-'KN 2018 - tab.1'!B56,0),"")</f>
        <v>30</v>
      </c>
      <c r="C56" s="81">
        <f>IF(ISNUMBER('Tabulka č. 1'!C56-'KN 2018 - tab.1'!C56),ROUND('Tabulka č. 1'!C56-'KN 2018 - tab.1'!C56,0),"")</f>
        <v>26</v>
      </c>
      <c r="D56" s="81">
        <f>IF(ISNUMBER('Tabulka č. 1'!D56-'KN 2018 - tab.1'!D56),ROUND('Tabulka č. 1'!D56-'KN 2018 - tab.1'!D56,0),"")</f>
        <v>50</v>
      </c>
      <c r="E56" s="81">
        <f>IF(ISNUMBER('Tabulka č. 1'!E56-'KN 2018 - tab.1'!E56),ROUND('Tabulka č. 1'!E56-'KN 2018 - tab.1'!E56,0),"")</f>
        <v>43</v>
      </c>
      <c r="F56" s="81">
        <f>IF(ISNUMBER('Tabulka č. 1'!F56-'KN 2018 - tab.1'!F56),ROUND('Tabulka č. 1'!F56-'KN 2018 - tab.1'!F56,0),"")</f>
        <v>0</v>
      </c>
      <c r="G56" s="81">
        <f>IF(ISNUMBER('Tabulka č. 1'!G56-'KN 2018 - tab.1'!G56),ROUND('Tabulka č. 1'!G56-'KN 2018 - tab.1'!G56,0),"")</f>
        <v>25</v>
      </c>
      <c r="H56" s="81" t="str">
        <f>IF(ISNUMBER('Tabulka č. 1'!H56-'KN 2018 - tab.1'!H56),ROUND('Tabulka č. 1'!H56-'KN 2018 - tab.1'!H56,0),"")</f>
        <v/>
      </c>
      <c r="I56" s="81">
        <f>IF(ISNUMBER('Tabulka č. 1'!I56-'KN 2018 - tab.1'!I56),ROUND('Tabulka č. 1'!I56-'KN 2018 - tab.1'!I56,0),"")</f>
        <v>2</v>
      </c>
      <c r="J56" s="81" t="str">
        <f>IF(ISNUMBER('Tabulka č. 1'!J56-'KN 2018 - tab.1'!J56),ROUND('Tabulka č. 1'!J56-'KN 2018 - tab.1'!J56,0),"")</f>
        <v/>
      </c>
      <c r="K56" s="81">
        <f>IF(ISNUMBER('Tabulka č. 1'!K56-'KN 2018 - tab.1'!K56),ROUND('Tabulka č. 1'!K56-'KN 2018 - tab.1'!K56,0),"")</f>
        <v>38</v>
      </c>
      <c r="L56" s="81">
        <f>IF(ISNUMBER('Tabulka č. 1'!L56-'KN 2018 - tab.1'!L56),ROUND('Tabulka č. 1'!L56-'KN 2018 - tab.1'!L56,0),"")</f>
        <v>12</v>
      </c>
      <c r="M56" s="81">
        <f>IF(ISNUMBER('Tabulka č. 1'!M56-'KN 2018 - tab.1'!M56),ROUND('Tabulka č. 1'!M56-'KN 2018 - tab.1'!M56,0),"")</f>
        <v>20</v>
      </c>
      <c r="N56" s="81">
        <f>IF(ISNUMBER('Tabulka č. 1'!N56-'KN 2018 - tab.1'!N56),ROUND('Tabulka č. 1'!N56-'KN 2018 - tab.1'!N56,0),"")</f>
        <v>28</v>
      </c>
      <c r="O56" s="82">
        <f>IF(ISNUMBER('Tabulka č. 1'!O56-'KN 2018 - tab.1'!O56),ROUND('Tabulka č. 1'!O56-'KN 2018 - tab.1'!O56,0),"")</f>
        <v>50</v>
      </c>
      <c r="P56" s="44">
        <f t="shared" ref="P56:P60" si="7">IF(ISNUMBER(AVERAGE(B56:O56)),AVERAGE(B56:O56),"")</f>
        <v>27</v>
      </c>
    </row>
    <row r="57" spans="1:16" x14ac:dyDescent="0.25">
      <c r="A57" s="40" t="s">
        <v>25</v>
      </c>
      <c r="B57" s="83">
        <f>IF(ISNUMBER('Tabulka č. 1'!B57-'KN 2018 - tab.1'!B57),ROUND('Tabulka č. 1'!B57-'KN 2018 - tab.1'!B57,2),"")</f>
        <v>0</v>
      </c>
      <c r="C57" s="83">
        <f>IF(ISNUMBER('Tabulka č. 1'!C57-'KN 2018 - tab.1'!C57),ROUND('Tabulka č. 1'!C57-'KN 2018 - tab.1'!C57,2),"")</f>
        <v>-0.34</v>
      </c>
      <c r="D57" s="83">
        <f>IF(ISNUMBER('Tabulka č. 1'!D57-'KN 2018 - tab.1'!D57),ROUND('Tabulka č. 1'!D57-'KN 2018 - tab.1'!D57,2),"")</f>
        <v>0</v>
      </c>
      <c r="E57" s="83">
        <f>IF(ISNUMBER('Tabulka č. 1'!E57-'KN 2018 - tab.1'!E57),ROUND('Tabulka č. 1'!E57-'KN 2018 - tab.1'!E57,2),"")</f>
        <v>0</v>
      </c>
      <c r="F57" s="83">
        <f>IF(ISNUMBER('Tabulka č. 1'!F57-'KN 2018 - tab.1'!F57),ROUND('Tabulka č. 1'!F57-'KN 2018 - tab.1'!F57,2),"")</f>
        <v>0.04</v>
      </c>
      <c r="G57" s="84">
        <f>IF(ISNUMBER('Tabulka č. 1'!G57-'KN 2018 - tab.1'!G57),ROUND('Tabulka č. 1'!G57-'KN 2018 - tab.1'!G57,2),"")</f>
        <v>0</v>
      </c>
      <c r="H57" s="83" t="str">
        <f>IF(ISNUMBER('Tabulka č. 1'!H57-'KN 2018 - tab.1'!H57),ROUND('Tabulka č. 1'!H57-'KN 2018 - tab.1'!H57,2),"")</f>
        <v/>
      </c>
      <c r="I57" s="83">
        <f>IF(ISNUMBER('Tabulka č. 1'!I57-'KN 2018 - tab.1'!I57),ROUND('Tabulka č. 1'!I57-'KN 2018 - tab.1'!I57,2),"")</f>
        <v>0</v>
      </c>
      <c r="J57" s="83" t="str">
        <f>IF(ISNUMBER('Tabulka č. 1'!J57-'KN 2018 - tab.1'!J57),ROUND('Tabulka č. 1'!J57-'KN 2018 - tab.1'!J57,2),"")</f>
        <v/>
      </c>
      <c r="K57" s="83">
        <f>IF(ISNUMBER('Tabulka č. 1'!K57-'KN 2018 - tab.1'!K57),ROUND('Tabulka č. 1'!K57-'KN 2018 - tab.1'!K57,2),"")</f>
        <v>0</v>
      </c>
      <c r="L57" s="83">
        <f>IF(ISNUMBER('Tabulka č. 1'!L57-'KN 2018 - tab.1'!L57),ROUND('Tabulka č. 1'!L57-'KN 2018 - tab.1'!L57,2),"")</f>
        <v>-0.24</v>
      </c>
      <c r="M57" s="83">
        <f>IF(ISNUMBER('Tabulka č. 1'!M57-'KN 2018 - tab.1'!M57),ROUND('Tabulka č. 1'!M57-'KN 2018 - tab.1'!M57,2),"")</f>
        <v>0</v>
      </c>
      <c r="N57" s="83">
        <f>IF(ISNUMBER('Tabulka č. 1'!N57-'KN 2018 - tab.1'!N57),ROUND('Tabulka č. 1'!N57-'KN 2018 - tab.1'!N57,2),"")</f>
        <v>-0.5</v>
      </c>
      <c r="O57" s="85">
        <f>IF(ISNUMBER('Tabulka č. 1'!O57-'KN 2018 - tab.1'!O57),ROUND('Tabulka č. 1'!O57-'KN 2018 - tab.1'!O57,2),"")</f>
        <v>0</v>
      </c>
      <c r="P57" s="45">
        <f t="shared" si="7"/>
        <v>-8.666666666666667E-2</v>
      </c>
    </row>
    <row r="58" spans="1:16" x14ac:dyDescent="0.25">
      <c r="A58" s="39" t="s">
        <v>26</v>
      </c>
      <c r="B58" s="86">
        <f>IF(ISNUMBER('Tabulka č. 1'!B58-'KN 2018 - tab.1'!B58),ROUND('Tabulka č. 1'!B58-'KN 2018 - tab.1'!B58,0),"")</f>
        <v>5470</v>
      </c>
      <c r="C58" s="86">
        <f>IF(ISNUMBER('Tabulka č. 1'!C58-'KN 2018 - tab.1'!C58),ROUND('Tabulka č. 1'!C58-'KN 2018 - tab.1'!C58,0),"")</f>
        <v>4717</v>
      </c>
      <c r="D58" s="86">
        <f>IF(ISNUMBER('Tabulka č. 1'!D58-'KN 2018 - tab.1'!D58),ROUND('Tabulka č. 1'!D58-'KN 2018 - tab.1'!D58,0),"")</f>
        <v>5099</v>
      </c>
      <c r="E58" s="86">
        <f>IF(ISNUMBER('Tabulka č. 1'!E58-'KN 2018 - tab.1'!E58),ROUND('Tabulka č. 1'!E58-'KN 2018 - tab.1'!E58,0),"")</f>
        <v>5228</v>
      </c>
      <c r="F58" s="86">
        <f>IF(ISNUMBER('Tabulka č. 1'!F58-'KN 2018 - tab.1'!F58),ROUND('Tabulka č. 1'!F58-'KN 2018 - tab.1'!F58,0),"")</f>
        <v>5700</v>
      </c>
      <c r="G58" s="86">
        <f>IF(ISNUMBER('Tabulka č. 1'!G58-'KN 2018 - tab.1'!G58),ROUND('Tabulka č. 1'!G58-'KN 2018 - tab.1'!G58,0),"")</f>
        <v>4717</v>
      </c>
      <c r="H58" s="86" t="str">
        <f>IF(ISNUMBER('Tabulka č. 1'!H58-'KN 2018 - tab.1'!H58),ROUND('Tabulka č. 1'!H58-'KN 2018 - tab.1'!H58,0),"")</f>
        <v/>
      </c>
      <c r="I58" s="86">
        <f>IF(ISNUMBER('Tabulka č. 1'!I58-'KN 2018 - tab.1'!I58),ROUND('Tabulka č. 1'!I58-'KN 2018 - tab.1'!I58,0),"")</f>
        <v>5001</v>
      </c>
      <c r="J58" s="86" t="str">
        <f>IF(ISNUMBER('Tabulka č. 1'!J58-'KN 2018 - tab.1'!J58),ROUND('Tabulka č. 1'!J58-'KN 2018 - tab.1'!J58,0),"")</f>
        <v/>
      </c>
      <c r="K58" s="86">
        <f>IF(ISNUMBER('Tabulka č. 1'!K58-'KN 2018 - tab.1'!K58),ROUND('Tabulka č. 1'!K58-'KN 2018 - tab.1'!K58,0),"")</f>
        <v>5245</v>
      </c>
      <c r="L58" s="87">
        <f>IF(ISNUMBER('Tabulka č. 1'!L58-'KN 2018 - tab.1'!L58),ROUND('Tabulka č. 1'!L58-'KN 2018 - tab.1'!L58,0),"")</f>
        <v>5173</v>
      </c>
      <c r="M58" s="86">
        <f>IF(ISNUMBER('Tabulka č. 1'!M58-'KN 2018 - tab.1'!M58),ROUND('Tabulka č. 1'!M58-'KN 2018 - tab.1'!M58,0),"")</f>
        <v>5163</v>
      </c>
      <c r="N58" s="86">
        <f>IF(ISNUMBER('Tabulka č. 1'!N58-'KN 2018 - tab.1'!N58),ROUND('Tabulka č. 1'!N58-'KN 2018 - tab.1'!N58,0),"")</f>
        <v>4800</v>
      </c>
      <c r="O58" s="88">
        <f>IF(ISNUMBER('Tabulka č. 1'!O58-'KN 2018 - tab.1'!O58),ROUND('Tabulka č. 1'!O58-'KN 2018 - tab.1'!O58,0),"")</f>
        <v>5530</v>
      </c>
      <c r="P58" s="46">
        <f t="shared" si="7"/>
        <v>5153.583333333333</v>
      </c>
    </row>
    <row r="59" spans="1:16" x14ac:dyDescent="0.25">
      <c r="A59" s="40" t="s">
        <v>27</v>
      </c>
      <c r="B59" s="83">
        <f>IF(ISNUMBER('Tabulka č. 1'!B59-'KN 2018 - tab.1'!B59),ROUND('Tabulka č. 1'!B59-'KN 2018 - tab.1'!B59,2),"")</f>
        <v>0</v>
      </c>
      <c r="C59" s="83">
        <f>IF(ISNUMBER('Tabulka č. 1'!C59-'KN 2018 - tab.1'!C59),ROUND('Tabulka č. 1'!C59-'KN 2018 - tab.1'!C59,2),"")</f>
        <v>-2</v>
      </c>
      <c r="D59" s="83">
        <f>IF(ISNUMBER('Tabulka č. 1'!D59-'KN 2018 - tab.1'!D59),ROUND('Tabulka č. 1'!D59-'KN 2018 - tab.1'!D59,2),"")</f>
        <v>0</v>
      </c>
      <c r="E59" s="83">
        <f>IF(ISNUMBER('Tabulka č. 1'!E59-'KN 2018 - tab.1'!E59),ROUND('Tabulka č. 1'!E59-'KN 2018 - tab.1'!E59,2),"")</f>
        <v>0</v>
      </c>
      <c r="F59" s="83">
        <f>IF(ISNUMBER('Tabulka č. 1'!F59-'KN 2018 - tab.1'!F59),ROUND('Tabulka č. 1'!F59-'KN 2018 - tab.1'!F59,2),"")</f>
        <v>-0.84</v>
      </c>
      <c r="G59" s="83">
        <f>IF(ISNUMBER('Tabulka č. 1'!G59-'KN 2018 - tab.1'!G59),ROUND('Tabulka č. 1'!G59-'KN 2018 - tab.1'!G59,2),"")</f>
        <v>0</v>
      </c>
      <c r="H59" s="83" t="str">
        <f>IF(ISNUMBER('Tabulka č. 1'!H59-'KN 2018 - tab.1'!H59),ROUND('Tabulka č. 1'!H59-'KN 2018 - tab.1'!H59,2),"")</f>
        <v/>
      </c>
      <c r="I59" s="83">
        <f>IF(ISNUMBER('Tabulka č. 1'!I59-'KN 2018 - tab.1'!I59),ROUND('Tabulka č. 1'!I59-'KN 2018 - tab.1'!I59,2),"")</f>
        <v>0</v>
      </c>
      <c r="J59" s="83" t="str">
        <f>IF(ISNUMBER('Tabulka č. 1'!J59-'KN 2018 - tab.1'!J59),ROUND('Tabulka č. 1'!J59-'KN 2018 - tab.1'!J59,2),"")</f>
        <v/>
      </c>
      <c r="K59" s="83">
        <f>IF(ISNUMBER('Tabulka č. 1'!K59-'KN 2018 - tab.1'!K59),ROUND('Tabulka č. 1'!K59-'KN 2018 - tab.1'!K59,2),"")</f>
        <v>0</v>
      </c>
      <c r="L59" s="83">
        <f>IF(ISNUMBER('Tabulka č. 1'!L59-'KN 2018 - tab.1'!L59),ROUND('Tabulka č. 1'!L59-'KN 2018 - tab.1'!L59,2),"")</f>
        <v>0</v>
      </c>
      <c r="M59" s="83">
        <f>IF(ISNUMBER('Tabulka č. 1'!M59-'KN 2018 - tab.1'!M59),ROUND('Tabulka č. 1'!M59-'KN 2018 - tab.1'!M59,2),"")</f>
        <v>0</v>
      </c>
      <c r="N59" s="83">
        <f>IF(ISNUMBER('Tabulka č. 1'!N59-'KN 2018 - tab.1'!N59),ROUND('Tabulka č. 1'!N59-'KN 2018 - tab.1'!N59,2),"")</f>
        <v>0</v>
      </c>
      <c r="O59" s="83">
        <f>IF(ISNUMBER('Tabulka č. 1'!O59-'KN 2018 - tab.1'!O59),ROUND('Tabulka č. 1'!O59-'KN 2018 - tab.1'!O59,2),"")</f>
        <v>0</v>
      </c>
      <c r="P59" s="45">
        <f t="shared" si="7"/>
        <v>-0.23666666666666666</v>
      </c>
    </row>
    <row r="60" spans="1:16" ht="15.75" thickBot="1" x14ac:dyDescent="0.3">
      <c r="A60" s="41" t="s">
        <v>28</v>
      </c>
      <c r="B60" s="89">
        <f>IF(ISNUMBER('Tabulka č. 1'!B60-'KN 2018 - tab.1'!B60),ROUND('Tabulka č. 1'!B60-'KN 2018 - tab.1'!B60,0),"")</f>
        <v>2260</v>
      </c>
      <c r="C60" s="89">
        <f>IF(ISNUMBER('Tabulka č. 1'!C60-'KN 2018 - tab.1'!C60),ROUND('Tabulka č. 1'!C60-'KN 2018 - tab.1'!C60,0),"")</f>
        <v>1891</v>
      </c>
      <c r="D60" s="89">
        <f>IF(ISNUMBER('Tabulka č. 1'!D60-'KN 2018 - tab.1'!D60),ROUND('Tabulka č. 1'!D60-'KN 2018 - tab.1'!D60,0),"")</f>
        <v>1915</v>
      </c>
      <c r="E60" s="89">
        <f>IF(ISNUMBER('Tabulka č. 1'!E60-'KN 2018 - tab.1'!E60),ROUND('Tabulka č. 1'!E60-'KN 2018 - tab.1'!E60,0),"")</f>
        <v>1998</v>
      </c>
      <c r="F60" s="89">
        <f>IF(ISNUMBER('Tabulka č. 1'!F60-'KN 2018 - tab.1'!F60),ROUND('Tabulka č. 1'!F60-'KN 2018 - tab.1'!F60,0),"")</f>
        <v>2200</v>
      </c>
      <c r="G60" s="89">
        <f>IF(ISNUMBER('Tabulka č. 1'!G60-'KN 2018 - tab.1'!G60),ROUND('Tabulka č. 1'!G60-'KN 2018 - tab.1'!G60,0),"")</f>
        <v>1773</v>
      </c>
      <c r="H60" s="89" t="str">
        <f>IF(ISNUMBER('Tabulka č. 1'!H60-'KN 2018 - tab.1'!H60),ROUND('Tabulka č. 1'!H60-'KN 2018 - tab.1'!H60,0),"")</f>
        <v/>
      </c>
      <c r="I60" s="89">
        <f>IF(ISNUMBER('Tabulka č. 1'!I60-'KN 2018 - tab.1'!I60),ROUND('Tabulka č. 1'!I60-'KN 2018 - tab.1'!I60,0),"")</f>
        <v>2272</v>
      </c>
      <c r="J60" s="89" t="str">
        <f>IF(ISNUMBER('Tabulka č. 1'!J60-'KN 2018 - tab.1'!J60),ROUND('Tabulka č. 1'!J60-'KN 2018 - tab.1'!J60,0),"")</f>
        <v/>
      </c>
      <c r="K60" s="89">
        <f>IF(ISNUMBER('Tabulka č. 1'!K60-'KN 2018 - tab.1'!K60),ROUND('Tabulka č. 1'!K60-'KN 2018 - tab.1'!K60,0),"")</f>
        <v>2190</v>
      </c>
      <c r="L60" s="90">
        <f>IF(ISNUMBER('Tabulka č. 1'!L60-'KN 2018 - tab.1'!L60),ROUND('Tabulka č. 1'!L60-'KN 2018 - tab.1'!L60,0),"")</f>
        <v>2168</v>
      </c>
      <c r="M60" s="89">
        <f>IF(ISNUMBER('Tabulka č. 1'!M60-'KN 2018 - tab.1'!M60),ROUND('Tabulka č. 1'!M60-'KN 2018 - tab.1'!M60,0),"")</f>
        <v>1996</v>
      </c>
      <c r="N60" s="89">
        <f>IF(ISNUMBER('Tabulka č. 1'!N60-'KN 2018 - tab.1'!N60),ROUND('Tabulka č. 1'!N60-'KN 2018 - tab.1'!N60,0),"")</f>
        <v>2677</v>
      </c>
      <c r="O60" s="91">
        <f>IF(ISNUMBER('Tabulka č. 1'!O60-'KN 2018 - tab.1'!O60),ROUND('Tabulka č. 1'!O60-'KN 2018 - tab.1'!O60,0),"")</f>
        <v>2120</v>
      </c>
      <c r="P60" s="47">
        <f t="shared" si="7"/>
        <v>2121.6666666666665</v>
      </c>
    </row>
    <row r="61" spans="1:16" ht="19.5" thickBot="1" x14ac:dyDescent="0.3">
      <c r="A61" s="101" t="str">
        <f>'KN 2019'!A14</f>
        <v>78-42-M/02 Ekonomické lyceum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3"/>
    </row>
    <row r="62" spans="1:16" x14ac:dyDescent="0.25">
      <c r="A62" s="48" t="s">
        <v>51</v>
      </c>
      <c r="B62" s="79">
        <f>IF(ISNUMBER('Tabulka č. 1'!B62-'KN 2018 - tab.1'!B62),ROUND('Tabulka č. 1'!B62-'KN 2018 - tab.1'!B62,0),"")</f>
        <v>6510</v>
      </c>
      <c r="C62" s="79">
        <f>IF(ISNUMBER('Tabulka č. 1'!C62-'KN 2018 - tab.1'!C62),ROUND('Tabulka č. 1'!C62-'KN 2018 - tab.1'!C62,0),"")</f>
        <v>8105</v>
      </c>
      <c r="D62" s="79">
        <f>IF(ISNUMBER('Tabulka č. 1'!D62-'KN 2018 - tab.1'!D62),ROUND('Tabulka č. 1'!D62-'KN 2018 - tab.1'!D62,0),"")</f>
        <v>5694</v>
      </c>
      <c r="E62" s="79">
        <f>IF(ISNUMBER('Tabulka č. 1'!E62-'KN 2018 - tab.1'!E62),ROUND('Tabulka č. 1'!E62-'KN 2018 - tab.1'!E62,0),"")</f>
        <v>6142</v>
      </c>
      <c r="F62" s="79" t="str">
        <f>IF(ISNUMBER('Tabulka č. 1'!F62-'KN 2018 - tab.1'!F62),ROUND('Tabulka č. 1'!F62-'KN 2018 - tab.1'!F62,0),"")</f>
        <v/>
      </c>
      <c r="G62" s="79">
        <f>IF(ISNUMBER('Tabulka č. 1'!G62-'KN 2018 - tab.1'!G62),ROUND('Tabulka č. 1'!G62-'KN 2018 - tab.1'!G62,0),"")</f>
        <v>5200</v>
      </c>
      <c r="H62" s="79">
        <f>IF(ISNUMBER('Tabulka č. 1'!H62-'KN 2018 - tab.1'!H62),ROUND('Tabulka č. 1'!H62-'KN 2018 - tab.1'!H62,0),"")</f>
        <v>5359</v>
      </c>
      <c r="I62" s="79">
        <f>IF(ISNUMBER('Tabulka č. 1'!I62-'KN 2018 - tab.1'!I62),ROUND('Tabulka č. 1'!I62-'KN 2018 - tab.1'!I62,0),"")</f>
        <v>5457</v>
      </c>
      <c r="J62" s="79" t="str">
        <f>IF(ISNUMBER('Tabulka č. 1'!J62-'KN 2018 - tab.1'!J62),ROUND('Tabulka č. 1'!J62-'KN 2018 - tab.1'!J62,0),"")</f>
        <v/>
      </c>
      <c r="K62" s="79">
        <f>IF(ISNUMBER('Tabulka č. 1'!K62-'KN 2018 - tab.1'!K62),ROUND('Tabulka č. 1'!K62-'KN 2018 - tab.1'!K62,0),"")</f>
        <v>5850</v>
      </c>
      <c r="L62" s="79">
        <f>IF(ISNUMBER('Tabulka č. 1'!L62-'KN 2018 - tab.1'!L62),ROUND('Tabulka č. 1'!L62-'KN 2018 - tab.1'!L62,0),"")</f>
        <v>7641</v>
      </c>
      <c r="M62" s="79">
        <f>IF(ISNUMBER('Tabulka č. 1'!M62-'KN 2018 - tab.1'!M62),ROUND('Tabulka č. 1'!M62-'KN 2018 - tab.1'!M62,0),"")</f>
        <v>5741</v>
      </c>
      <c r="N62" s="79" t="str">
        <f>IF(ISNUMBER('Tabulka č. 1'!N62-'KN 2018 - tab.1'!N62),ROUND('Tabulka č. 1'!N62-'KN 2018 - tab.1'!N62,0),"")</f>
        <v/>
      </c>
      <c r="O62" s="80">
        <f>IF(ISNUMBER('Tabulka č. 1'!O62-'KN 2018 - tab.1'!O62),ROUND('Tabulka č. 1'!O62-'KN 2018 - tab.1'!O62,0),"")</f>
        <v>5945</v>
      </c>
      <c r="P62" s="43">
        <f>IF(ISNUMBER(AVERAGE(B62:O62)),AVERAGE(B62:O62),"")</f>
        <v>6149.454545454545</v>
      </c>
    </row>
    <row r="63" spans="1:16" x14ac:dyDescent="0.25">
      <c r="A63" s="39" t="s">
        <v>52</v>
      </c>
      <c r="B63" s="81">
        <f>IF(ISNUMBER('Tabulka č. 1'!B63-'KN 2018 - tab.1'!B63),ROUND('Tabulka č. 1'!B63-'KN 2018 - tab.1'!B63,0),"")</f>
        <v>30</v>
      </c>
      <c r="C63" s="81">
        <f>IF(ISNUMBER('Tabulka č. 1'!C63-'KN 2018 - tab.1'!C63),ROUND('Tabulka č. 1'!C63-'KN 2018 - tab.1'!C63,0),"")</f>
        <v>26</v>
      </c>
      <c r="D63" s="81">
        <f>IF(ISNUMBER('Tabulka č. 1'!D63-'KN 2018 - tab.1'!D63),ROUND('Tabulka č. 1'!D63-'KN 2018 - tab.1'!D63,0),"")</f>
        <v>50</v>
      </c>
      <c r="E63" s="81">
        <f>IF(ISNUMBER('Tabulka č. 1'!E63-'KN 2018 - tab.1'!E63),ROUND('Tabulka č. 1'!E63-'KN 2018 - tab.1'!E63,0),"")</f>
        <v>43</v>
      </c>
      <c r="F63" s="81" t="str">
        <f>IF(ISNUMBER('Tabulka č. 1'!F63-'KN 2018 - tab.1'!F63),ROUND('Tabulka č. 1'!F63-'KN 2018 - tab.1'!F63,0),"")</f>
        <v/>
      </c>
      <c r="G63" s="81">
        <f>IF(ISNUMBER('Tabulka č. 1'!G63-'KN 2018 - tab.1'!G63),ROUND('Tabulka č. 1'!G63-'KN 2018 - tab.1'!G63,0),"")</f>
        <v>22</v>
      </c>
      <c r="H63" s="81">
        <f>IF(ISNUMBER('Tabulka č. 1'!H63-'KN 2018 - tab.1'!H63),ROUND('Tabulka č. 1'!H63-'KN 2018 - tab.1'!H63,0),"")</f>
        <v>30</v>
      </c>
      <c r="I63" s="81">
        <f>IF(ISNUMBER('Tabulka č. 1'!I63-'KN 2018 - tab.1'!I63),ROUND('Tabulka č. 1'!I63-'KN 2018 - tab.1'!I63,0),"")</f>
        <v>2</v>
      </c>
      <c r="J63" s="81" t="str">
        <f>IF(ISNUMBER('Tabulka č. 1'!J63-'KN 2018 - tab.1'!J63),ROUND('Tabulka č. 1'!J63-'KN 2018 - tab.1'!J63,0),"")</f>
        <v/>
      </c>
      <c r="K63" s="81">
        <f>IF(ISNUMBER('Tabulka č. 1'!K63-'KN 2018 - tab.1'!K63),ROUND('Tabulka č. 1'!K63-'KN 2018 - tab.1'!K63,0),"")</f>
        <v>37</v>
      </c>
      <c r="L63" s="81">
        <f>IF(ISNUMBER('Tabulka č. 1'!L63-'KN 2018 - tab.1'!L63),ROUND('Tabulka č. 1'!L63-'KN 2018 - tab.1'!L63,0),"")</f>
        <v>12</v>
      </c>
      <c r="M63" s="81">
        <f>IF(ISNUMBER('Tabulka č. 1'!M63-'KN 2018 - tab.1'!M63),ROUND('Tabulka č. 1'!M63-'KN 2018 - tab.1'!M63,0),"")</f>
        <v>20</v>
      </c>
      <c r="N63" s="81" t="str">
        <f>IF(ISNUMBER('Tabulka č. 1'!N63-'KN 2018 - tab.1'!N63),ROUND('Tabulka č. 1'!N63-'KN 2018 - tab.1'!N63,0),"")</f>
        <v/>
      </c>
      <c r="O63" s="82">
        <f>IF(ISNUMBER('Tabulka č. 1'!O63-'KN 2018 - tab.1'!O63),ROUND('Tabulka č. 1'!O63-'KN 2018 - tab.1'!O63,0),"")</f>
        <v>50</v>
      </c>
      <c r="P63" s="44">
        <f t="shared" ref="P63:P67" si="8">IF(ISNUMBER(AVERAGE(B63:O63)),AVERAGE(B63:O63),"")</f>
        <v>29.272727272727273</v>
      </c>
    </row>
    <row r="64" spans="1:16" x14ac:dyDescent="0.25">
      <c r="A64" s="40" t="s">
        <v>25</v>
      </c>
      <c r="B64" s="83">
        <f>IF(ISNUMBER('Tabulka č. 1'!B64-'KN 2018 - tab.1'!B64),ROUND('Tabulka č. 1'!B64-'KN 2018 - tab.1'!B64,2),"")</f>
        <v>0</v>
      </c>
      <c r="C64" s="83">
        <f>IF(ISNUMBER('Tabulka č. 1'!C64-'KN 2018 - tab.1'!C64),ROUND('Tabulka č. 1'!C64-'KN 2018 - tab.1'!C64,2),"")</f>
        <v>-0.95</v>
      </c>
      <c r="D64" s="83">
        <f>IF(ISNUMBER('Tabulka č. 1'!D64-'KN 2018 - tab.1'!D64),ROUND('Tabulka č. 1'!D64-'KN 2018 - tab.1'!D64,2),"")</f>
        <v>0</v>
      </c>
      <c r="E64" s="83">
        <f>IF(ISNUMBER('Tabulka č. 1'!E64-'KN 2018 - tab.1'!E64),ROUND('Tabulka č. 1'!E64-'KN 2018 - tab.1'!E64,2),"")</f>
        <v>0</v>
      </c>
      <c r="F64" s="83" t="str">
        <f>IF(ISNUMBER('Tabulka č. 1'!F64-'KN 2018 - tab.1'!F64),ROUND('Tabulka č. 1'!F64-'KN 2018 - tab.1'!F64,2),"")</f>
        <v/>
      </c>
      <c r="G64" s="84">
        <f>IF(ISNUMBER('Tabulka č. 1'!G64-'KN 2018 - tab.1'!G64),ROUND('Tabulka č. 1'!G64-'KN 2018 - tab.1'!G64,2),"")</f>
        <v>0</v>
      </c>
      <c r="H64" s="83">
        <f>IF(ISNUMBER('Tabulka č. 1'!H64-'KN 2018 - tab.1'!H64),ROUND('Tabulka č. 1'!H64-'KN 2018 - tab.1'!H64,2),"")</f>
        <v>0</v>
      </c>
      <c r="I64" s="83">
        <f>IF(ISNUMBER('Tabulka č. 1'!I64-'KN 2018 - tab.1'!I64),ROUND('Tabulka č. 1'!I64-'KN 2018 - tab.1'!I64,2),"")</f>
        <v>0</v>
      </c>
      <c r="J64" s="83" t="str">
        <f>IF(ISNUMBER('Tabulka č. 1'!J64-'KN 2018 - tab.1'!J64),ROUND('Tabulka č. 1'!J64-'KN 2018 - tab.1'!J64,2),"")</f>
        <v/>
      </c>
      <c r="K64" s="83">
        <f>IF(ISNUMBER('Tabulka č. 1'!K64-'KN 2018 - tab.1'!K64),ROUND('Tabulka č. 1'!K64-'KN 2018 - tab.1'!K64,2),"")</f>
        <v>0</v>
      </c>
      <c r="L64" s="83">
        <f>IF(ISNUMBER('Tabulka č. 1'!L64-'KN 2018 - tab.1'!L64),ROUND('Tabulka č. 1'!L64-'KN 2018 - tab.1'!L64,2),"")</f>
        <v>-0.27</v>
      </c>
      <c r="M64" s="83">
        <f>IF(ISNUMBER('Tabulka č. 1'!M64-'KN 2018 - tab.1'!M64),ROUND('Tabulka č. 1'!M64-'KN 2018 - tab.1'!M64,2),"")</f>
        <v>0</v>
      </c>
      <c r="N64" s="83" t="str">
        <f>IF(ISNUMBER('Tabulka č. 1'!N64-'KN 2018 - tab.1'!N64),ROUND('Tabulka č. 1'!N64-'KN 2018 - tab.1'!N64,2),"")</f>
        <v/>
      </c>
      <c r="O64" s="85">
        <f>IF(ISNUMBER('Tabulka č. 1'!O64-'KN 2018 - tab.1'!O64),ROUND('Tabulka č. 1'!O64-'KN 2018 - tab.1'!O64,2),"")</f>
        <v>0</v>
      </c>
      <c r="P64" s="45">
        <f t="shared" si="8"/>
        <v>-0.1109090909090909</v>
      </c>
    </row>
    <row r="65" spans="1:16" x14ac:dyDescent="0.25">
      <c r="A65" s="39" t="s">
        <v>26</v>
      </c>
      <c r="B65" s="86">
        <f>IF(ISNUMBER('Tabulka č. 1'!B65-'KN 2018 - tab.1'!B65),ROUND('Tabulka č. 1'!B65-'KN 2018 - tab.1'!B65,0),"")</f>
        <v>5470</v>
      </c>
      <c r="C65" s="86">
        <f>IF(ISNUMBER('Tabulka č. 1'!C65-'KN 2018 - tab.1'!C65),ROUND('Tabulka č. 1'!C65-'KN 2018 - tab.1'!C65,0),"")</f>
        <v>4717</v>
      </c>
      <c r="D65" s="86">
        <f>IF(ISNUMBER('Tabulka č. 1'!D65-'KN 2018 - tab.1'!D65),ROUND('Tabulka č. 1'!D65-'KN 2018 - tab.1'!D65,0),"")</f>
        <v>5099</v>
      </c>
      <c r="E65" s="86">
        <f>IF(ISNUMBER('Tabulka č. 1'!E65-'KN 2018 - tab.1'!E65),ROUND('Tabulka č. 1'!E65-'KN 2018 - tab.1'!E65,0),"")</f>
        <v>5228</v>
      </c>
      <c r="F65" s="86" t="str">
        <f>IF(ISNUMBER('Tabulka č. 1'!F65-'KN 2018 - tab.1'!F65),ROUND('Tabulka č. 1'!F65-'KN 2018 - tab.1'!F65,0),"")</f>
        <v/>
      </c>
      <c r="G65" s="86">
        <f>IF(ISNUMBER('Tabulka č. 1'!G65-'KN 2018 - tab.1'!G65),ROUND('Tabulka č. 1'!G65-'KN 2018 - tab.1'!G65,0),"")</f>
        <v>4717</v>
      </c>
      <c r="H65" s="86">
        <f>IF(ISNUMBER('Tabulka č. 1'!H65-'KN 2018 - tab.1'!H65),ROUND('Tabulka č. 1'!H65-'KN 2018 - tab.1'!H65,0),"")</f>
        <v>4830</v>
      </c>
      <c r="I65" s="86">
        <f>IF(ISNUMBER('Tabulka č. 1'!I65-'KN 2018 - tab.1'!I65),ROUND('Tabulka č. 1'!I65-'KN 2018 - tab.1'!I65,0),"")</f>
        <v>4955</v>
      </c>
      <c r="J65" s="86" t="str">
        <f>IF(ISNUMBER('Tabulka č. 1'!J65-'KN 2018 - tab.1'!J65),ROUND('Tabulka č. 1'!J65-'KN 2018 - tab.1'!J65,0),"")</f>
        <v/>
      </c>
      <c r="K65" s="86">
        <f>IF(ISNUMBER('Tabulka č. 1'!K65-'KN 2018 - tab.1'!K65),ROUND('Tabulka č. 1'!K65-'KN 2018 - tab.1'!K65,0),"")</f>
        <v>5245</v>
      </c>
      <c r="L65" s="87">
        <f>IF(ISNUMBER('Tabulka č. 1'!L65-'KN 2018 - tab.1'!L65),ROUND('Tabulka č. 1'!L65-'KN 2018 - tab.1'!L65,0),"")</f>
        <v>5173</v>
      </c>
      <c r="M65" s="86">
        <f>IF(ISNUMBER('Tabulka č. 1'!M65-'KN 2018 - tab.1'!M65),ROUND('Tabulka č. 1'!M65-'KN 2018 - tab.1'!M65,0),"")</f>
        <v>5163</v>
      </c>
      <c r="N65" s="86" t="str">
        <f>IF(ISNUMBER('Tabulka č. 1'!N65-'KN 2018 - tab.1'!N65),ROUND('Tabulka č. 1'!N65-'KN 2018 - tab.1'!N65,0),"")</f>
        <v/>
      </c>
      <c r="O65" s="88">
        <f>IF(ISNUMBER('Tabulka č. 1'!O65-'KN 2018 - tab.1'!O65),ROUND('Tabulka č. 1'!O65-'KN 2018 - tab.1'!O65,0),"")</f>
        <v>5530</v>
      </c>
      <c r="P65" s="46">
        <f t="shared" si="8"/>
        <v>5102.454545454545</v>
      </c>
    </row>
    <row r="66" spans="1:16" x14ac:dyDescent="0.25">
      <c r="A66" s="40" t="s">
        <v>27</v>
      </c>
      <c r="B66" s="83">
        <f>IF(ISNUMBER('Tabulka č. 1'!B66-'KN 2018 - tab.1'!B66),ROUND('Tabulka č. 1'!B66-'KN 2018 - tab.1'!B66,2),"")</f>
        <v>0</v>
      </c>
      <c r="C66" s="83">
        <f>IF(ISNUMBER('Tabulka č. 1'!C66-'KN 2018 - tab.1'!C66),ROUND('Tabulka č. 1'!C66-'KN 2018 - tab.1'!C66,2),"")</f>
        <v>-2</v>
      </c>
      <c r="D66" s="83">
        <f>IF(ISNUMBER('Tabulka č. 1'!D66-'KN 2018 - tab.1'!D66),ROUND('Tabulka č. 1'!D66-'KN 2018 - tab.1'!D66,2),"")</f>
        <v>0</v>
      </c>
      <c r="E66" s="83">
        <f>IF(ISNUMBER('Tabulka č. 1'!E66-'KN 2018 - tab.1'!E66),ROUND('Tabulka č. 1'!E66-'KN 2018 - tab.1'!E66,2),"")</f>
        <v>0</v>
      </c>
      <c r="F66" s="83" t="str">
        <f>IF(ISNUMBER('Tabulka č. 1'!F66-'KN 2018 - tab.1'!F66),ROUND('Tabulka č. 1'!F66-'KN 2018 - tab.1'!F66,2),"")</f>
        <v/>
      </c>
      <c r="G66" s="83">
        <f>IF(ISNUMBER('Tabulka č. 1'!G66-'KN 2018 - tab.1'!G66),ROUND('Tabulka č. 1'!G66-'KN 2018 - tab.1'!G66,2),"")</f>
        <v>0</v>
      </c>
      <c r="H66" s="83">
        <f>IF(ISNUMBER('Tabulka č. 1'!H66-'KN 2018 - tab.1'!H66),ROUND('Tabulka č. 1'!H66-'KN 2018 - tab.1'!H66,2),"")</f>
        <v>0</v>
      </c>
      <c r="I66" s="83">
        <f>IF(ISNUMBER('Tabulka č. 1'!I66-'KN 2018 - tab.1'!I66),ROUND('Tabulka č. 1'!I66-'KN 2018 - tab.1'!I66,2),"")</f>
        <v>0</v>
      </c>
      <c r="J66" s="83" t="str">
        <f>IF(ISNUMBER('Tabulka č. 1'!J66-'KN 2018 - tab.1'!J66),ROUND('Tabulka č. 1'!J66-'KN 2018 - tab.1'!J66,2),"")</f>
        <v/>
      </c>
      <c r="K66" s="83">
        <f>IF(ISNUMBER('Tabulka č. 1'!K66-'KN 2018 - tab.1'!K66),ROUND('Tabulka č. 1'!K66-'KN 2018 - tab.1'!K66,2),"")</f>
        <v>0</v>
      </c>
      <c r="L66" s="83">
        <f>IF(ISNUMBER('Tabulka č. 1'!L66-'KN 2018 - tab.1'!L66),ROUND('Tabulka č. 1'!L66-'KN 2018 - tab.1'!L66,2),"")</f>
        <v>0</v>
      </c>
      <c r="M66" s="83">
        <f>IF(ISNUMBER('Tabulka č. 1'!M66-'KN 2018 - tab.1'!M66),ROUND('Tabulka č. 1'!M66-'KN 2018 - tab.1'!M66,2),"")</f>
        <v>0</v>
      </c>
      <c r="N66" s="83" t="str">
        <f>IF(ISNUMBER('Tabulka č. 1'!N66-'KN 2018 - tab.1'!N66),ROUND('Tabulka č. 1'!N66-'KN 2018 - tab.1'!N66,2),"")</f>
        <v/>
      </c>
      <c r="O66" s="83">
        <f>IF(ISNUMBER('Tabulka č. 1'!O66-'KN 2018 - tab.1'!O66),ROUND('Tabulka č. 1'!O66-'KN 2018 - tab.1'!O66,2),"")</f>
        <v>0</v>
      </c>
      <c r="P66" s="45">
        <f t="shared" si="8"/>
        <v>-0.18181818181818182</v>
      </c>
    </row>
    <row r="67" spans="1:16" ht="15.75" thickBot="1" x14ac:dyDescent="0.3">
      <c r="A67" s="41" t="s">
        <v>28</v>
      </c>
      <c r="B67" s="89">
        <f>IF(ISNUMBER('Tabulka č. 1'!B67-'KN 2018 - tab.1'!B67),ROUND('Tabulka č. 1'!B67-'KN 2018 - tab.1'!B67,0),"")</f>
        <v>2260</v>
      </c>
      <c r="C67" s="89">
        <f>IF(ISNUMBER('Tabulka č. 1'!C67-'KN 2018 - tab.1'!C67),ROUND('Tabulka č. 1'!C67-'KN 2018 - tab.1'!C67,0),"")</f>
        <v>1891</v>
      </c>
      <c r="D67" s="89">
        <f>IF(ISNUMBER('Tabulka č. 1'!D67-'KN 2018 - tab.1'!D67),ROUND('Tabulka č. 1'!D67-'KN 2018 - tab.1'!D67,0),"")</f>
        <v>1915</v>
      </c>
      <c r="E67" s="89">
        <f>IF(ISNUMBER('Tabulka č. 1'!E67-'KN 2018 - tab.1'!E67),ROUND('Tabulka č. 1'!E67-'KN 2018 - tab.1'!E67,0),"")</f>
        <v>1998</v>
      </c>
      <c r="F67" s="89" t="str">
        <f>IF(ISNUMBER('Tabulka č. 1'!F67-'KN 2018 - tab.1'!F67),ROUND('Tabulka č. 1'!F67-'KN 2018 - tab.1'!F67,0),"")</f>
        <v/>
      </c>
      <c r="G67" s="89">
        <f>IF(ISNUMBER('Tabulka č. 1'!G67-'KN 2018 - tab.1'!G67),ROUND('Tabulka č. 1'!G67-'KN 2018 - tab.1'!G67,0),"")</f>
        <v>1773</v>
      </c>
      <c r="H67" s="89">
        <f>IF(ISNUMBER('Tabulka č. 1'!H67-'KN 2018 - tab.1'!H67),ROUND('Tabulka č. 1'!H67-'KN 2018 - tab.1'!H67,0),"")</f>
        <v>2140</v>
      </c>
      <c r="I67" s="89">
        <f>IF(ISNUMBER('Tabulka č. 1'!I67-'KN 2018 - tab.1'!I67),ROUND('Tabulka č. 1'!I67-'KN 2018 - tab.1'!I67,0),"")</f>
        <v>2272</v>
      </c>
      <c r="J67" s="89" t="str">
        <f>IF(ISNUMBER('Tabulka č. 1'!J67-'KN 2018 - tab.1'!J67),ROUND('Tabulka č. 1'!J67-'KN 2018 - tab.1'!J67,0),"")</f>
        <v/>
      </c>
      <c r="K67" s="89">
        <f>IF(ISNUMBER('Tabulka č. 1'!K67-'KN 2018 - tab.1'!K67),ROUND('Tabulka č. 1'!K67-'KN 2018 - tab.1'!K67,0),"")</f>
        <v>2190</v>
      </c>
      <c r="L67" s="90">
        <f>IF(ISNUMBER('Tabulka č. 1'!L67-'KN 2018 - tab.1'!L67),ROUND('Tabulka č. 1'!L67-'KN 2018 - tab.1'!L67,0),"")</f>
        <v>2168</v>
      </c>
      <c r="M67" s="89">
        <f>IF(ISNUMBER('Tabulka č. 1'!M67-'KN 2018 - tab.1'!M67),ROUND('Tabulka č. 1'!M67-'KN 2018 - tab.1'!M67,0),"")</f>
        <v>1996</v>
      </c>
      <c r="N67" s="89" t="str">
        <f>IF(ISNUMBER('Tabulka č. 1'!N67-'KN 2018 - tab.1'!N67),ROUND('Tabulka č. 1'!N67-'KN 2018 - tab.1'!N67,0),"")</f>
        <v/>
      </c>
      <c r="O67" s="91">
        <f>IF(ISNUMBER('Tabulka č. 1'!O67-'KN 2018 - tab.1'!O67),ROUND('Tabulka č. 1'!O67-'KN 2018 - tab.1'!O67,0),"")</f>
        <v>2120</v>
      </c>
      <c r="P67" s="47">
        <f t="shared" si="8"/>
        <v>2065.7272727272725</v>
      </c>
    </row>
    <row r="68" spans="1:16" ht="19.5" thickBot="1" x14ac:dyDescent="0.3">
      <c r="A68" s="101" t="str">
        <f>'KN 2019'!A15</f>
        <v>75-41-M/01 Sociální činnost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3"/>
    </row>
    <row r="69" spans="1:16" x14ac:dyDescent="0.25">
      <c r="A69" s="48" t="s">
        <v>51</v>
      </c>
      <c r="B69" s="79">
        <f>IF(ISNUMBER('Tabulka č. 1'!B69-'KN 2018 - tab.1'!B69),ROUND('Tabulka č. 1'!B69-'KN 2018 - tab.1'!B69,0),"")</f>
        <v>5854</v>
      </c>
      <c r="C69" s="79">
        <f>IF(ISNUMBER('Tabulka č. 1'!C69-'KN 2018 - tab.1'!C69),ROUND('Tabulka č. 1'!C69-'KN 2018 - tab.1'!C69,0),"")</f>
        <v>6319</v>
      </c>
      <c r="D69" s="79">
        <f>IF(ISNUMBER('Tabulka č. 1'!D69-'KN 2018 - tab.1'!D69),ROUND('Tabulka č. 1'!D69-'KN 2018 - tab.1'!D69,0),"")</f>
        <v>5491</v>
      </c>
      <c r="E69" s="79">
        <f>IF(ISNUMBER('Tabulka č. 1'!E69-'KN 2018 - tab.1'!E69),ROUND('Tabulka č. 1'!E69-'KN 2018 - tab.1'!E69,0),"")</f>
        <v>5442</v>
      </c>
      <c r="F69" s="79">
        <f>IF(ISNUMBER('Tabulka č. 1'!F69-'KN 2018 - tab.1'!F69),ROUND('Tabulka č. 1'!F69-'KN 2018 - tab.1'!F69,0),"")</f>
        <v>5471</v>
      </c>
      <c r="G69" s="79">
        <f>IF(ISNUMBER('Tabulka č. 1'!G69-'KN 2018 - tab.1'!G69),ROUND('Tabulka č. 1'!G69-'KN 2018 - tab.1'!G69,0),"")</f>
        <v>5431</v>
      </c>
      <c r="H69" s="79">
        <f>IF(ISNUMBER('Tabulka č. 1'!H69-'KN 2018 - tab.1'!H69),ROUND('Tabulka č. 1'!H69-'KN 2018 - tab.1'!H69,0),"")</f>
        <v>6173</v>
      </c>
      <c r="I69" s="79">
        <f>IF(ISNUMBER('Tabulka č. 1'!I69-'KN 2018 - tab.1'!I69),ROUND('Tabulka č. 1'!I69-'KN 2018 - tab.1'!I69,0),"")</f>
        <v>5491</v>
      </c>
      <c r="J69" s="79">
        <f>IF(ISNUMBER('Tabulka č. 1'!J69-'KN 2018 - tab.1'!J69),ROUND('Tabulka č. 1'!J69-'KN 2018 - tab.1'!J69,0),"")</f>
        <v>5626</v>
      </c>
      <c r="K69" s="79">
        <f>IF(ISNUMBER('Tabulka č. 1'!K69-'KN 2018 - tab.1'!K69),ROUND('Tabulka č. 1'!K69-'KN 2018 - tab.1'!K69,0),"")</f>
        <v>5629</v>
      </c>
      <c r="L69" s="79">
        <f>IF(ISNUMBER('Tabulka č. 1'!L69-'KN 2018 - tab.1'!L69),ROUND('Tabulka č. 1'!L69-'KN 2018 - tab.1'!L69,0),"")</f>
        <v>7268</v>
      </c>
      <c r="M69" s="79">
        <f>IF(ISNUMBER('Tabulka č. 1'!M69-'KN 2018 - tab.1'!M69),ROUND('Tabulka č. 1'!M69-'KN 2018 - tab.1'!M69,0),"")</f>
        <v>5320</v>
      </c>
      <c r="N69" s="79">
        <f>IF(ISNUMBER('Tabulka č. 1'!N69-'KN 2018 - tab.1'!N69),ROUND('Tabulka č. 1'!N69-'KN 2018 - tab.1'!N69,0),"")</f>
        <v>13206</v>
      </c>
      <c r="O69" s="80">
        <f>IF(ISNUMBER('Tabulka č. 1'!O69-'KN 2018 - tab.1'!O69),ROUND('Tabulka č. 1'!O69-'KN 2018 - tab.1'!O69,0),"")</f>
        <v>5948</v>
      </c>
      <c r="P69" s="43">
        <f>IF(ISNUMBER(AVERAGE(B69:O69)),AVERAGE(B69:O69),"")</f>
        <v>6333.5</v>
      </c>
    </row>
    <row r="70" spans="1:16" x14ac:dyDescent="0.25">
      <c r="A70" s="39" t="s">
        <v>52</v>
      </c>
      <c r="B70" s="81">
        <f>IF(ISNUMBER('Tabulka č. 1'!B70-'KN 2018 - tab.1'!B70),ROUND('Tabulka č. 1'!B70-'KN 2018 - tab.1'!B70,0),"")</f>
        <v>30</v>
      </c>
      <c r="C70" s="81">
        <f>IF(ISNUMBER('Tabulka č. 1'!C70-'KN 2018 - tab.1'!C70),ROUND('Tabulka č. 1'!C70-'KN 2018 - tab.1'!C70,0),"")</f>
        <v>26</v>
      </c>
      <c r="D70" s="81">
        <f>IF(ISNUMBER('Tabulka č. 1'!D70-'KN 2018 - tab.1'!D70),ROUND('Tabulka č. 1'!D70-'KN 2018 - tab.1'!D70,0),"")</f>
        <v>50</v>
      </c>
      <c r="E70" s="81">
        <f>IF(ISNUMBER('Tabulka č. 1'!E70-'KN 2018 - tab.1'!E70),ROUND('Tabulka č. 1'!E70-'KN 2018 - tab.1'!E70,0),"")</f>
        <v>43</v>
      </c>
      <c r="F70" s="81">
        <f>IF(ISNUMBER('Tabulka č. 1'!F70-'KN 2018 - tab.1'!F70),ROUND('Tabulka č. 1'!F70-'KN 2018 - tab.1'!F70,0),"")</f>
        <v>0</v>
      </c>
      <c r="G70" s="81">
        <f>IF(ISNUMBER('Tabulka č. 1'!G70-'KN 2018 - tab.1'!G70),ROUND('Tabulka č. 1'!G70-'KN 2018 - tab.1'!G70,0),"")</f>
        <v>23</v>
      </c>
      <c r="H70" s="81">
        <f>IF(ISNUMBER('Tabulka č. 1'!H70-'KN 2018 - tab.1'!H70),ROUND('Tabulka č. 1'!H70-'KN 2018 - tab.1'!H70,0),"")</f>
        <v>30</v>
      </c>
      <c r="I70" s="81">
        <f>IF(ISNUMBER('Tabulka č. 1'!I70-'KN 2018 - tab.1'!I70),ROUND('Tabulka č. 1'!I70-'KN 2018 - tab.1'!I70,0),"")</f>
        <v>1</v>
      </c>
      <c r="J70" s="81">
        <f>IF(ISNUMBER('Tabulka č. 1'!J70-'KN 2018 - tab.1'!J70),ROUND('Tabulka č. 1'!J70-'KN 2018 - tab.1'!J70,0),"")</f>
        <v>17</v>
      </c>
      <c r="K70" s="81">
        <f>IF(ISNUMBER('Tabulka č. 1'!K70-'KN 2018 - tab.1'!K70),ROUND('Tabulka č. 1'!K70-'KN 2018 - tab.1'!K70,0),"")</f>
        <v>36</v>
      </c>
      <c r="L70" s="81">
        <f>IF(ISNUMBER('Tabulka č. 1'!L70-'KN 2018 - tab.1'!L70),ROUND('Tabulka č. 1'!L70-'KN 2018 - tab.1'!L70,0),"")</f>
        <v>12</v>
      </c>
      <c r="M70" s="81">
        <f>IF(ISNUMBER('Tabulka č. 1'!M70-'KN 2018 - tab.1'!M70),ROUND('Tabulka č. 1'!M70-'KN 2018 - tab.1'!M70,0),"")</f>
        <v>20</v>
      </c>
      <c r="N70" s="81">
        <f>IF(ISNUMBER('Tabulka č. 1'!N70-'KN 2018 - tab.1'!N70),ROUND('Tabulka č. 1'!N70-'KN 2018 - tab.1'!N70,0),"")</f>
        <v>28</v>
      </c>
      <c r="O70" s="82">
        <f>IF(ISNUMBER('Tabulka č. 1'!O70-'KN 2018 - tab.1'!O70),ROUND('Tabulka č. 1'!O70-'KN 2018 - tab.1'!O70,0),"")</f>
        <v>50</v>
      </c>
      <c r="P70" s="44">
        <f t="shared" ref="P70:P74" si="9">IF(ISNUMBER(AVERAGE(B70:O70)),AVERAGE(B70:O70),"")</f>
        <v>26.142857142857142</v>
      </c>
    </row>
    <row r="71" spans="1:16" x14ac:dyDescent="0.25">
      <c r="A71" s="40" t="s">
        <v>25</v>
      </c>
      <c r="B71" s="83">
        <f>IF(ISNUMBER('Tabulka č. 1'!B71-'KN 2018 - tab.1'!B71),ROUND('Tabulka č. 1'!B71-'KN 2018 - tab.1'!B71,2),"")</f>
        <v>0</v>
      </c>
      <c r="C71" s="83">
        <f>IF(ISNUMBER('Tabulka č. 1'!C71-'KN 2018 - tab.1'!C71),ROUND('Tabulka č. 1'!C71-'KN 2018 - tab.1'!C71,2),"")</f>
        <v>-0.35</v>
      </c>
      <c r="D71" s="83">
        <f>IF(ISNUMBER('Tabulka č. 1'!D71-'KN 2018 - tab.1'!D71),ROUND('Tabulka č. 1'!D71-'KN 2018 - tab.1'!D71,2),"")</f>
        <v>0</v>
      </c>
      <c r="E71" s="83">
        <f>IF(ISNUMBER('Tabulka č. 1'!E71-'KN 2018 - tab.1'!E71),ROUND('Tabulka č. 1'!E71-'KN 2018 - tab.1'!E71,2),"")</f>
        <v>0</v>
      </c>
      <c r="F71" s="83">
        <f>IF(ISNUMBER('Tabulka č. 1'!F71-'KN 2018 - tab.1'!F71),ROUND('Tabulka č. 1'!F71-'KN 2018 - tab.1'!F71,2),"")</f>
        <v>0.45</v>
      </c>
      <c r="G71" s="84">
        <f>IF(ISNUMBER('Tabulka č. 1'!G71-'KN 2018 - tab.1'!G71),ROUND('Tabulka č. 1'!G71-'KN 2018 - tab.1'!G71,2),"")</f>
        <v>0</v>
      </c>
      <c r="H71" s="83">
        <f>IF(ISNUMBER('Tabulka č. 1'!H71-'KN 2018 - tab.1'!H71),ROUND('Tabulka č. 1'!H71-'KN 2018 - tab.1'!H71,2),"")</f>
        <v>-0.23</v>
      </c>
      <c r="I71" s="83">
        <f>IF(ISNUMBER('Tabulka č. 1'!I71-'KN 2018 - tab.1'!I71),ROUND('Tabulka č. 1'!I71-'KN 2018 - tab.1'!I71,2),"")</f>
        <v>0</v>
      </c>
      <c r="J71" s="83">
        <f>IF(ISNUMBER('Tabulka č. 1'!J71-'KN 2018 - tab.1'!J71),ROUND('Tabulka č. 1'!J71-'KN 2018 - tab.1'!J71,2),"")</f>
        <v>0</v>
      </c>
      <c r="K71" s="83">
        <f>IF(ISNUMBER('Tabulka č. 1'!K71-'KN 2018 - tab.1'!K71),ROUND('Tabulka č. 1'!K71-'KN 2018 - tab.1'!K71,2),"")</f>
        <v>0</v>
      </c>
      <c r="L71" s="83">
        <f>IF(ISNUMBER('Tabulka č. 1'!L71-'KN 2018 - tab.1'!L71),ROUND('Tabulka č. 1'!L71-'KN 2018 - tab.1'!L71,2),"")</f>
        <v>-0.35</v>
      </c>
      <c r="M71" s="83">
        <f>IF(ISNUMBER('Tabulka č. 1'!M71-'KN 2018 - tab.1'!M71),ROUND('Tabulka č. 1'!M71-'KN 2018 - tab.1'!M71,2),"")</f>
        <v>0</v>
      </c>
      <c r="N71" s="83">
        <f>IF(ISNUMBER('Tabulka č. 1'!N71-'KN 2018 - tab.1'!N71),ROUND('Tabulka č. 1'!N71-'KN 2018 - tab.1'!N71,2),"")</f>
        <v>-2.5</v>
      </c>
      <c r="O71" s="85">
        <f>IF(ISNUMBER('Tabulka č. 1'!O71-'KN 2018 - tab.1'!O71),ROUND('Tabulka č. 1'!O71-'KN 2018 - tab.1'!O71,2),"")</f>
        <v>0</v>
      </c>
      <c r="P71" s="45">
        <f t="shared" si="9"/>
        <v>-0.21285714285714286</v>
      </c>
    </row>
    <row r="72" spans="1:16" x14ac:dyDescent="0.25">
      <c r="A72" s="39" t="s">
        <v>26</v>
      </c>
      <c r="B72" s="86">
        <f>IF(ISNUMBER('Tabulka č. 1'!B72-'KN 2018 - tab.1'!B72),ROUND('Tabulka č. 1'!B72-'KN 2018 - tab.1'!B72,0),"")</f>
        <v>5470</v>
      </c>
      <c r="C72" s="86">
        <f>IF(ISNUMBER('Tabulka č. 1'!C72-'KN 2018 - tab.1'!C72),ROUND('Tabulka č. 1'!C72-'KN 2018 - tab.1'!C72,0),"")</f>
        <v>4717</v>
      </c>
      <c r="D72" s="86">
        <f>IF(ISNUMBER('Tabulka č. 1'!D72-'KN 2018 - tab.1'!D72),ROUND('Tabulka č. 1'!D72-'KN 2018 - tab.1'!D72,0),"")</f>
        <v>5099</v>
      </c>
      <c r="E72" s="86">
        <f>IF(ISNUMBER('Tabulka č. 1'!E72-'KN 2018 - tab.1'!E72),ROUND('Tabulka č. 1'!E72-'KN 2018 - tab.1'!E72,0),"")</f>
        <v>5228</v>
      </c>
      <c r="F72" s="86">
        <f>IF(ISNUMBER('Tabulka č. 1'!F72-'KN 2018 - tab.1'!F72),ROUND('Tabulka č. 1'!F72-'KN 2018 - tab.1'!F72,0),"")</f>
        <v>5700</v>
      </c>
      <c r="G72" s="86">
        <f>IF(ISNUMBER('Tabulka č. 1'!G72-'KN 2018 - tab.1'!G72),ROUND('Tabulka č. 1'!G72-'KN 2018 - tab.1'!G72,0),"")</f>
        <v>4717</v>
      </c>
      <c r="H72" s="86">
        <f>IF(ISNUMBER('Tabulka č. 1'!H72-'KN 2018 - tab.1'!H72),ROUND('Tabulka č. 1'!H72-'KN 2018 - tab.1'!H72,0),"")</f>
        <v>4830</v>
      </c>
      <c r="I72" s="86">
        <f>IF(ISNUMBER('Tabulka č. 1'!I72-'KN 2018 - tab.1'!I72),ROUND('Tabulka č. 1'!I72-'KN 2018 - tab.1'!I72,0),"")</f>
        <v>5001</v>
      </c>
      <c r="J72" s="86">
        <f>IF(ISNUMBER('Tabulka č. 1'!J72-'KN 2018 - tab.1'!J72),ROUND('Tabulka č. 1'!J72-'KN 2018 - tab.1'!J72,0),"")</f>
        <v>4937</v>
      </c>
      <c r="K72" s="86">
        <f>IF(ISNUMBER('Tabulka č. 1'!K72-'KN 2018 - tab.1'!K72),ROUND('Tabulka č. 1'!K72-'KN 2018 - tab.1'!K72,0),"")</f>
        <v>5245</v>
      </c>
      <c r="L72" s="87">
        <f>IF(ISNUMBER('Tabulka č. 1'!L72-'KN 2018 - tab.1'!L72),ROUND('Tabulka č. 1'!L72-'KN 2018 - tab.1'!L72,0),"")</f>
        <v>5173</v>
      </c>
      <c r="M72" s="86">
        <f>IF(ISNUMBER('Tabulka č. 1'!M72-'KN 2018 - tab.1'!M72),ROUND('Tabulka č. 1'!M72-'KN 2018 - tab.1'!M72,0),"")</f>
        <v>5163</v>
      </c>
      <c r="N72" s="86">
        <f>IF(ISNUMBER('Tabulka č. 1'!N72-'KN 2018 - tab.1'!N72),ROUND('Tabulka č. 1'!N72-'KN 2018 - tab.1'!N72,0),"")</f>
        <v>4800</v>
      </c>
      <c r="O72" s="88">
        <f>IF(ISNUMBER('Tabulka č. 1'!O72-'KN 2018 - tab.1'!O72),ROUND('Tabulka č. 1'!O72-'KN 2018 - tab.1'!O72,0),"")</f>
        <v>5530</v>
      </c>
      <c r="P72" s="46">
        <f t="shared" si="9"/>
        <v>5115</v>
      </c>
    </row>
    <row r="73" spans="1:16" x14ac:dyDescent="0.25">
      <c r="A73" s="40" t="s">
        <v>27</v>
      </c>
      <c r="B73" s="83">
        <f>IF(ISNUMBER('Tabulka č. 1'!B73-'KN 2018 - tab.1'!B73),ROUND('Tabulka č. 1'!B73-'KN 2018 - tab.1'!B73,2),"")</f>
        <v>0</v>
      </c>
      <c r="C73" s="83">
        <f>IF(ISNUMBER('Tabulka č. 1'!C73-'KN 2018 - tab.1'!C73),ROUND('Tabulka č. 1'!C73-'KN 2018 - tab.1'!C73,2),"")</f>
        <v>-2</v>
      </c>
      <c r="D73" s="83">
        <f>IF(ISNUMBER('Tabulka č. 1'!D73-'KN 2018 - tab.1'!D73),ROUND('Tabulka č. 1'!D73-'KN 2018 - tab.1'!D73,2),"")</f>
        <v>0</v>
      </c>
      <c r="E73" s="83">
        <f>IF(ISNUMBER('Tabulka č. 1'!E73-'KN 2018 - tab.1'!E73),ROUND('Tabulka č. 1'!E73-'KN 2018 - tab.1'!E73,2),"")</f>
        <v>0</v>
      </c>
      <c r="F73" s="83">
        <f>IF(ISNUMBER('Tabulka č. 1'!F73-'KN 2018 - tab.1'!F73),ROUND('Tabulka č. 1'!F73-'KN 2018 - tab.1'!F73,2),"")</f>
        <v>1.18</v>
      </c>
      <c r="G73" s="83">
        <f>IF(ISNUMBER('Tabulka č. 1'!G73-'KN 2018 - tab.1'!G73),ROUND('Tabulka č. 1'!G73-'KN 2018 - tab.1'!G73,2),"")</f>
        <v>0</v>
      </c>
      <c r="H73" s="83">
        <f>IF(ISNUMBER('Tabulka č. 1'!H73-'KN 2018 - tab.1'!H73),ROUND('Tabulka č. 1'!H73-'KN 2018 - tab.1'!H73,2),"")</f>
        <v>0</v>
      </c>
      <c r="I73" s="83">
        <f>IF(ISNUMBER('Tabulka č. 1'!I73-'KN 2018 - tab.1'!I73),ROUND('Tabulka č. 1'!I73-'KN 2018 - tab.1'!I73,2),"")</f>
        <v>0</v>
      </c>
      <c r="J73" s="83">
        <f>IF(ISNUMBER('Tabulka č. 1'!J73-'KN 2018 - tab.1'!J73),ROUND('Tabulka č. 1'!J73-'KN 2018 - tab.1'!J73,2),"")</f>
        <v>0</v>
      </c>
      <c r="K73" s="83">
        <f>IF(ISNUMBER('Tabulka č. 1'!K73-'KN 2018 - tab.1'!K73),ROUND('Tabulka č. 1'!K73-'KN 2018 - tab.1'!K73,2),"")</f>
        <v>0</v>
      </c>
      <c r="L73" s="83">
        <f>IF(ISNUMBER('Tabulka č. 1'!L73-'KN 2018 - tab.1'!L73),ROUND('Tabulka č. 1'!L73-'KN 2018 - tab.1'!L73,2),"")</f>
        <v>0</v>
      </c>
      <c r="M73" s="83">
        <f>IF(ISNUMBER('Tabulka č. 1'!M73-'KN 2018 - tab.1'!M73),ROUND('Tabulka č. 1'!M73-'KN 2018 - tab.1'!M73,2),"")</f>
        <v>0</v>
      </c>
      <c r="N73" s="83">
        <f>IF(ISNUMBER('Tabulka č. 1'!N73-'KN 2018 - tab.1'!N73),ROUND('Tabulka č. 1'!N73-'KN 2018 - tab.1'!N73,2),"")</f>
        <v>0</v>
      </c>
      <c r="O73" s="83">
        <f>IF(ISNUMBER('Tabulka č. 1'!O73-'KN 2018 - tab.1'!O73),ROUND('Tabulka č. 1'!O73-'KN 2018 - tab.1'!O73,2),"")</f>
        <v>0</v>
      </c>
      <c r="P73" s="45">
        <f t="shared" si="9"/>
        <v>-5.8571428571428573E-2</v>
      </c>
    </row>
    <row r="74" spans="1:16" ht="15.75" thickBot="1" x14ac:dyDescent="0.3">
      <c r="A74" s="41" t="s">
        <v>28</v>
      </c>
      <c r="B74" s="89">
        <f>IF(ISNUMBER('Tabulka č. 1'!B74-'KN 2018 - tab.1'!B74),ROUND('Tabulka č. 1'!B74-'KN 2018 - tab.1'!B74,0),"")</f>
        <v>2260</v>
      </c>
      <c r="C74" s="89">
        <f>IF(ISNUMBER('Tabulka č. 1'!C74-'KN 2018 - tab.1'!C74),ROUND('Tabulka č. 1'!C74-'KN 2018 - tab.1'!C74,0),"")</f>
        <v>1891</v>
      </c>
      <c r="D74" s="89">
        <f>IF(ISNUMBER('Tabulka č. 1'!D74-'KN 2018 - tab.1'!D74),ROUND('Tabulka č. 1'!D74-'KN 2018 - tab.1'!D74,0),"")</f>
        <v>1915</v>
      </c>
      <c r="E74" s="89">
        <f>IF(ISNUMBER('Tabulka č. 1'!E74-'KN 2018 - tab.1'!E74),ROUND('Tabulka č. 1'!E74-'KN 2018 - tab.1'!E74,0),"")</f>
        <v>1998</v>
      </c>
      <c r="F74" s="89">
        <f>IF(ISNUMBER('Tabulka č. 1'!F74-'KN 2018 - tab.1'!F74),ROUND('Tabulka č. 1'!F74-'KN 2018 - tab.1'!F74,0),"")</f>
        <v>2200</v>
      </c>
      <c r="G74" s="89">
        <f>IF(ISNUMBER('Tabulka č. 1'!G74-'KN 2018 - tab.1'!G74),ROUND('Tabulka č. 1'!G74-'KN 2018 - tab.1'!G74,0),"")</f>
        <v>1773</v>
      </c>
      <c r="H74" s="89">
        <f>IF(ISNUMBER('Tabulka č. 1'!H74-'KN 2018 - tab.1'!H74),ROUND('Tabulka č. 1'!H74-'KN 2018 - tab.1'!H74,0),"")</f>
        <v>2140</v>
      </c>
      <c r="I74" s="89">
        <f>IF(ISNUMBER('Tabulka č. 1'!I74-'KN 2018 - tab.1'!I74),ROUND('Tabulka č. 1'!I74-'KN 2018 - tab.1'!I74,0),"")</f>
        <v>2272</v>
      </c>
      <c r="J74" s="89">
        <f>IF(ISNUMBER('Tabulka č. 1'!J74-'KN 2018 - tab.1'!J74),ROUND('Tabulka č. 1'!J74-'KN 2018 - tab.1'!J74,0),"")</f>
        <v>2529</v>
      </c>
      <c r="K74" s="89">
        <f>IF(ISNUMBER('Tabulka č. 1'!K74-'KN 2018 - tab.1'!K74),ROUND('Tabulka č. 1'!K74-'KN 2018 - tab.1'!K74,0),"")</f>
        <v>2190</v>
      </c>
      <c r="L74" s="90">
        <f>IF(ISNUMBER('Tabulka č. 1'!L74-'KN 2018 - tab.1'!L74),ROUND('Tabulka č. 1'!L74-'KN 2018 - tab.1'!L74,0),"")</f>
        <v>2168</v>
      </c>
      <c r="M74" s="89">
        <f>IF(ISNUMBER('Tabulka č. 1'!M74-'KN 2018 - tab.1'!M74),ROUND('Tabulka č. 1'!M74-'KN 2018 - tab.1'!M74,0),"")</f>
        <v>1996</v>
      </c>
      <c r="N74" s="89">
        <f>IF(ISNUMBER('Tabulka č. 1'!N74-'KN 2018 - tab.1'!N74),ROUND('Tabulka č. 1'!N74-'KN 2018 - tab.1'!N74,0),"")</f>
        <v>2677</v>
      </c>
      <c r="O74" s="91">
        <f>IF(ISNUMBER('Tabulka č. 1'!O74-'KN 2018 - tab.1'!O74),ROUND('Tabulka č. 1'!O74-'KN 2018 - tab.1'!O74,0),"")</f>
        <v>2120</v>
      </c>
      <c r="P74" s="47">
        <f t="shared" si="9"/>
        <v>2152.0714285714284</v>
      </c>
    </row>
  </sheetData>
  <mergeCells count="12">
    <mergeCell ref="A68:P68"/>
    <mergeCell ref="A1:P1"/>
    <mergeCell ref="A2:P2"/>
    <mergeCell ref="A5:P5"/>
    <mergeCell ref="A12:P12"/>
    <mergeCell ref="A19:P19"/>
    <mergeCell ref="A26:P26"/>
    <mergeCell ref="A33:P33"/>
    <mergeCell ref="A40:P40"/>
    <mergeCell ref="A47:P47"/>
    <mergeCell ref="A54:P54"/>
    <mergeCell ref="A61:P6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0" orientation="portrait" r:id="rId1"/>
  <headerFooter>
    <oddHeader>&amp;RPříloha č. 8b
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4"/>
  <sheetViews>
    <sheetView zoomScaleNormal="100" workbookViewId="0">
      <selection activeCell="J15" sqref="J15"/>
    </sheetView>
  </sheetViews>
  <sheetFormatPr defaultRowHeight="15" x14ac:dyDescent="0.25"/>
  <cols>
    <col min="1" max="1" width="18.42578125" style="42" customWidth="1"/>
    <col min="2" max="5" width="7.140625" style="1" customWidth="1"/>
    <col min="6" max="6" width="7.42578125" style="1" customWidth="1"/>
    <col min="7" max="16" width="7.140625" style="1" customWidth="1"/>
    <col min="17" max="18" width="9.140625" style="1"/>
    <col min="19" max="19" width="9.140625" style="1" customWidth="1"/>
    <col min="20" max="16384" width="9.140625" style="1"/>
  </cols>
  <sheetData>
    <row r="1" spans="1:30" ht="21" x14ac:dyDescent="0.35">
      <c r="A1" s="99" t="str">
        <f>'Tabulka č. 3'!A1:P1</f>
        <v>Porovnání krajských normativů a ukazatelů pro stanovení krajských normativů v letech 2018 a 2019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</row>
    <row r="2" spans="1:30" ht="21" x14ac:dyDescent="0.35">
      <c r="A2" s="100" t="s">
        <v>55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ht="19.5" thickBot="1" x14ac:dyDescent="0.35">
      <c r="A3" s="78" t="str">
        <f>'Tabulka č. 3'!A3</f>
        <v>změna roku 2019 oproti roku 2018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</row>
    <row r="4" spans="1:30" ht="84.75" customHeight="1" thickBot="1" x14ac:dyDescent="0.3">
      <c r="A4" s="50"/>
      <c r="B4" s="52" t="s">
        <v>2</v>
      </c>
      <c r="C4" s="53" t="s">
        <v>3</v>
      </c>
      <c r="D4" s="53" t="s">
        <v>0</v>
      </c>
      <c r="E4" s="53" t="s">
        <v>1</v>
      </c>
      <c r="F4" s="53" t="s">
        <v>4</v>
      </c>
      <c r="G4" s="53" t="s">
        <v>5</v>
      </c>
      <c r="H4" s="53" t="s">
        <v>6</v>
      </c>
      <c r="I4" s="53" t="s">
        <v>7</v>
      </c>
      <c r="J4" s="53" t="s">
        <v>8</v>
      </c>
      <c r="K4" s="53" t="s">
        <v>9</v>
      </c>
      <c r="L4" s="53" t="s">
        <v>10</v>
      </c>
      <c r="M4" s="53" t="s">
        <v>11</v>
      </c>
      <c r="N4" s="53" t="s">
        <v>12</v>
      </c>
      <c r="O4" s="54" t="s">
        <v>13</v>
      </c>
      <c r="P4" s="55" t="s">
        <v>14</v>
      </c>
    </row>
    <row r="5" spans="1:30" s="38" customFormat="1" ht="19.5" thickBot="1" x14ac:dyDescent="0.35">
      <c r="A5" s="101" t="str">
        <f>'KN 2019'!A16</f>
        <v>68-43-M/01 Veřejnosprávní činnost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30" s="36" customFormat="1" x14ac:dyDescent="0.25">
      <c r="A6" s="48" t="s">
        <v>51</v>
      </c>
      <c r="B6" s="79">
        <f>IF(ISNUMBER('Tabulka č. 2'!B6-'KN 2018 - tab.2'!B6),ROUND('Tabulka č. 2'!B6-'KN 2018 - tab.2'!B6,0),"")</f>
        <v>4797</v>
      </c>
      <c r="C6" s="79">
        <f>IF(ISNUMBER('Tabulka č. 2'!C6-'KN 2018 - tab.2'!C6),ROUND('Tabulka č. 2'!C6-'KN 2018 - tab.2'!C6,0),"")</f>
        <v>6221</v>
      </c>
      <c r="D6" s="79">
        <f>IF(ISNUMBER('Tabulka č. 2'!D6-'KN 2018 - tab.2'!D6),ROUND('Tabulka č. 2'!D6-'KN 2018 - tab.2'!D6,0),"")</f>
        <v>5291</v>
      </c>
      <c r="E6" s="79">
        <f>IF(ISNUMBER('Tabulka č. 2'!E6-'KN 2018 - tab.2'!E6),ROUND('Tabulka č. 2'!E6-'KN 2018 - tab.2'!E6,0),"")</f>
        <v>5856</v>
      </c>
      <c r="F6" s="79">
        <f>IF(ISNUMBER('Tabulka č. 2'!F6-'KN 2018 - tab.2'!F6),ROUND('Tabulka č. 2'!F6-'KN 2018 - tab.2'!F6,0),"")</f>
        <v>6962</v>
      </c>
      <c r="G6" s="79">
        <f>IF(ISNUMBER('Tabulka č. 2'!G6-'KN 2018 - tab.2'!G6),ROUND('Tabulka č. 2'!G6-'KN 2018 - tab.2'!G6,0),"")</f>
        <v>5492</v>
      </c>
      <c r="H6" s="79">
        <f>IF(ISNUMBER('Tabulka č. 2'!H6-'KN 2018 - tab.2'!H6),ROUND('Tabulka č. 2'!H6-'KN 2018 - tab.2'!H6,0),"")</f>
        <v>3124</v>
      </c>
      <c r="I6" s="79">
        <f>IF(ISNUMBER('Tabulka č. 2'!I6-'KN 2018 - tab.2'!I6),ROUND('Tabulka č. 2'!I6-'KN 2018 - tab.2'!I6,0),"")</f>
        <v>5366</v>
      </c>
      <c r="J6" s="79">
        <f>IF(ISNUMBER('Tabulka č. 2'!J6-'KN 2018 - tab.2'!J6),ROUND('Tabulka č. 2'!J6-'KN 2018 - tab.2'!J6,0),"")</f>
        <v>5512</v>
      </c>
      <c r="K6" s="79">
        <f>IF(ISNUMBER('Tabulka č. 2'!K6-'KN 2018 - tab.2'!K6),ROUND('Tabulka č. 2'!K6-'KN 2018 - tab.2'!K6,0),"")</f>
        <v>5562</v>
      </c>
      <c r="L6" s="79">
        <f>IF(ISNUMBER('Tabulka č. 2'!L6-'KN 2018 - tab.2'!L6),ROUND('Tabulka č. 2'!L6-'KN 2018 - tab.2'!L6,0),"")</f>
        <v>6551</v>
      </c>
      <c r="M6" s="79">
        <f>IF(ISNUMBER('Tabulka č. 2'!M6-'KN 2018 - tab.2'!M6),ROUND('Tabulka č. 2'!M6-'KN 2018 - tab.2'!M6,0),"")</f>
        <v>5749</v>
      </c>
      <c r="N6" s="79">
        <f>IF(ISNUMBER('Tabulka č. 2'!N6-'KN 2018 - tab.2'!N6),ROUND('Tabulka č. 2'!N6-'KN 2018 - tab.2'!N6,0),"")</f>
        <v>6344</v>
      </c>
      <c r="O6" s="79">
        <f>IF(ISNUMBER('Tabulka č. 2'!O6-'KN 2018 - tab.2'!O6),ROUND('Tabulka č. 2'!O6-'KN 2018 - tab.2'!O6,0),"")</f>
        <v>5725</v>
      </c>
      <c r="P6" s="43">
        <f>IF(ISNUMBER(AVERAGE(B6:O6)),AVERAGE(B6:O6),"")</f>
        <v>5610.8571428571431</v>
      </c>
    </row>
    <row r="7" spans="1:30" s="36" customFormat="1" x14ac:dyDescent="0.25">
      <c r="A7" s="39" t="s">
        <v>52</v>
      </c>
      <c r="B7" s="81">
        <f>IF(ISNUMBER('Tabulka č. 2'!B7-'KN 2018 - tab.2'!B7),ROUND('Tabulka č. 2'!B7-'KN 2018 - tab.2'!B7,0),"")</f>
        <v>30</v>
      </c>
      <c r="C7" s="81">
        <f>IF(ISNUMBER('Tabulka č. 2'!C7-'KN 2018 - tab.2'!C7),ROUND('Tabulka č. 2'!C7-'KN 2018 - tab.2'!C7,0),"")</f>
        <v>26</v>
      </c>
      <c r="D7" s="81">
        <f>IF(ISNUMBER('Tabulka č. 2'!D7-'KN 2018 - tab.2'!D7),ROUND('Tabulka č. 2'!D7-'KN 2018 - tab.2'!D7,0),"")</f>
        <v>50</v>
      </c>
      <c r="E7" s="81">
        <f>IF(ISNUMBER('Tabulka č. 2'!E7-'KN 2018 - tab.2'!E7),ROUND('Tabulka č. 2'!E7-'KN 2018 - tab.2'!E7,0),"")</f>
        <v>43</v>
      </c>
      <c r="F7" s="81">
        <f>IF(ISNUMBER('Tabulka č. 2'!F7-'KN 2018 - tab.2'!F7),ROUND('Tabulka č. 2'!F7-'KN 2018 - tab.2'!F7,0),"")</f>
        <v>0</v>
      </c>
      <c r="G7" s="81">
        <f>IF(ISNUMBER('Tabulka č. 2'!G7-'KN 2018 - tab.2'!G7),ROUND('Tabulka č. 2'!G7-'KN 2018 - tab.2'!G7,0),"")</f>
        <v>23</v>
      </c>
      <c r="H7" s="81">
        <f>IF(ISNUMBER('Tabulka č. 2'!H7-'KN 2018 - tab.2'!H7),ROUND('Tabulka č. 2'!H7-'KN 2018 - tab.2'!H7,0),"")</f>
        <v>30</v>
      </c>
      <c r="I7" s="81">
        <f>IF(ISNUMBER('Tabulka č. 2'!I7-'KN 2018 - tab.2'!I7),ROUND('Tabulka č. 2'!I7-'KN 2018 - tab.2'!I7,0),"")</f>
        <v>1</v>
      </c>
      <c r="J7" s="81">
        <f>IF(ISNUMBER('Tabulka č. 2'!J7-'KN 2018 - tab.2'!J7),ROUND('Tabulka č. 2'!J7-'KN 2018 - tab.2'!J7,0),"")</f>
        <v>16</v>
      </c>
      <c r="K7" s="81">
        <f>IF(ISNUMBER('Tabulka č. 2'!K7-'KN 2018 - tab.2'!K7),ROUND('Tabulka č. 2'!K7-'KN 2018 - tab.2'!K7,0),"")</f>
        <v>35</v>
      </c>
      <c r="L7" s="81">
        <f>IF(ISNUMBER('Tabulka č. 2'!L7-'KN 2018 - tab.2'!L7),ROUND('Tabulka č. 2'!L7-'KN 2018 - tab.2'!L7,0),"")</f>
        <v>12</v>
      </c>
      <c r="M7" s="81">
        <f>IF(ISNUMBER('Tabulka č. 2'!M7-'KN 2018 - tab.2'!M7),ROUND('Tabulka č. 2'!M7-'KN 2018 - tab.2'!M7,0),"")</f>
        <v>20</v>
      </c>
      <c r="N7" s="81">
        <f>IF(ISNUMBER('Tabulka č. 2'!N7-'KN 2018 - tab.2'!N7),ROUND('Tabulka č. 2'!N7-'KN 2018 - tab.2'!N7,0),"")</f>
        <v>28</v>
      </c>
      <c r="O7" s="81">
        <f>IF(ISNUMBER('Tabulka č. 2'!O7-'KN 2018 - tab.2'!O7),ROUND('Tabulka č. 2'!O7-'KN 2018 - tab.2'!O7,0),"")</f>
        <v>50</v>
      </c>
      <c r="P7" s="44">
        <f t="shared" ref="P7:P11" si="0">IF(ISNUMBER(AVERAGE(B7:O7)),AVERAGE(B7:O7),"")</f>
        <v>26</v>
      </c>
    </row>
    <row r="8" spans="1:30" x14ac:dyDescent="0.25">
      <c r="A8" s="40" t="s">
        <v>25</v>
      </c>
      <c r="B8" s="83">
        <f>IF(ISNUMBER('Tabulka č. 2'!B8-'KN 2018 - tab.2'!B8),ROUND('Tabulka č. 2'!B8-'KN 2018 - tab.2'!B8,2),"")</f>
        <v>0</v>
      </c>
      <c r="C8" s="83">
        <f>IF(ISNUMBER('Tabulka č. 2'!C8-'KN 2018 - tab.2'!C8),ROUND('Tabulka č. 2'!C8-'KN 2018 - tab.2'!C8,2),"")</f>
        <v>-0.36</v>
      </c>
      <c r="D8" s="83">
        <f>IF(ISNUMBER('Tabulka č. 2'!D8-'KN 2018 - tab.2'!D8),ROUND('Tabulka č. 2'!D8-'KN 2018 - tab.2'!D8,2),"")</f>
        <v>0</v>
      </c>
      <c r="E8" s="83">
        <f>IF(ISNUMBER('Tabulka č. 2'!E8-'KN 2018 - tab.2'!E8),ROUND('Tabulka č. 2'!E8-'KN 2018 - tab.2'!E8,2),"")</f>
        <v>0</v>
      </c>
      <c r="F8" s="83">
        <f>IF(ISNUMBER('Tabulka č. 2'!F8-'KN 2018 - tab.2'!F8),ROUND('Tabulka č. 2'!F8-'KN 2018 - tab.2'!F8,2),"")</f>
        <v>0.21</v>
      </c>
      <c r="G8" s="83">
        <f>IF(ISNUMBER('Tabulka č. 2'!G8-'KN 2018 - tab.2'!G8),ROUND('Tabulka č. 2'!G8-'KN 2018 - tab.2'!G8,2),"")</f>
        <v>0</v>
      </c>
      <c r="H8" s="83">
        <f>IF(ISNUMBER('Tabulka č. 2'!H8-'KN 2018 - tab.2'!H8),ROUND('Tabulka č. 2'!H8-'KN 2018 - tab.2'!H8,2),"")</f>
        <v>0.72</v>
      </c>
      <c r="I8" s="83">
        <f>IF(ISNUMBER('Tabulka č. 2'!I8-'KN 2018 - tab.2'!I8),ROUND('Tabulka č. 2'!I8-'KN 2018 - tab.2'!I8,2),"")</f>
        <v>0</v>
      </c>
      <c r="J8" s="83">
        <f>IF(ISNUMBER('Tabulka č. 2'!J8-'KN 2018 - tab.2'!J8),ROUND('Tabulka č. 2'!J8-'KN 2018 - tab.2'!J8,2),"")</f>
        <v>0</v>
      </c>
      <c r="K8" s="83">
        <f>IF(ISNUMBER('Tabulka č. 2'!K8-'KN 2018 - tab.2'!K8),ROUND('Tabulka č. 2'!K8-'KN 2018 - tab.2'!K8,2),"")</f>
        <v>0</v>
      </c>
      <c r="L8" s="83">
        <f>IF(ISNUMBER('Tabulka č. 2'!L8-'KN 2018 - tab.2'!L8),ROUND('Tabulka č. 2'!L8-'KN 2018 - tab.2'!L8,2),"")</f>
        <v>-0.12</v>
      </c>
      <c r="M8" s="83">
        <f>IF(ISNUMBER('Tabulka č. 2'!M8-'KN 2018 - tab.2'!M8),ROUND('Tabulka č. 2'!M8-'KN 2018 - tab.2'!M8,2),"")</f>
        <v>0</v>
      </c>
      <c r="N8" s="83">
        <f>IF(ISNUMBER('Tabulka č. 2'!N8-'KN 2018 - tab.2'!N8),ROUND('Tabulka č. 2'!N8-'KN 2018 - tab.2'!N8,2),"")</f>
        <v>0</v>
      </c>
      <c r="O8" s="83">
        <f>IF(ISNUMBER('Tabulka č. 2'!O8-'KN 2018 - tab.2'!O8),ROUND('Tabulka č. 2'!O8-'KN 2018 - tab.2'!O8,2),"")</f>
        <v>0</v>
      </c>
      <c r="P8" s="45">
        <f t="shared" si="0"/>
        <v>3.214285714285714E-2</v>
      </c>
    </row>
    <row r="9" spans="1:30" s="36" customFormat="1" x14ac:dyDescent="0.25">
      <c r="A9" s="39" t="s">
        <v>26</v>
      </c>
      <c r="B9" s="86">
        <f>IF(ISNUMBER('Tabulka č. 2'!B9-'KN 2018 - tab.2'!B9),ROUND('Tabulka č. 2'!B9-'KN 2018 - tab.2'!B9,0),"")</f>
        <v>5470</v>
      </c>
      <c r="C9" s="86">
        <f>IF(ISNUMBER('Tabulka č. 2'!C9-'KN 2018 - tab.2'!C9),ROUND('Tabulka č. 2'!C9-'KN 2018 - tab.2'!C9,0),"")</f>
        <v>4717</v>
      </c>
      <c r="D9" s="86">
        <f>IF(ISNUMBER('Tabulka č. 2'!D9-'KN 2018 - tab.2'!D9),ROUND('Tabulka č. 2'!D9-'KN 2018 - tab.2'!D9,0),"")</f>
        <v>5099</v>
      </c>
      <c r="E9" s="86">
        <f>IF(ISNUMBER('Tabulka č. 2'!E9-'KN 2018 - tab.2'!E9),ROUND('Tabulka č. 2'!E9-'KN 2018 - tab.2'!E9,0),"")</f>
        <v>5228</v>
      </c>
      <c r="F9" s="86">
        <f>IF(ISNUMBER('Tabulka č. 2'!F9-'KN 2018 - tab.2'!F9),ROUND('Tabulka č. 2'!F9-'KN 2018 - tab.2'!F9,0),"")</f>
        <v>5700</v>
      </c>
      <c r="G9" s="86">
        <f>IF(ISNUMBER('Tabulka č. 2'!G9-'KN 2018 - tab.2'!G9),ROUND('Tabulka č. 2'!G9-'KN 2018 - tab.2'!G9,0),"")</f>
        <v>4717</v>
      </c>
      <c r="H9" s="86">
        <f>IF(ISNUMBER('Tabulka č. 2'!H9-'KN 2018 - tab.2'!H9),ROUND('Tabulka č. 2'!H9-'KN 2018 - tab.2'!H9,0),"")</f>
        <v>4830</v>
      </c>
      <c r="I9" s="86">
        <f>IF(ISNUMBER('Tabulka č. 2'!I9-'KN 2018 - tab.2'!I9),ROUND('Tabulka č. 2'!I9-'KN 2018 - tab.2'!I9,0),"")</f>
        <v>5001</v>
      </c>
      <c r="J9" s="86">
        <f>IF(ISNUMBER('Tabulka č. 2'!J9-'KN 2018 - tab.2'!J9),ROUND('Tabulka č. 2'!J9-'KN 2018 - tab.2'!J9,0),"")</f>
        <v>4937</v>
      </c>
      <c r="K9" s="86">
        <f>IF(ISNUMBER('Tabulka č. 2'!K9-'KN 2018 - tab.2'!K9),ROUND('Tabulka č. 2'!K9-'KN 2018 - tab.2'!K9,0),"")</f>
        <v>5245</v>
      </c>
      <c r="L9" s="86">
        <f>IF(ISNUMBER('Tabulka č. 2'!L9-'KN 2018 - tab.2'!L9),ROUND('Tabulka č. 2'!L9-'KN 2018 - tab.2'!L9,0),"")</f>
        <v>5173</v>
      </c>
      <c r="M9" s="86">
        <f>IF(ISNUMBER('Tabulka č. 2'!M9-'KN 2018 - tab.2'!M9),ROUND('Tabulka č. 2'!M9-'KN 2018 - tab.2'!M9,0),"")</f>
        <v>5163</v>
      </c>
      <c r="N9" s="86">
        <f>IF(ISNUMBER('Tabulka č. 2'!N9-'KN 2018 - tab.2'!N9),ROUND('Tabulka č. 2'!N9-'KN 2018 - tab.2'!N9,0),"")</f>
        <v>4800</v>
      </c>
      <c r="O9" s="86">
        <f>IF(ISNUMBER('Tabulka č. 2'!O9-'KN 2018 - tab.2'!O9),ROUND('Tabulka č. 2'!O9-'KN 2018 - tab.2'!O9,0),"")</f>
        <v>5530</v>
      </c>
      <c r="P9" s="46">
        <f t="shared" si="0"/>
        <v>5115</v>
      </c>
    </row>
    <row r="10" spans="1:30" x14ac:dyDescent="0.25">
      <c r="A10" s="40" t="s">
        <v>27</v>
      </c>
      <c r="B10" s="83">
        <f>IF(ISNUMBER('Tabulka č. 2'!B10-'KN 2018 - tab.2'!B10),ROUND('Tabulka č. 2'!B10-'KN 2018 - tab.2'!B10,2),"")</f>
        <v>6</v>
      </c>
      <c r="C10" s="83">
        <f>IF(ISNUMBER('Tabulka č. 2'!C10-'KN 2018 - tab.2'!C10),ROUND('Tabulka č. 2'!C10-'KN 2018 - tab.2'!C10,2),"")</f>
        <v>-2</v>
      </c>
      <c r="D10" s="83">
        <f>IF(ISNUMBER('Tabulka č. 2'!D10-'KN 2018 - tab.2'!D10),ROUND('Tabulka č. 2'!D10-'KN 2018 - tab.2'!D10,2),"")</f>
        <v>-17.350000000000001</v>
      </c>
      <c r="E10" s="83">
        <f>IF(ISNUMBER('Tabulka č. 2'!E10-'KN 2018 - tab.2'!E10),ROUND('Tabulka č. 2'!E10-'KN 2018 - tab.2'!E10,2),"")</f>
        <v>0</v>
      </c>
      <c r="F10" s="83">
        <f>IF(ISNUMBER('Tabulka č. 2'!F10-'KN 2018 - tab.2'!F10),ROUND('Tabulka č. 2'!F10-'KN 2018 - tab.2'!F10,2),"")</f>
        <v>18.059999999999999</v>
      </c>
      <c r="G10" s="83">
        <f>IF(ISNUMBER('Tabulka č. 2'!G10-'KN 2018 - tab.2'!G10),ROUND('Tabulka č. 2'!G10-'KN 2018 - tab.2'!G10,2),"")</f>
        <v>0</v>
      </c>
      <c r="H10" s="83">
        <f>IF(ISNUMBER('Tabulka č. 2'!H10-'KN 2018 - tab.2'!H10),ROUND('Tabulka č. 2'!H10-'KN 2018 - tab.2'!H10,2),"")</f>
        <v>0</v>
      </c>
      <c r="I10" s="83">
        <f>IF(ISNUMBER('Tabulka č. 2'!I10-'KN 2018 - tab.2'!I10),ROUND('Tabulka č. 2'!I10-'KN 2018 - tab.2'!I10,2),"")</f>
        <v>0</v>
      </c>
      <c r="J10" s="83">
        <f>IF(ISNUMBER('Tabulka č. 2'!J10-'KN 2018 - tab.2'!J10),ROUND('Tabulka č. 2'!J10-'KN 2018 - tab.2'!J10,2),"")</f>
        <v>0</v>
      </c>
      <c r="K10" s="83">
        <f>IF(ISNUMBER('Tabulka č. 2'!K10-'KN 2018 - tab.2'!K10),ROUND('Tabulka č. 2'!K10-'KN 2018 - tab.2'!K10,2),"")</f>
        <v>0</v>
      </c>
      <c r="L10" s="83">
        <f>IF(ISNUMBER('Tabulka č. 2'!L10-'KN 2018 - tab.2'!L10),ROUND('Tabulka č. 2'!L10-'KN 2018 - tab.2'!L10,2),"")</f>
        <v>4.1100000000000003</v>
      </c>
      <c r="M10" s="83">
        <f>IF(ISNUMBER('Tabulka č. 2'!M10-'KN 2018 - tab.2'!M10),ROUND('Tabulka č. 2'!M10-'KN 2018 - tab.2'!M10,2),"")</f>
        <v>2.0099999999999998</v>
      </c>
      <c r="N10" s="83">
        <f>IF(ISNUMBER('Tabulka č. 2'!N10-'KN 2018 - tab.2'!N10),ROUND('Tabulka č. 2'!N10-'KN 2018 - tab.2'!N10,2),"")</f>
        <v>0</v>
      </c>
      <c r="O10" s="83">
        <f>IF(ISNUMBER('Tabulka č. 2'!O10-'KN 2018 - tab.2'!O10),ROUND('Tabulka č. 2'!O10-'KN 2018 - tab.2'!O10,2),"")</f>
        <v>13.33</v>
      </c>
      <c r="P10" s="45">
        <f t="shared" si="0"/>
        <v>1.7257142857142855</v>
      </c>
    </row>
    <row r="11" spans="1:30" s="36" customFormat="1" ht="15.75" thickBot="1" x14ac:dyDescent="0.3">
      <c r="A11" s="41" t="s">
        <v>28</v>
      </c>
      <c r="B11" s="89">
        <f>IF(ISNUMBER('Tabulka č. 2'!B11-'KN 2018 - tab.2'!B11),ROUND('Tabulka č. 2'!B11-'KN 2018 - tab.2'!B11,0),"")</f>
        <v>2260</v>
      </c>
      <c r="C11" s="89">
        <f>IF(ISNUMBER('Tabulka č. 2'!C11-'KN 2018 - tab.2'!C11),ROUND('Tabulka č. 2'!C11-'KN 2018 - tab.2'!C11,0),"")</f>
        <v>1891</v>
      </c>
      <c r="D11" s="89">
        <f>IF(ISNUMBER('Tabulka č. 2'!D11-'KN 2018 - tab.2'!D11),ROUND('Tabulka č. 2'!D11-'KN 2018 - tab.2'!D11,0),"")</f>
        <v>1915</v>
      </c>
      <c r="E11" s="89">
        <f>IF(ISNUMBER('Tabulka č. 2'!E11-'KN 2018 - tab.2'!E11),ROUND('Tabulka č. 2'!E11-'KN 2018 - tab.2'!E11,0),"")</f>
        <v>1998</v>
      </c>
      <c r="F11" s="89">
        <f>IF(ISNUMBER('Tabulka č. 2'!F11-'KN 2018 - tab.2'!F11),ROUND('Tabulka č. 2'!F11-'KN 2018 - tab.2'!F11,0),"")</f>
        <v>2200</v>
      </c>
      <c r="G11" s="89">
        <f>IF(ISNUMBER('Tabulka č. 2'!G11-'KN 2018 - tab.2'!G11),ROUND('Tabulka č. 2'!G11-'KN 2018 - tab.2'!G11,0),"")</f>
        <v>1773</v>
      </c>
      <c r="H11" s="89">
        <f>IF(ISNUMBER('Tabulka č. 2'!H11-'KN 2018 - tab.2'!H11),ROUND('Tabulka č. 2'!H11-'KN 2018 - tab.2'!H11,0),"")</f>
        <v>2140</v>
      </c>
      <c r="I11" s="89">
        <f>IF(ISNUMBER('Tabulka č. 2'!I11-'KN 2018 - tab.2'!I11),ROUND('Tabulka č. 2'!I11-'KN 2018 - tab.2'!I11,0),"")</f>
        <v>2272</v>
      </c>
      <c r="J11" s="89">
        <f>IF(ISNUMBER('Tabulka č. 2'!J11-'KN 2018 - tab.2'!J11),ROUND('Tabulka č. 2'!J11-'KN 2018 - tab.2'!J11,0),"")</f>
        <v>2529</v>
      </c>
      <c r="K11" s="89">
        <f>IF(ISNUMBER('Tabulka č. 2'!K11-'KN 2018 - tab.2'!K11),ROUND('Tabulka č. 2'!K11-'KN 2018 - tab.2'!K11,0),"")</f>
        <v>2190</v>
      </c>
      <c r="L11" s="89">
        <f>IF(ISNUMBER('Tabulka č. 2'!L11-'KN 2018 - tab.2'!L11),ROUND('Tabulka č. 2'!L11-'KN 2018 - tab.2'!L11,0),"")</f>
        <v>2168</v>
      </c>
      <c r="M11" s="89">
        <f>IF(ISNUMBER('Tabulka č. 2'!M11-'KN 2018 - tab.2'!M11),ROUND('Tabulka č. 2'!M11-'KN 2018 - tab.2'!M11,0),"")</f>
        <v>1996</v>
      </c>
      <c r="N11" s="89">
        <f>IF(ISNUMBER('Tabulka č. 2'!N11-'KN 2018 - tab.2'!N11),ROUND('Tabulka č. 2'!N11-'KN 2018 - tab.2'!N11,0),"")</f>
        <v>2677</v>
      </c>
      <c r="O11" s="89">
        <f>IF(ISNUMBER('Tabulka č. 2'!O11-'KN 2018 - tab.2'!O11),ROUND('Tabulka č. 2'!O11-'KN 2018 - tab.2'!O11,0),"")</f>
        <v>2120</v>
      </c>
      <c r="P11" s="47">
        <f t="shared" si="0"/>
        <v>2152.0714285714284</v>
      </c>
    </row>
    <row r="12" spans="1:30" s="38" customFormat="1" ht="19.5" thickBot="1" x14ac:dyDescent="0.35">
      <c r="A12" s="101" t="str">
        <f>'KN 2019'!A17</f>
        <v>41-41-M/01 Agropodnikání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3"/>
    </row>
    <row r="13" spans="1:30" s="36" customFormat="1" x14ac:dyDescent="0.25">
      <c r="A13" s="48" t="s">
        <v>51</v>
      </c>
      <c r="B13" s="79" t="str">
        <f>IF(ISNUMBER('Tabulka č. 2'!B13-'KN 2018 - tab.2'!B13),ROUND('Tabulka č. 2'!B13-'KN 2018 - tab.2'!B13,0),"")</f>
        <v/>
      </c>
      <c r="C13" s="79">
        <f>IF(ISNUMBER('Tabulka č. 2'!C13-'KN 2018 - tab.2'!C13),ROUND('Tabulka č. 2'!C13-'KN 2018 - tab.2'!C13,0),"")</f>
        <v>8699</v>
      </c>
      <c r="D13" s="79">
        <f>IF(ISNUMBER('Tabulka č. 2'!D13-'KN 2018 - tab.2'!D13),ROUND('Tabulka č. 2'!D13-'KN 2018 - tab.2'!D13,0),"")</f>
        <v>6817</v>
      </c>
      <c r="E13" s="79">
        <f>IF(ISNUMBER('Tabulka č. 2'!E13-'KN 2018 - tab.2'!E13),ROUND('Tabulka č. 2'!E13-'KN 2018 - tab.2'!E13,0),"")</f>
        <v>10193</v>
      </c>
      <c r="F13" s="79">
        <f>IF(ISNUMBER('Tabulka č. 2'!F13-'KN 2018 - tab.2'!F13),ROUND('Tabulka č. 2'!F13-'KN 2018 - tab.2'!F13,0),"")</f>
        <v>5877</v>
      </c>
      <c r="G13" s="79">
        <f>IF(ISNUMBER('Tabulka č. 2'!G13-'KN 2018 - tab.2'!G13),ROUND('Tabulka č. 2'!G13-'KN 2018 - tab.2'!G13,0),"")</f>
        <v>6671</v>
      </c>
      <c r="H13" s="79">
        <f>IF(ISNUMBER('Tabulka č. 2'!H13-'KN 2018 - tab.2'!H13),ROUND('Tabulka č. 2'!H13-'KN 2018 - tab.2'!H13,0),"")</f>
        <v>7098</v>
      </c>
      <c r="I13" s="79">
        <f>IF(ISNUMBER('Tabulka č. 2'!I13-'KN 2018 - tab.2'!I13),ROUND('Tabulka č. 2'!I13-'KN 2018 - tab.2'!I13,0),"")</f>
        <v>11124</v>
      </c>
      <c r="J13" s="79">
        <f>IF(ISNUMBER('Tabulka č. 2'!J13-'KN 2018 - tab.2'!J13),ROUND('Tabulka č. 2'!J13-'KN 2018 - tab.2'!J13,0),"")</f>
        <v>7587</v>
      </c>
      <c r="K13" s="79">
        <f>IF(ISNUMBER('Tabulka č. 2'!K13-'KN 2018 - tab.2'!K13),ROUND('Tabulka č. 2'!K13-'KN 2018 - tab.2'!K13,0),"")</f>
        <v>6894</v>
      </c>
      <c r="L13" s="79">
        <f>IF(ISNUMBER('Tabulka č. 2'!L13-'KN 2018 - tab.2'!L13),ROUND('Tabulka č. 2'!L13-'KN 2018 - tab.2'!L13,0),"")</f>
        <v>16916</v>
      </c>
      <c r="M13" s="79">
        <f>IF(ISNUMBER('Tabulka č. 2'!M13-'KN 2018 - tab.2'!M13),ROUND('Tabulka č. 2'!M13-'KN 2018 - tab.2'!M13,0),"")</f>
        <v>7229</v>
      </c>
      <c r="N13" s="79">
        <f>IF(ISNUMBER('Tabulka č. 2'!N13-'KN 2018 - tab.2'!N13),ROUND('Tabulka č. 2'!N13-'KN 2018 - tab.2'!N13,0),"")</f>
        <v>7042</v>
      </c>
      <c r="O13" s="79">
        <f>IF(ISNUMBER('Tabulka č. 2'!O13-'KN 2018 - tab.2'!O13),ROUND('Tabulka č. 2'!O13-'KN 2018 - tab.2'!O13,0),"")</f>
        <v>7538</v>
      </c>
      <c r="P13" s="43">
        <f>IF(ISNUMBER(AVERAGE(B13:O13)),AVERAGE(B13:O13),"")</f>
        <v>8437.3076923076915</v>
      </c>
    </row>
    <row r="14" spans="1:30" s="36" customFormat="1" x14ac:dyDescent="0.25">
      <c r="A14" s="39" t="s">
        <v>52</v>
      </c>
      <c r="B14" s="81" t="str">
        <f>IF(ISNUMBER('Tabulka č. 2'!B14-'KN 2018 - tab.2'!B14),ROUND('Tabulka č. 2'!B14-'KN 2018 - tab.2'!B14,0),"")</f>
        <v/>
      </c>
      <c r="C14" s="81">
        <f>IF(ISNUMBER('Tabulka č. 2'!C14-'KN 2018 - tab.2'!C14),ROUND('Tabulka č. 2'!C14-'KN 2018 - tab.2'!C14,0),"")</f>
        <v>78</v>
      </c>
      <c r="D14" s="81">
        <f>IF(ISNUMBER('Tabulka č. 2'!D14-'KN 2018 - tab.2'!D14),ROUND('Tabulka č. 2'!D14-'KN 2018 - tab.2'!D14,0),"")</f>
        <v>50</v>
      </c>
      <c r="E14" s="81">
        <f>IF(ISNUMBER('Tabulka č. 2'!E14-'KN 2018 - tab.2'!E14),ROUND('Tabulka č. 2'!E14-'KN 2018 - tab.2'!E14,0),"")</f>
        <v>43</v>
      </c>
      <c r="F14" s="81">
        <f>IF(ISNUMBER('Tabulka č. 2'!F14-'KN 2018 - tab.2'!F14),ROUND('Tabulka č. 2'!F14-'KN 2018 - tab.2'!F14,0),"")</f>
        <v>0</v>
      </c>
      <c r="G14" s="81">
        <f>IF(ISNUMBER('Tabulka č. 2'!G14-'KN 2018 - tab.2'!G14),ROUND('Tabulka č. 2'!G14-'KN 2018 - tab.2'!G14,0),"")</f>
        <v>28</v>
      </c>
      <c r="H14" s="81">
        <f>IF(ISNUMBER('Tabulka č. 2'!H14-'KN 2018 - tab.2'!H14),ROUND('Tabulka č. 2'!H14-'KN 2018 - tab.2'!H14,0),"")</f>
        <v>30</v>
      </c>
      <c r="I14" s="81">
        <f>IF(ISNUMBER('Tabulka č. 2'!I14-'KN 2018 - tab.2'!I14),ROUND('Tabulka č. 2'!I14-'KN 2018 - tab.2'!I14,0),"")</f>
        <v>15</v>
      </c>
      <c r="J14" s="81">
        <f>IF(ISNUMBER('Tabulka č. 2'!J14-'KN 2018 - tab.2'!J14),ROUND('Tabulka č. 2'!J14-'KN 2018 - tab.2'!J14,0),"")</f>
        <v>23</v>
      </c>
      <c r="K14" s="81">
        <f>IF(ISNUMBER('Tabulka č. 2'!K14-'KN 2018 - tab.2'!K14),ROUND('Tabulka č. 2'!K14-'KN 2018 - tab.2'!K14,0),"")</f>
        <v>44</v>
      </c>
      <c r="L14" s="81">
        <f>IF(ISNUMBER('Tabulka č. 2'!L14-'KN 2018 - tab.2'!L14),ROUND('Tabulka č. 2'!L14-'KN 2018 - tab.2'!L14,0),"")</f>
        <v>12</v>
      </c>
      <c r="M14" s="81">
        <f>IF(ISNUMBER('Tabulka č. 2'!M14-'KN 2018 - tab.2'!M14),ROUND('Tabulka č. 2'!M14-'KN 2018 - tab.2'!M14,0),"")</f>
        <v>20</v>
      </c>
      <c r="N14" s="81">
        <f>IF(ISNUMBER('Tabulka č. 2'!N14-'KN 2018 - tab.2'!N14),ROUND('Tabulka č. 2'!N14-'KN 2018 - tab.2'!N14,0),"")</f>
        <v>123</v>
      </c>
      <c r="O14" s="81">
        <f>IF(ISNUMBER('Tabulka č. 2'!O14-'KN 2018 - tab.2'!O14),ROUND('Tabulka č. 2'!O14-'KN 2018 - tab.2'!O14,0),"")</f>
        <v>50</v>
      </c>
      <c r="P14" s="44">
        <f t="shared" ref="P14:P18" si="1">IF(ISNUMBER(AVERAGE(B14:O14)),AVERAGE(B14:O14),"")</f>
        <v>39.692307692307693</v>
      </c>
    </row>
    <row r="15" spans="1:30" x14ac:dyDescent="0.25">
      <c r="A15" s="40" t="s">
        <v>25</v>
      </c>
      <c r="B15" s="83" t="str">
        <f>IF(ISNUMBER('Tabulka č. 2'!B15-'KN 2018 - tab.2'!B15),ROUND('Tabulka č. 2'!B15-'KN 2018 - tab.2'!B15,2),"")</f>
        <v/>
      </c>
      <c r="C15" s="83">
        <f>IF(ISNUMBER('Tabulka č. 2'!C15-'KN 2018 - tab.2'!C15),ROUND('Tabulka č. 2'!C15-'KN 2018 - tab.2'!C15,2),"")</f>
        <v>-0.32</v>
      </c>
      <c r="D15" s="83">
        <f>IF(ISNUMBER('Tabulka č. 2'!D15-'KN 2018 - tab.2'!D15),ROUND('Tabulka č. 2'!D15-'KN 2018 - tab.2'!D15,2),"")</f>
        <v>0</v>
      </c>
      <c r="E15" s="83">
        <f>IF(ISNUMBER('Tabulka č. 2'!E15-'KN 2018 - tab.2'!E15),ROUND('Tabulka č. 2'!E15-'KN 2018 - tab.2'!E15,2),"")</f>
        <v>0</v>
      </c>
      <c r="F15" s="83">
        <f>IF(ISNUMBER('Tabulka č. 2'!F15-'KN 2018 - tab.2'!F15),ROUND('Tabulka č. 2'!F15-'KN 2018 - tab.2'!F15,2),"")</f>
        <v>0</v>
      </c>
      <c r="G15" s="83">
        <f>IF(ISNUMBER('Tabulka č. 2'!G15-'KN 2018 - tab.2'!G15),ROUND('Tabulka č. 2'!G15-'KN 2018 - tab.2'!G15,2),"")</f>
        <v>0</v>
      </c>
      <c r="H15" s="83">
        <f>IF(ISNUMBER('Tabulka č. 2'!H15-'KN 2018 - tab.2'!H15),ROUND('Tabulka č. 2'!H15-'KN 2018 - tab.2'!H15,2),"")</f>
        <v>0.12</v>
      </c>
      <c r="I15" s="83">
        <f>IF(ISNUMBER('Tabulka č. 2'!I15-'KN 2018 - tab.2'!I15),ROUND('Tabulka č. 2'!I15-'KN 2018 - tab.2'!I15,2),"")</f>
        <v>-0.95</v>
      </c>
      <c r="J15" s="83">
        <f>IF(ISNUMBER('Tabulka č. 2'!J15-'KN 2018 - tab.2'!J15),ROUND('Tabulka č. 2'!J15-'KN 2018 - tab.2'!J15,2),"")</f>
        <v>0</v>
      </c>
      <c r="K15" s="83">
        <f>IF(ISNUMBER('Tabulka č. 2'!K15-'KN 2018 - tab.2'!K15),ROUND('Tabulka č. 2'!K15-'KN 2018 - tab.2'!K15,2),"")</f>
        <v>0</v>
      </c>
      <c r="L15" s="83">
        <f>IF(ISNUMBER('Tabulka č. 2'!L15-'KN 2018 - tab.2'!L15),ROUND('Tabulka č. 2'!L15-'KN 2018 - tab.2'!L15,2),"")</f>
        <v>-0.98</v>
      </c>
      <c r="M15" s="83">
        <f>IF(ISNUMBER('Tabulka č. 2'!M15-'KN 2018 - tab.2'!M15),ROUND('Tabulka č. 2'!M15-'KN 2018 - tab.2'!M15,2),"")</f>
        <v>0</v>
      </c>
      <c r="N15" s="83">
        <f>IF(ISNUMBER('Tabulka č. 2'!N15-'KN 2018 - tab.2'!N15),ROUND('Tabulka č. 2'!N15-'KN 2018 - tab.2'!N15,2),"")</f>
        <v>0</v>
      </c>
      <c r="O15" s="83">
        <f>IF(ISNUMBER('Tabulka č. 2'!O15-'KN 2018 - tab.2'!O15),ROUND('Tabulka č. 2'!O15-'KN 2018 - tab.2'!O15,2),"")</f>
        <v>0</v>
      </c>
      <c r="P15" s="45">
        <f t="shared" si="1"/>
        <v>-0.16384615384615384</v>
      </c>
    </row>
    <row r="16" spans="1:30" s="36" customFormat="1" x14ac:dyDescent="0.25">
      <c r="A16" s="39" t="s">
        <v>26</v>
      </c>
      <c r="B16" s="86" t="str">
        <f>IF(ISNUMBER('Tabulka č. 2'!B16-'KN 2018 - tab.2'!B16),ROUND('Tabulka č. 2'!B16-'KN 2018 - tab.2'!B16,0),"")</f>
        <v/>
      </c>
      <c r="C16" s="86">
        <f>IF(ISNUMBER('Tabulka č. 2'!C16-'KN 2018 - tab.2'!C16),ROUND('Tabulka č. 2'!C16-'KN 2018 - tab.2'!C16,0),"")</f>
        <v>4717</v>
      </c>
      <c r="D16" s="86">
        <f>IF(ISNUMBER('Tabulka č. 2'!D16-'KN 2018 - tab.2'!D16),ROUND('Tabulka č. 2'!D16-'KN 2018 - tab.2'!D16,0),"")</f>
        <v>5099</v>
      </c>
      <c r="E16" s="86">
        <f>IF(ISNUMBER('Tabulka č. 2'!E16-'KN 2018 - tab.2'!E16),ROUND('Tabulka č. 2'!E16-'KN 2018 - tab.2'!E16,0),"")</f>
        <v>5228</v>
      </c>
      <c r="F16" s="86">
        <f>IF(ISNUMBER('Tabulka č. 2'!F16-'KN 2018 - tab.2'!F16),ROUND('Tabulka č. 2'!F16-'KN 2018 - tab.2'!F16,0),"")</f>
        <v>5700</v>
      </c>
      <c r="G16" s="86">
        <f>IF(ISNUMBER('Tabulka č. 2'!G16-'KN 2018 - tab.2'!G16),ROUND('Tabulka č. 2'!G16-'KN 2018 - tab.2'!G16,0),"")</f>
        <v>4717</v>
      </c>
      <c r="H16" s="86">
        <f>IF(ISNUMBER('Tabulka č. 2'!H16-'KN 2018 - tab.2'!H16),ROUND('Tabulka č. 2'!H16-'KN 2018 - tab.2'!H16,0),"")</f>
        <v>4830</v>
      </c>
      <c r="I16" s="86">
        <f>IF(ISNUMBER('Tabulka č. 2'!I16-'KN 2018 - tab.2'!I16),ROUND('Tabulka č. 2'!I16-'KN 2018 - tab.2'!I16,0),"")</f>
        <v>5001</v>
      </c>
      <c r="J16" s="86">
        <f>IF(ISNUMBER('Tabulka č. 2'!J16-'KN 2018 - tab.2'!J16),ROUND('Tabulka č. 2'!J16-'KN 2018 - tab.2'!J16,0),"")</f>
        <v>4937</v>
      </c>
      <c r="K16" s="86">
        <f>IF(ISNUMBER('Tabulka č. 2'!K16-'KN 2018 - tab.2'!K16),ROUND('Tabulka č. 2'!K16-'KN 2018 - tab.2'!K16,0),"")</f>
        <v>5245</v>
      </c>
      <c r="L16" s="86">
        <f>IF(ISNUMBER('Tabulka č. 2'!L16-'KN 2018 - tab.2'!L16),ROUND('Tabulka č. 2'!L16-'KN 2018 - tab.2'!L16,0),"")</f>
        <v>5173</v>
      </c>
      <c r="M16" s="86">
        <f>IF(ISNUMBER('Tabulka č. 2'!M16-'KN 2018 - tab.2'!M16),ROUND('Tabulka č. 2'!M16-'KN 2018 - tab.2'!M16,0),"")</f>
        <v>5163</v>
      </c>
      <c r="N16" s="86">
        <f>IF(ISNUMBER('Tabulka č. 2'!N16-'KN 2018 - tab.2'!N16),ROUND('Tabulka č. 2'!N16-'KN 2018 - tab.2'!N16,0),"")</f>
        <v>4800</v>
      </c>
      <c r="O16" s="86">
        <f>IF(ISNUMBER('Tabulka č. 2'!O16-'KN 2018 - tab.2'!O16),ROUND('Tabulka č. 2'!O16-'KN 2018 - tab.2'!O16,0),"")</f>
        <v>5530</v>
      </c>
      <c r="P16" s="46">
        <f t="shared" si="1"/>
        <v>5087.6923076923076</v>
      </c>
    </row>
    <row r="17" spans="1:16" x14ac:dyDescent="0.25">
      <c r="A17" s="40" t="s">
        <v>27</v>
      </c>
      <c r="B17" s="83" t="str">
        <f>IF(ISNUMBER('Tabulka č. 2'!B17-'KN 2018 - tab.2'!B17),ROUND('Tabulka č. 2'!B17-'KN 2018 - tab.2'!B17,2),"")</f>
        <v/>
      </c>
      <c r="C17" s="83">
        <f>IF(ISNUMBER('Tabulka č. 2'!C17-'KN 2018 - tab.2'!C17),ROUND('Tabulka č. 2'!C17-'KN 2018 - tab.2'!C17,2),"")</f>
        <v>-1</v>
      </c>
      <c r="D17" s="83">
        <f>IF(ISNUMBER('Tabulka č. 2'!D17-'KN 2018 - tab.2'!D17),ROUND('Tabulka č. 2'!D17-'KN 2018 - tab.2'!D17,2),"")</f>
        <v>0</v>
      </c>
      <c r="E17" s="83">
        <f>IF(ISNUMBER('Tabulka č. 2'!E17-'KN 2018 - tab.2'!E17),ROUND('Tabulka č. 2'!E17-'KN 2018 - tab.2'!E17,2),"")</f>
        <v>0</v>
      </c>
      <c r="F17" s="83">
        <f>IF(ISNUMBER('Tabulka č. 2'!F17-'KN 2018 - tab.2'!F17),ROUND('Tabulka č. 2'!F17-'KN 2018 - tab.2'!F17,2),"")</f>
        <v>5.64</v>
      </c>
      <c r="G17" s="83">
        <f>IF(ISNUMBER('Tabulka č. 2'!G17-'KN 2018 - tab.2'!G17),ROUND('Tabulka č. 2'!G17-'KN 2018 - tab.2'!G17,2),"")</f>
        <v>0</v>
      </c>
      <c r="H17" s="83">
        <f>IF(ISNUMBER('Tabulka č. 2'!H17-'KN 2018 - tab.2'!H17),ROUND('Tabulka č. 2'!H17-'KN 2018 - tab.2'!H17,2),"")</f>
        <v>0</v>
      </c>
      <c r="I17" s="83">
        <f>IF(ISNUMBER('Tabulka č. 2'!I17-'KN 2018 - tab.2'!I17),ROUND('Tabulka č. 2'!I17-'KN 2018 - tab.2'!I17,2),"")</f>
        <v>0</v>
      </c>
      <c r="J17" s="83">
        <f>IF(ISNUMBER('Tabulka č. 2'!J17-'KN 2018 - tab.2'!J17),ROUND('Tabulka č. 2'!J17-'KN 2018 - tab.2'!J17,2),"")</f>
        <v>0</v>
      </c>
      <c r="K17" s="83">
        <f>IF(ISNUMBER('Tabulka č. 2'!K17-'KN 2018 - tab.2'!K17),ROUND('Tabulka č. 2'!K17-'KN 2018 - tab.2'!K17,2),"")</f>
        <v>0</v>
      </c>
      <c r="L17" s="83">
        <f>IF(ISNUMBER('Tabulka č. 2'!L17-'KN 2018 - tab.2'!L17),ROUND('Tabulka č. 2'!L17-'KN 2018 - tab.2'!L17,2),"")</f>
        <v>0</v>
      </c>
      <c r="M17" s="83">
        <f>IF(ISNUMBER('Tabulka č. 2'!M17-'KN 2018 - tab.2'!M17),ROUND('Tabulka č. 2'!M17-'KN 2018 - tab.2'!M17,2),"")</f>
        <v>0</v>
      </c>
      <c r="N17" s="83">
        <f>IF(ISNUMBER('Tabulka č. 2'!N17-'KN 2018 - tab.2'!N17),ROUND('Tabulka č. 2'!N17-'KN 2018 - tab.2'!N17,2),"")</f>
        <v>0</v>
      </c>
      <c r="O17" s="83">
        <f>IF(ISNUMBER('Tabulka č. 2'!O17-'KN 2018 - tab.2'!O17),ROUND('Tabulka č. 2'!O17-'KN 2018 - tab.2'!O17,2),"")</f>
        <v>0</v>
      </c>
      <c r="P17" s="45">
        <f t="shared" si="1"/>
        <v>0.3569230769230769</v>
      </c>
    </row>
    <row r="18" spans="1:16" s="36" customFormat="1" ht="15.75" thickBot="1" x14ac:dyDescent="0.3">
      <c r="A18" s="41" t="s">
        <v>28</v>
      </c>
      <c r="B18" s="89" t="str">
        <f>IF(ISNUMBER('Tabulka č. 2'!B18-'KN 2018 - tab.2'!B18),ROUND('Tabulka č. 2'!B18-'KN 2018 - tab.2'!B18,0),"")</f>
        <v/>
      </c>
      <c r="C18" s="89">
        <f>IF(ISNUMBER('Tabulka č. 2'!C18-'KN 2018 - tab.2'!C18),ROUND('Tabulka č. 2'!C18-'KN 2018 - tab.2'!C18,0),"")</f>
        <v>1891</v>
      </c>
      <c r="D18" s="89">
        <f>IF(ISNUMBER('Tabulka č. 2'!D18-'KN 2018 - tab.2'!D18),ROUND('Tabulka č. 2'!D18-'KN 2018 - tab.2'!D18,0),"")</f>
        <v>1915</v>
      </c>
      <c r="E18" s="89">
        <f>IF(ISNUMBER('Tabulka č. 2'!E18-'KN 2018 - tab.2'!E18),ROUND('Tabulka č. 2'!E18-'KN 2018 - tab.2'!E18,0),"")</f>
        <v>1998</v>
      </c>
      <c r="F18" s="89">
        <f>IF(ISNUMBER('Tabulka č. 2'!F18-'KN 2018 - tab.2'!F18),ROUND('Tabulka č. 2'!F18-'KN 2018 - tab.2'!F18,0),"")</f>
        <v>2200</v>
      </c>
      <c r="G18" s="89">
        <f>IF(ISNUMBER('Tabulka č. 2'!G18-'KN 2018 - tab.2'!G18),ROUND('Tabulka č. 2'!G18-'KN 2018 - tab.2'!G18,0),"")</f>
        <v>1773</v>
      </c>
      <c r="H18" s="89">
        <f>IF(ISNUMBER('Tabulka č. 2'!H18-'KN 2018 - tab.2'!H18),ROUND('Tabulka č. 2'!H18-'KN 2018 - tab.2'!H18,0),"")</f>
        <v>2140</v>
      </c>
      <c r="I18" s="89">
        <f>IF(ISNUMBER('Tabulka č. 2'!I18-'KN 2018 - tab.2'!I18),ROUND('Tabulka č. 2'!I18-'KN 2018 - tab.2'!I18,0),"")</f>
        <v>2272</v>
      </c>
      <c r="J18" s="89">
        <f>IF(ISNUMBER('Tabulka č. 2'!J18-'KN 2018 - tab.2'!J18),ROUND('Tabulka č. 2'!J18-'KN 2018 - tab.2'!J18,0),"")</f>
        <v>2529</v>
      </c>
      <c r="K18" s="89">
        <f>IF(ISNUMBER('Tabulka č. 2'!K18-'KN 2018 - tab.2'!K18),ROUND('Tabulka č. 2'!K18-'KN 2018 - tab.2'!K18,0),"")</f>
        <v>2190</v>
      </c>
      <c r="L18" s="89">
        <f>IF(ISNUMBER('Tabulka č. 2'!L18-'KN 2018 - tab.2'!L18),ROUND('Tabulka č. 2'!L18-'KN 2018 - tab.2'!L18,0),"")</f>
        <v>2168</v>
      </c>
      <c r="M18" s="89">
        <f>IF(ISNUMBER('Tabulka č. 2'!M18-'KN 2018 - tab.2'!M18),ROUND('Tabulka č. 2'!M18-'KN 2018 - tab.2'!M18,0),"")</f>
        <v>1996</v>
      </c>
      <c r="N18" s="89">
        <f>IF(ISNUMBER('Tabulka č. 2'!N18-'KN 2018 - tab.2'!N18),ROUND('Tabulka č. 2'!N18-'KN 2018 - tab.2'!N18,0),"")</f>
        <v>2677</v>
      </c>
      <c r="O18" s="89">
        <f>IF(ISNUMBER('Tabulka č. 2'!O18-'KN 2018 - tab.2'!O18),ROUND('Tabulka č. 2'!O18-'KN 2018 - tab.2'!O18,0),"")</f>
        <v>2120</v>
      </c>
      <c r="P18" s="47">
        <f t="shared" si="1"/>
        <v>2143.7692307692309</v>
      </c>
    </row>
    <row r="19" spans="1:16" s="38" customFormat="1" ht="19.5" thickBot="1" x14ac:dyDescent="0.35">
      <c r="A19" s="101" t="str">
        <f>'KN 2019'!A18</f>
        <v>78-42-M/01 Technické lyceum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3"/>
    </row>
    <row r="20" spans="1:16" s="36" customFormat="1" x14ac:dyDescent="0.25">
      <c r="A20" s="48" t="s">
        <v>51</v>
      </c>
      <c r="B20" s="79">
        <f>IF(ISNUMBER('Tabulka č. 2'!B20-'KN 2018 - tab.2'!B20),ROUND('Tabulka č. 2'!B20-'KN 2018 - tab.2'!B20,0),"")</f>
        <v>6403</v>
      </c>
      <c r="C20" s="79">
        <f>IF(ISNUMBER('Tabulka č. 2'!C20-'KN 2018 - tab.2'!C20),ROUND('Tabulka č. 2'!C20-'KN 2018 - tab.2'!C20,0),"")</f>
        <v>6950</v>
      </c>
      <c r="D20" s="79">
        <f>IF(ISNUMBER('Tabulka č. 2'!D20-'KN 2018 - tab.2'!D20),ROUND('Tabulka č. 2'!D20-'KN 2018 - tab.2'!D20,0),"")</f>
        <v>5706</v>
      </c>
      <c r="E20" s="79">
        <f>IF(ISNUMBER('Tabulka č. 2'!E20-'KN 2018 - tab.2'!E20),ROUND('Tabulka č. 2'!E20-'KN 2018 - tab.2'!E20,0),"")</f>
        <v>6579</v>
      </c>
      <c r="F20" s="79">
        <f>IF(ISNUMBER('Tabulka č. 2'!F20-'KN 2018 - tab.2'!F20),ROUND('Tabulka č. 2'!F20-'KN 2018 - tab.2'!F20,0),"")</f>
        <v>11521</v>
      </c>
      <c r="G20" s="79">
        <f>IF(ISNUMBER('Tabulka č. 2'!G20-'KN 2018 - tab.2'!G20),ROUND('Tabulka č. 2'!G20-'KN 2018 - tab.2'!G20,0),"")</f>
        <v>5200</v>
      </c>
      <c r="H20" s="79">
        <f>IF(ISNUMBER('Tabulka č. 2'!H20-'KN 2018 - tab.2'!H20),ROUND('Tabulka č. 2'!H20-'KN 2018 - tab.2'!H20,0),"")</f>
        <v>7195</v>
      </c>
      <c r="I20" s="79">
        <f>IF(ISNUMBER('Tabulka č. 2'!I20-'KN 2018 - tab.2'!I20),ROUND('Tabulka č. 2'!I20-'KN 2018 - tab.2'!I20,0),"")</f>
        <v>5457</v>
      </c>
      <c r="J20" s="79" t="str">
        <f>IF(ISNUMBER('Tabulka č. 2'!J20-'KN 2018 - tab.2'!J20),ROUND('Tabulka č. 2'!J20-'KN 2018 - tab.2'!J20,0),"")</f>
        <v/>
      </c>
      <c r="K20" s="79">
        <f>IF(ISNUMBER('Tabulka č. 2'!K20-'KN 2018 - tab.2'!K20),ROUND('Tabulka č. 2'!K20-'KN 2018 - tab.2'!K20,0),"")</f>
        <v>5985</v>
      </c>
      <c r="L20" s="79">
        <f>IF(ISNUMBER('Tabulka č. 2'!L20-'KN 2018 - tab.2'!L20),ROUND('Tabulka č. 2'!L20-'KN 2018 - tab.2'!L20,0),"")</f>
        <v>7177</v>
      </c>
      <c r="M20" s="79">
        <f>IF(ISNUMBER('Tabulka č. 2'!M20-'KN 2018 - tab.2'!M20),ROUND('Tabulka č. 2'!M20-'KN 2018 - tab.2'!M20,0),"")</f>
        <v>5687</v>
      </c>
      <c r="N20" s="79">
        <f>IF(ISNUMBER('Tabulka č. 2'!N20-'KN 2018 - tab.2'!N20),ROUND('Tabulka č. 2'!N20-'KN 2018 - tab.2'!N20,0),"")</f>
        <v>6448</v>
      </c>
      <c r="O20" s="79">
        <f>IF(ISNUMBER('Tabulka č. 2'!O20-'KN 2018 - tab.2'!O20),ROUND('Tabulka č. 2'!O20-'KN 2018 - tab.2'!O20,0),"")</f>
        <v>6093</v>
      </c>
      <c r="P20" s="43">
        <f>IF(ISNUMBER(AVERAGE(B20:O20)),AVERAGE(B20:O20),"")</f>
        <v>6646.2307692307695</v>
      </c>
    </row>
    <row r="21" spans="1:16" s="36" customFormat="1" x14ac:dyDescent="0.25">
      <c r="A21" s="39" t="s">
        <v>52</v>
      </c>
      <c r="B21" s="81">
        <f>IF(ISNUMBER('Tabulka č. 2'!B21-'KN 2018 - tab.2'!B21),ROUND('Tabulka č. 2'!B21-'KN 2018 - tab.2'!B21,0),"")</f>
        <v>30</v>
      </c>
      <c r="C21" s="81">
        <f>IF(ISNUMBER('Tabulka č. 2'!C21-'KN 2018 - tab.2'!C21),ROUND('Tabulka č. 2'!C21-'KN 2018 - tab.2'!C21,0),"")</f>
        <v>26</v>
      </c>
      <c r="D21" s="81">
        <f>IF(ISNUMBER('Tabulka č. 2'!D21-'KN 2018 - tab.2'!D21),ROUND('Tabulka č. 2'!D21-'KN 2018 - tab.2'!D21,0),"")</f>
        <v>50</v>
      </c>
      <c r="E21" s="81">
        <f>IF(ISNUMBER('Tabulka č. 2'!E21-'KN 2018 - tab.2'!E21),ROUND('Tabulka č. 2'!E21-'KN 2018 - tab.2'!E21,0),"")</f>
        <v>43</v>
      </c>
      <c r="F21" s="81">
        <f>IF(ISNUMBER('Tabulka č. 2'!F21-'KN 2018 - tab.2'!F21),ROUND('Tabulka č. 2'!F21-'KN 2018 - tab.2'!F21,0),"")</f>
        <v>0</v>
      </c>
      <c r="G21" s="81">
        <f>IF(ISNUMBER('Tabulka č. 2'!G21-'KN 2018 - tab.2'!G21),ROUND('Tabulka č. 2'!G21-'KN 2018 - tab.2'!G21,0),"")</f>
        <v>22</v>
      </c>
      <c r="H21" s="81">
        <f>IF(ISNUMBER('Tabulka č. 2'!H21-'KN 2018 - tab.2'!H21),ROUND('Tabulka č. 2'!H21-'KN 2018 - tab.2'!H21,0),"")</f>
        <v>30</v>
      </c>
      <c r="I21" s="81">
        <f>IF(ISNUMBER('Tabulka č. 2'!I21-'KN 2018 - tab.2'!I21),ROUND('Tabulka č. 2'!I21-'KN 2018 - tab.2'!I21,0),"")</f>
        <v>2</v>
      </c>
      <c r="J21" s="81" t="str">
        <f>IF(ISNUMBER('Tabulka č. 2'!J21-'KN 2018 - tab.2'!J21),ROUND('Tabulka č. 2'!J21-'KN 2018 - tab.2'!J21,0),"")</f>
        <v/>
      </c>
      <c r="K21" s="81">
        <f>IF(ISNUMBER('Tabulka č. 2'!K21-'KN 2018 - tab.2'!K21),ROUND('Tabulka č. 2'!K21-'KN 2018 - tab.2'!K21,0),"")</f>
        <v>38</v>
      </c>
      <c r="L21" s="81">
        <f>IF(ISNUMBER('Tabulka č. 2'!L21-'KN 2018 - tab.2'!L21),ROUND('Tabulka č. 2'!L21-'KN 2018 - tab.2'!L21,0),"")</f>
        <v>12</v>
      </c>
      <c r="M21" s="81">
        <f>IF(ISNUMBER('Tabulka č. 2'!M21-'KN 2018 - tab.2'!M21),ROUND('Tabulka č. 2'!M21-'KN 2018 - tab.2'!M21,0),"")</f>
        <v>20</v>
      </c>
      <c r="N21" s="81">
        <f>IF(ISNUMBER('Tabulka č. 2'!N21-'KN 2018 - tab.2'!N21),ROUND('Tabulka č. 2'!N21-'KN 2018 - tab.2'!N21,0),"")</f>
        <v>28</v>
      </c>
      <c r="O21" s="81">
        <f>IF(ISNUMBER('Tabulka č. 2'!O21-'KN 2018 - tab.2'!O21),ROUND('Tabulka č. 2'!O21-'KN 2018 - tab.2'!O21,0),"")</f>
        <v>50</v>
      </c>
      <c r="P21" s="44">
        <f t="shared" ref="P21:P25" si="2">IF(ISNUMBER(AVERAGE(B21:O21)),AVERAGE(B21:O21),"")</f>
        <v>27</v>
      </c>
    </row>
    <row r="22" spans="1:16" x14ac:dyDescent="0.25">
      <c r="A22" s="40" t="s">
        <v>25</v>
      </c>
      <c r="B22" s="83">
        <f>IF(ISNUMBER('Tabulka č. 2'!B22-'KN 2018 - tab.2'!B22),ROUND('Tabulka č. 2'!B22-'KN 2018 - tab.2'!B22,2),"")</f>
        <v>0</v>
      </c>
      <c r="C22" s="83">
        <f>IF(ISNUMBER('Tabulka č. 2'!C22-'KN 2018 - tab.2'!C22),ROUND('Tabulka č. 2'!C22-'KN 2018 - tab.2'!C22,2),"")</f>
        <v>-0.3</v>
      </c>
      <c r="D22" s="83">
        <f>IF(ISNUMBER('Tabulka č. 2'!D22-'KN 2018 - tab.2'!D22),ROUND('Tabulka č. 2'!D22-'KN 2018 - tab.2'!D22,2),"")</f>
        <v>0</v>
      </c>
      <c r="E22" s="83">
        <f>IF(ISNUMBER('Tabulka č. 2'!E22-'KN 2018 - tab.2'!E22),ROUND('Tabulka č. 2'!E22-'KN 2018 - tab.2'!E22,2),"")</f>
        <v>0</v>
      </c>
      <c r="F22" s="83">
        <f>IF(ISNUMBER('Tabulka č. 2'!F22-'KN 2018 - tab.2'!F22),ROUND('Tabulka č. 2'!F22-'KN 2018 - tab.2'!F22,2),"")</f>
        <v>-0.99</v>
      </c>
      <c r="G22" s="83">
        <f>IF(ISNUMBER('Tabulka č. 2'!G22-'KN 2018 - tab.2'!G22),ROUND('Tabulka č. 2'!G22-'KN 2018 - tab.2'!G22,2),"")</f>
        <v>0</v>
      </c>
      <c r="H22" s="83">
        <f>IF(ISNUMBER('Tabulka č. 2'!H22-'KN 2018 - tab.2'!H22),ROUND('Tabulka č. 2'!H22-'KN 2018 - tab.2'!H22,2),"")</f>
        <v>-0.16</v>
      </c>
      <c r="I22" s="83">
        <f>IF(ISNUMBER('Tabulka č. 2'!I22-'KN 2018 - tab.2'!I22),ROUND('Tabulka č. 2'!I22-'KN 2018 - tab.2'!I22,2),"")</f>
        <v>0</v>
      </c>
      <c r="J22" s="83" t="str">
        <f>IF(ISNUMBER('Tabulka č. 2'!J22-'KN 2018 - tab.2'!J22),ROUND('Tabulka č. 2'!J22-'KN 2018 - tab.2'!J22,2),"")</f>
        <v/>
      </c>
      <c r="K22" s="83">
        <f>IF(ISNUMBER('Tabulka č. 2'!K22-'KN 2018 - tab.2'!K22),ROUND('Tabulka č. 2'!K22-'KN 2018 - tab.2'!K22,2),"")</f>
        <v>0</v>
      </c>
      <c r="L22" s="83">
        <f>IF(ISNUMBER('Tabulka č. 2'!L22-'KN 2018 - tab.2'!L22),ROUND('Tabulka č. 2'!L22-'KN 2018 - tab.2'!L22,2),"")</f>
        <v>-0.15</v>
      </c>
      <c r="M22" s="83">
        <f>IF(ISNUMBER('Tabulka č. 2'!M22-'KN 2018 - tab.2'!M22),ROUND('Tabulka č. 2'!M22-'KN 2018 - tab.2'!M22,2),"")</f>
        <v>0</v>
      </c>
      <c r="N22" s="83">
        <f>IF(ISNUMBER('Tabulka č. 2'!N22-'KN 2018 - tab.2'!N22),ROUND('Tabulka č. 2'!N22-'KN 2018 - tab.2'!N22,2),"")</f>
        <v>-0.2</v>
      </c>
      <c r="O22" s="83">
        <f>IF(ISNUMBER('Tabulka č. 2'!O22-'KN 2018 - tab.2'!O22),ROUND('Tabulka č. 2'!O22-'KN 2018 - tab.2'!O22,2),"")</f>
        <v>0</v>
      </c>
      <c r="P22" s="45">
        <f t="shared" si="2"/>
        <v>-0.13846153846153844</v>
      </c>
    </row>
    <row r="23" spans="1:16" s="36" customFormat="1" x14ac:dyDescent="0.25">
      <c r="A23" s="39" t="s">
        <v>26</v>
      </c>
      <c r="B23" s="86">
        <f>IF(ISNUMBER('Tabulka č. 2'!B23-'KN 2018 - tab.2'!B23),ROUND('Tabulka č. 2'!B23-'KN 2018 - tab.2'!B23,0),"")</f>
        <v>5470</v>
      </c>
      <c r="C23" s="86">
        <f>IF(ISNUMBER('Tabulka č. 2'!C23-'KN 2018 - tab.2'!C23),ROUND('Tabulka č. 2'!C23-'KN 2018 - tab.2'!C23,0),"")</f>
        <v>4717</v>
      </c>
      <c r="D23" s="86">
        <f>IF(ISNUMBER('Tabulka č. 2'!D23-'KN 2018 - tab.2'!D23),ROUND('Tabulka č. 2'!D23-'KN 2018 - tab.2'!D23,0),"")</f>
        <v>5099</v>
      </c>
      <c r="E23" s="86">
        <f>IF(ISNUMBER('Tabulka č. 2'!E23-'KN 2018 - tab.2'!E23),ROUND('Tabulka č. 2'!E23-'KN 2018 - tab.2'!E23,0),"")</f>
        <v>5228</v>
      </c>
      <c r="F23" s="86">
        <f>IF(ISNUMBER('Tabulka č. 2'!F23-'KN 2018 - tab.2'!F23),ROUND('Tabulka č. 2'!F23-'KN 2018 - tab.2'!F23,0),"")</f>
        <v>5700</v>
      </c>
      <c r="G23" s="86">
        <f>IF(ISNUMBER('Tabulka č. 2'!G23-'KN 2018 - tab.2'!G23),ROUND('Tabulka č. 2'!G23-'KN 2018 - tab.2'!G23,0),"")</f>
        <v>4717</v>
      </c>
      <c r="H23" s="86">
        <f>IF(ISNUMBER('Tabulka č. 2'!H23-'KN 2018 - tab.2'!H23),ROUND('Tabulka č. 2'!H23-'KN 2018 - tab.2'!H23,0),"")</f>
        <v>4830</v>
      </c>
      <c r="I23" s="86">
        <f>IF(ISNUMBER('Tabulka č. 2'!I23-'KN 2018 - tab.2'!I23),ROUND('Tabulka č. 2'!I23-'KN 2018 - tab.2'!I23,0),"")</f>
        <v>4955</v>
      </c>
      <c r="J23" s="86" t="str">
        <f>IF(ISNUMBER('Tabulka č. 2'!J23-'KN 2018 - tab.2'!J23),ROUND('Tabulka č. 2'!J23-'KN 2018 - tab.2'!J23,0),"")</f>
        <v/>
      </c>
      <c r="K23" s="86">
        <f>IF(ISNUMBER('Tabulka č. 2'!K23-'KN 2018 - tab.2'!K23),ROUND('Tabulka č. 2'!K23-'KN 2018 - tab.2'!K23,0),"")</f>
        <v>5245</v>
      </c>
      <c r="L23" s="86">
        <f>IF(ISNUMBER('Tabulka č. 2'!L23-'KN 2018 - tab.2'!L23),ROUND('Tabulka č. 2'!L23-'KN 2018 - tab.2'!L23,0),"")</f>
        <v>5173</v>
      </c>
      <c r="M23" s="86">
        <f>IF(ISNUMBER('Tabulka č. 2'!M23-'KN 2018 - tab.2'!M23),ROUND('Tabulka č. 2'!M23-'KN 2018 - tab.2'!M23,0),"")</f>
        <v>5163</v>
      </c>
      <c r="N23" s="86">
        <f>IF(ISNUMBER('Tabulka č. 2'!N23-'KN 2018 - tab.2'!N23),ROUND('Tabulka č. 2'!N23-'KN 2018 - tab.2'!N23,0),"")</f>
        <v>4800</v>
      </c>
      <c r="O23" s="86">
        <f>IF(ISNUMBER('Tabulka č. 2'!O23-'KN 2018 - tab.2'!O23),ROUND('Tabulka č. 2'!O23-'KN 2018 - tab.2'!O23,0),"")</f>
        <v>5530</v>
      </c>
      <c r="P23" s="46">
        <f t="shared" si="2"/>
        <v>5125.1538461538457</v>
      </c>
    </row>
    <row r="24" spans="1:16" x14ac:dyDescent="0.25">
      <c r="A24" s="40" t="s">
        <v>27</v>
      </c>
      <c r="B24" s="83">
        <f>IF(ISNUMBER('Tabulka č. 2'!B24-'KN 2018 - tab.2'!B24),ROUND('Tabulka č. 2'!B24-'KN 2018 - tab.2'!B24,2),"")</f>
        <v>0</v>
      </c>
      <c r="C24" s="83">
        <f>IF(ISNUMBER('Tabulka č. 2'!C24-'KN 2018 - tab.2'!C24),ROUND('Tabulka č. 2'!C24-'KN 2018 - tab.2'!C24,2),"")</f>
        <v>-2</v>
      </c>
      <c r="D24" s="83">
        <f>IF(ISNUMBER('Tabulka č. 2'!D24-'KN 2018 - tab.2'!D24),ROUND('Tabulka č. 2'!D24-'KN 2018 - tab.2'!D24,2),"")</f>
        <v>0</v>
      </c>
      <c r="E24" s="83">
        <f>IF(ISNUMBER('Tabulka č. 2'!E24-'KN 2018 - tab.2'!E24),ROUND('Tabulka č. 2'!E24-'KN 2018 - tab.2'!E24,2),"")</f>
        <v>0</v>
      </c>
      <c r="F24" s="83">
        <f>IF(ISNUMBER('Tabulka č. 2'!F24-'KN 2018 - tab.2'!F24),ROUND('Tabulka č. 2'!F24-'KN 2018 - tab.2'!F24,2),"")</f>
        <v>-1.05</v>
      </c>
      <c r="G24" s="83">
        <f>IF(ISNUMBER('Tabulka č. 2'!G24-'KN 2018 - tab.2'!G24),ROUND('Tabulka č. 2'!G24-'KN 2018 - tab.2'!G24,2),"")</f>
        <v>0</v>
      </c>
      <c r="H24" s="83">
        <f>IF(ISNUMBER('Tabulka č. 2'!H24-'KN 2018 - tab.2'!H24),ROUND('Tabulka č. 2'!H24-'KN 2018 - tab.2'!H24,2),"")</f>
        <v>0</v>
      </c>
      <c r="I24" s="83">
        <f>IF(ISNUMBER('Tabulka č. 2'!I24-'KN 2018 - tab.2'!I24),ROUND('Tabulka č. 2'!I24-'KN 2018 - tab.2'!I24,2),"")</f>
        <v>0</v>
      </c>
      <c r="J24" s="83" t="str">
        <f>IF(ISNUMBER('Tabulka č. 2'!J24-'KN 2018 - tab.2'!J24),ROUND('Tabulka č. 2'!J24-'KN 2018 - tab.2'!J24,2),"")</f>
        <v/>
      </c>
      <c r="K24" s="83">
        <f>IF(ISNUMBER('Tabulka č. 2'!K24-'KN 2018 - tab.2'!K24),ROUND('Tabulka č. 2'!K24-'KN 2018 - tab.2'!K24,2),"")</f>
        <v>0</v>
      </c>
      <c r="L24" s="83">
        <f>IF(ISNUMBER('Tabulka č. 2'!L24-'KN 2018 - tab.2'!L24),ROUND('Tabulka č. 2'!L24-'KN 2018 - tab.2'!L24,2),"")</f>
        <v>0</v>
      </c>
      <c r="M24" s="83">
        <f>IF(ISNUMBER('Tabulka č. 2'!M24-'KN 2018 - tab.2'!M24),ROUND('Tabulka č. 2'!M24-'KN 2018 - tab.2'!M24,2),"")</f>
        <v>0</v>
      </c>
      <c r="N24" s="83">
        <f>IF(ISNUMBER('Tabulka č. 2'!N24-'KN 2018 - tab.2'!N24),ROUND('Tabulka č. 2'!N24-'KN 2018 - tab.2'!N24,2),"")</f>
        <v>0</v>
      </c>
      <c r="O24" s="83">
        <f>IF(ISNUMBER('Tabulka č. 2'!O24-'KN 2018 - tab.2'!O24),ROUND('Tabulka č. 2'!O24-'KN 2018 - tab.2'!O24,2),"")</f>
        <v>0</v>
      </c>
      <c r="P24" s="45">
        <f t="shared" si="2"/>
        <v>-0.23461538461538461</v>
      </c>
    </row>
    <row r="25" spans="1:16" s="36" customFormat="1" ht="15.75" thickBot="1" x14ac:dyDescent="0.3">
      <c r="A25" s="41" t="s">
        <v>28</v>
      </c>
      <c r="B25" s="89">
        <f>IF(ISNUMBER('Tabulka č. 2'!B25-'KN 2018 - tab.2'!B25),ROUND('Tabulka č. 2'!B25-'KN 2018 - tab.2'!B25,0),"")</f>
        <v>2260</v>
      </c>
      <c r="C25" s="89">
        <f>IF(ISNUMBER('Tabulka č. 2'!C25-'KN 2018 - tab.2'!C25),ROUND('Tabulka č. 2'!C25-'KN 2018 - tab.2'!C25,0),"")</f>
        <v>1891</v>
      </c>
      <c r="D25" s="89">
        <f>IF(ISNUMBER('Tabulka č. 2'!D25-'KN 2018 - tab.2'!D25),ROUND('Tabulka č. 2'!D25-'KN 2018 - tab.2'!D25,0),"")</f>
        <v>1915</v>
      </c>
      <c r="E25" s="89">
        <f>IF(ISNUMBER('Tabulka č. 2'!E25-'KN 2018 - tab.2'!E25),ROUND('Tabulka č. 2'!E25-'KN 2018 - tab.2'!E25,0),"")</f>
        <v>1998</v>
      </c>
      <c r="F25" s="89">
        <f>IF(ISNUMBER('Tabulka č. 2'!F25-'KN 2018 - tab.2'!F25),ROUND('Tabulka č. 2'!F25-'KN 2018 - tab.2'!F25,0),"")</f>
        <v>2200</v>
      </c>
      <c r="G25" s="89">
        <f>IF(ISNUMBER('Tabulka č. 2'!G25-'KN 2018 - tab.2'!G25),ROUND('Tabulka č. 2'!G25-'KN 2018 - tab.2'!G25,0),"")</f>
        <v>1773</v>
      </c>
      <c r="H25" s="89">
        <f>IF(ISNUMBER('Tabulka č. 2'!H25-'KN 2018 - tab.2'!H25),ROUND('Tabulka č. 2'!H25-'KN 2018 - tab.2'!H25,0),"")</f>
        <v>2140</v>
      </c>
      <c r="I25" s="89">
        <f>IF(ISNUMBER('Tabulka č. 2'!I25-'KN 2018 - tab.2'!I25),ROUND('Tabulka č. 2'!I25-'KN 2018 - tab.2'!I25,0),"")</f>
        <v>2272</v>
      </c>
      <c r="J25" s="89" t="str">
        <f>IF(ISNUMBER('Tabulka č. 2'!J25-'KN 2018 - tab.2'!J25),ROUND('Tabulka č. 2'!J25-'KN 2018 - tab.2'!J25,0),"")</f>
        <v/>
      </c>
      <c r="K25" s="89">
        <f>IF(ISNUMBER('Tabulka č. 2'!K25-'KN 2018 - tab.2'!K25),ROUND('Tabulka č. 2'!K25-'KN 2018 - tab.2'!K25,0),"")</f>
        <v>2190</v>
      </c>
      <c r="L25" s="89">
        <f>IF(ISNUMBER('Tabulka č. 2'!L25-'KN 2018 - tab.2'!L25),ROUND('Tabulka č. 2'!L25-'KN 2018 - tab.2'!L25,0),"")</f>
        <v>2168</v>
      </c>
      <c r="M25" s="89">
        <f>IF(ISNUMBER('Tabulka č. 2'!M25-'KN 2018 - tab.2'!M25),ROUND('Tabulka č. 2'!M25-'KN 2018 - tab.2'!M25,0),"")</f>
        <v>1996</v>
      </c>
      <c r="N25" s="89">
        <f>IF(ISNUMBER('Tabulka č. 2'!N25-'KN 2018 - tab.2'!N25),ROUND('Tabulka č. 2'!N25-'KN 2018 - tab.2'!N25,0),"")</f>
        <v>2677</v>
      </c>
      <c r="O25" s="89">
        <f>IF(ISNUMBER('Tabulka č. 2'!O25-'KN 2018 - tab.2'!O25),ROUND('Tabulka č. 2'!O25-'KN 2018 - tab.2'!O25,0),"")</f>
        <v>2120</v>
      </c>
      <c r="P25" s="47">
        <f t="shared" si="2"/>
        <v>2123.0769230769229</v>
      </c>
    </row>
    <row r="26" spans="1:16" s="38" customFormat="1" ht="19.5" thickBot="1" x14ac:dyDescent="0.35">
      <c r="A26" s="101" t="str">
        <f>'KN 2019'!A19</f>
        <v>75-31-M/01 Předškolní a mimoškolní pedagogika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</row>
    <row r="27" spans="1:16" s="36" customFormat="1" x14ac:dyDescent="0.25">
      <c r="A27" s="48" t="s">
        <v>51</v>
      </c>
      <c r="B27" s="79">
        <f>IF(ISNUMBER('Tabulka č. 2'!B27-'KN 2018 - tab.2'!B27),ROUND('Tabulka č. 2'!B27-'KN 2018 - tab.2'!B27,0),"")</f>
        <v>6354</v>
      </c>
      <c r="C27" s="79">
        <f>IF(ISNUMBER('Tabulka č. 2'!C27-'KN 2018 - tab.2'!C27),ROUND('Tabulka č. 2'!C27-'KN 2018 - tab.2'!C27,0),"")</f>
        <v>7615</v>
      </c>
      <c r="D27" s="79">
        <f>IF(ISNUMBER('Tabulka č. 2'!D27-'KN 2018 - tab.2'!D27),ROUND('Tabulka č. 2'!D27-'KN 2018 - tab.2'!D27,0),"")</f>
        <v>6273</v>
      </c>
      <c r="E27" s="79">
        <f>IF(ISNUMBER('Tabulka č. 2'!E27-'KN 2018 - tab.2'!E27),ROUND('Tabulka č. 2'!E27-'KN 2018 - tab.2'!E27,0),"")</f>
        <v>5610</v>
      </c>
      <c r="F27" s="79">
        <f>IF(ISNUMBER('Tabulka č. 2'!F27-'KN 2018 - tab.2'!F27),ROUND('Tabulka č. 2'!F27-'KN 2018 - tab.2'!F27,0),"")</f>
        <v>6476</v>
      </c>
      <c r="G27" s="79">
        <f>IF(ISNUMBER('Tabulka č. 2'!G27-'KN 2018 - tab.2'!G27),ROUND('Tabulka č. 2'!G27-'KN 2018 - tab.2'!G27,0),"")</f>
        <v>6130</v>
      </c>
      <c r="H27" s="79">
        <f>IF(ISNUMBER('Tabulka č. 2'!H27-'KN 2018 - tab.2'!H27),ROUND('Tabulka č. 2'!H27-'KN 2018 - tab.2'!H27,0),"")</f>
        <v>5378</v>
      </c>
      <c r="I27" s="79">
        <f>IF(ISNUMBER('Tabulka č. 2'!I27-'KN 2018 - tab.2'!I27),ROUND('Tabulka č. 2'!I27-'KN 2018 - tab.2'!I27,0),"")</f>
        <v>5772</v>
      </c>
      <c r="J27" s="79">
        <f>IF(ISNUMBER('Tabulka č. 2'!J27-'KN 2018 - tab.2'!J27),ROUND('Tabulka č. 2'!J27-'KN 2018 - tab.2'!J27,0),"")</f>
        <v>6141</v>
      </c>
      <c r="K27" s="79" t="str">
        <f>IF(ISNUMBER('Tabulka č. 2'!K27-'KN 2018 - tab.2'!K27),ROUND('Tabulka č. 2'!K27-'KN 2018 - tab.2'!K27,0),"")</f>
        <v/>
      </c>
      <c r="L27" s="79">
        <f>IF(ISNUMBER('Tabulka č. 2'!L27-'KN 2018 - tab.2'!L27),ROUND('Tabulka č. 2'!L27-'KN 2018 - tab.2'!L27,0),"")</f>
        <v>5208</v>
      </c>
      <c r="M27" s="79">
        <f>IF(ISNUMBER('Tabulka č. 2'!M27-'KN 2018 - tab.2'!M27),ROUND('Tabulka č. 2'!M27-'KN 2018 - tab.2'!M27,0),"")</f>
        <v>6020</v>
      </c>
      <c r="N27" s="79">
        <f>IF(ISNUMBER('Tabulka č. 2'!N27-'KN 2018 - tab.2'!N27),ROUND('Tabulka č. 2'!N27-'KN 2018 - tab.2'!N27,0),"")</f>
        <v>6026</v>
      </c>
      <c r="O27" s="79">
        <f>IF(ISNUMBER('Tabulka č. 2'!O27-'KN 2018 - tab.2'!O27),ROUND('Tabulka č. 2'!O27-'KN 2018 - tab.2'!O27,0),"")</f>
        <v>6942</v>
      </c>
      <c r="P27" s="43">
        <f>IF(ISNUMBER(AVERAGE(B27:O27)),AVERAGE(B27:O27),"")</f>
        <v>6149.6153846153848</v>
      </c>
    </row>
    <row r="28" spans="1:16" s="36" customFormat="1" x14ac:dyDescent="0.25">
      <c r="A28" s="39" t="s">
        <v>52</v>
      </c>
      <c r="B28" s="81">
        <f>IF(ISNUMBER('Tabulka č. 2'!B28-'KN 2018 - tab.2'!B28),ROUND('Tabulka č. 2'!B28-'KN 2018 - tab.2'!B28,0),"")</f>
        <v>30</v>
      </c>
      <c r="C28" s="81">
        <f>IF(ISNUMBER('Tabulka č. 2'!C28-'KN 2018 - tab.2'!C28),ROUND('Tabulka č. 2'!C28-'KN 2018 - tab.2'!C28,0),"")</f>
        <v>26</v>
      </c>
      <c r="D28" s="81">
        <f>IF(ISNUMBER('Tabulka č. 2'!D28-'KN 2018 - tab.2'!D28),ROUND('Tabulka č. 2'!D28-'KN 2018 - tab.2'!D28,0),"")</f>
        <v>50</v>
      </c>
      <c r="E28" s="81">
        <f>IF(ISNUMBER('Tabulka č. 2'!E28-'KN 2018 - tab.2'!E28),ROUND('Tabulka č. 2'!E28-'KN 2018 - tab.2'!E28,0),"")</f>
        <v>43</v>
      </c>
      <c r="F28" s="81">
        <f>IF(ISNUMBER('Tabulka č. 2'!F28-'KN 2018 - tab.2'!F28),ROUND('Tabulka č. 2'!F28-'KN 2018 - tab.2'!F28,0),"")</f>
        <v>0</v>
      </c>
      <c r="G28" s="81">
        <f>IF(ISNUMBER('Tabulka č. 2'!G28-'KN 2018 - tab.2'!G28),ROUND('Tabulka č. 2'!G28-'KN 2018 - tab.2'!G28,0),"")</f>
        <v>26</v>
      </c>
      <c r="H28" s="81">
        <f>IF(ISNUMBER('Tabulka č. 2'!H28-'KN 2018 - tab.2'!H28),ROUND('Tabulka č. 2'!H28-'KN 2018 - tab.2'!H28,0),"")</f>
        <v>30</v>
      </c>
      <c r="I28" s="81">
        <f>IF(ISNUMBER('Tabulka č. 2'!I28-'KN 2018 - tab.2'!I28),ROUND('Tabulka č. 2'!I28-'KN 2018 - tab.2'!I28,0),"")</f>
        <v>2</v>
      </c>
      <c r="J28" s="81">
        <f>IF(ISNUMBER('Tabulka č. 2'!J28-'KN 2018 - tab.2'!J28),ROUND('Tabulka č. 2'!J28-'KN 2018 - tab.2'!J28,0),"")</f>
        <v>19</v>
      </c>
      <c r="K28" s="81" t="str">
        <f>IF(ISNUMBER('Tabulka č. 2'!K28-'KN 2018 - tab.2'!K28),ROUND('Tabulka č. 2'!K28-'KN 2018 - tab.2'!K28,0),"")</f>
        <v/>
      </c>
      <c r="L28" s="81">
        <f>IF(ISNUMBER('Tabulka č. 2'!L28-'KN 2018 - tab.2'!L28),ROUND('Tabulka č. 2'!L28-'KN 2018 - tab.2'!L28,0),"")</f>
        <v>12</v>
      </c>
      <c r="M28" s="81">
        <f>IF(ISNUMBER('Tabulka č. 2'!M28-'KN 2018 - tab.2'!M28),ROUND('Tabulka č. 2'!M28-'KN 2018 - tab.2'!M28,0),"")</f>
        <v>20</v>
      </c>
      <c r="N28" s="81">
        <f>IF(ISNUMBER('Tabulka č. 2'!N28-'KN 2018 - tab.2'!N28),ROUND('Tabulka č. 2'!N28-'KN 2018 - tab.2'!N28,0),"")</f>
        <v>28</v>
      </c>
      <c r="O28" s="81">
        <f>IF(ISNUMBER('Tabulka č. 2'!O28-'KN 2018 - tab.2'!O28),ROUND('Tabulka č. 2'!O28-'KN 2018 - tab.2'!O28,0),"")</f>
        <v>50</v>
      </c>
      <c r="P28" s="44">
        <f t="shared" ref="P28:P32" si="3">IF(ISNUMBER(AVERAGE(B28:O28)),AVERAGE(B28:O28),"")</f>
        <v>25.846153846153847</v>
      </c>
    </row>
    <row r="29" spans="1:16" x14ac:dyDescent="0.25">
      <c r="A29" s="40" t="s">
        <v>25</v>
      </c>
      <c r="B29" s="83">
        <f>IF(ISNUMBER('Tabulka č. 2'!B29-'KN 2018 - tab.2'!B29),ROUND('Tabulka č. 2'!B29-'KN 2018 - tab.2'!B29,2),"")</f>
        <v>0</v>
      </c>
      <c r="C29" s="83">
        <f>IF(ISNUMBER('Tabulka č. 2'!C29-'KN 2018 - tab.2'!C29),ROUND('Tabulka č. 2'!C29-'KN 2018 - tab.2'!C29,2),"")</f>
        <v>-0.4</v>
      </c>
      <c r="D29" s="83">
        <f>IF(ISNUMBER('Tabulka č. 2'!D29-'KN 2018 - tab.2'!D29),ROUND('Tabulka č. 2'!D29-'KN 2018 - tab.2'!D29,2),"")</f>
        <v>0</v>
      </c>
      <c r="E29" s="83">
        <f>IF(ISNUMBER('Tabulka č. 2'!E29-'KN 2018 - tab.2'!E29),ROUND('Tabulka č. 2'!E29-'KN 2018 - tab.2'!E29,2),"")</f>
        <v>0</v>
      </c>
      <c r="F29" s="83">
        <f>IF(ISNUMBER('Tabulka č. 2'!F29-'KN 2018 - tab.2'!F29),ROUND('Tabulka č. 2'!F29-'KN 2018 - tab.2'!F29,2),"")</f>
        <v>-0.03</v>
      </c>
      <c r="G29" s="83">
        <f>IF(ISNUMBER('Tabulka č. 2'!G29-'KN 2018 - tab.2'!G29),ROUND('Tabulka č. 2'!G29-'KN 2018 - tab.2'!G29,2),"")</f>
        <v>0</v>
      </c>
      <c r="H29" s="83">
        <f>IF(ISNUMBER('Tabulka č. 2'!H29-'KN 2018 - tab.2'!H29),ROUND('Tabulka č. 2'!H29-'KN 2018 - tab.2'!H29,2),"")</f>
        <v>0</v>
      </c>
      <c r="I29" s="83">
        <f>IF(ISNUMBER('Tabulka č. 2'!I29-'KN 2018 - tab.2'!I29),ROUND('Tabulka č. 2'!I29-'KN 2018 - tab.2'!I29,2),"")</f>
        <v>0</v>
      </c>
      <c r="J29" s="83">
        <f>IF(ISNUMBER('Tabulka č. 2'!J29-'KN 2018 - tab.2'!J29),ROUND('Tabulka č. 2'!J29-'KN 2018 - tab.2'!J29,2),"")</f>
        <v>0</v>
      </c>
      <c r="K29" s="83" t="str">
        <f>IF(ISNUMBER('Tabulka č. 2'!K29-'KN 2018 - tab.2'!K29),ROUND('Tabulka č. 2'!K29-'KN 2018 - tab.2'!K29,2),"")</f>
        <v/>
      </c>
      <c r="L29" s="83">
        <f>IF(ISNUMBER('Tabulka č. 2'!L29-'KN 2018 - tab.2'!L29),ROUND('Tabulka č. 2'!L29-'KN 2018 - tab.2'!L29,2),"")</f>
        <v>0.28000000000000003</v>
      </c>
      <c r="M29" s="83">
        <f>IF(ISNUMBER('Tabulka č. 2'!M29-'KN 2018 - tab.2'!M29),ROUND('Tabulka č. 2'!M29-'KN 2018 - tab.2'!M29,2),"")</f>
        <v>0</v>
      </c>
      <c r="N29" s="83">
        <f>IF(ISNUMBER('Tabulka č. 2'!N29-'KN 2018 - tab.2'!N29),ROUND('Tabulka č. 2'!N29-'KN 2018 - tab.2'!N29,2),"")</f>
        <v>0</v>
      </c>
      <c r="O29" s="83">
        <f>IF(ISNUMBER('Tabulka č. 2'!O29-'KN 2018 - tab.2'!O29),ROUND('Tabulka č. 2'!O29-'KN 2018 - tab.2'!O29,2),"")</f>
        <v>0</v>
      </c>
      <c r="P29" s="45">
        <f t="shared" si="3"/>
        <v>-1.1538461538461541E-2</v>
      </c>
    </row>
    <row r="30" spans="1:16" s="36" customFormat="1" x14ac:dyDescent="0.25">
      <c r="A30" s="39" t="s">
        <v>26</v>
      </c>
      <c r="B30" s="86">
        <f>IF(ISNUMBER('Tabulka č. 2'!B30-'KN 2018 - tab.2'!B30),ROUND('Tabulka č. 2'!B30-'KN 2018 - tab.2'!B30,0),"")</f>
        <v>5470</v>
      </c>
      <c r="C30" s="86">
        <f>IF(ISNUMBER('Tabulka č. 2'!C30-'KN 2018 - tab.2'!C30),ROUND('Tabulka č. 2'!C30-'KN 2018 - tab.2'!C30,0),"")</f>
        <v>4717</v>
      </c>
      <c r="D30" s="86">
        <f>IF(ISNUMBER('Tabulka č. 2'!D30-'KN 2018 - tab.2'!D30),ROUND('Tabulka č. 2'!D30-'KN 2018 - tab.2'!D30,0),"")</f>
        <v>5099</v>
      </c>
      <c r="E30" s="86">
        <f>IF(ISNUMBER('Tabulka č. 2'!E30-'KN 2018 - tab.2'!E30),ROUND('Tabulka č. 2'!E30-'KN 2018 - tab.2'!E30,0),"")</f>
        <v>5228</v>
      </c>
      <c r="F30" s="86">
        <f>IF(ISNUMBER('Tabulka č. 2'!F30-'KN 2018 - tab.2'!F30),ROUND('Tabulka č. 2'!F30-'KN 2018 - tab.2'!F30,0),"")</f>
        <v>5700</v>
      </c>
      <c r="G30" s="86">
        <f>IF(ISNUMBER('Tabulka č. 2'!G30-'KN 2018 - tab.2'!G30),ROUND('Tabulka č. 2'!G30-'KN 2018 - tab.2'!G30,0),"")</f>
        <v>4717</v>
      </c>
      <c r="H30" s="86">
        <f>IF(ISNUMBER('Tabulka č. 2'!H30-'KN 2018 - tab.2'!H30),ROUND('Tabulka č. 2'!H30-'KN 2018 - tab.2'!H30,0),"")</f>
        <v>4830</v>
      </c>
      <c r="I30" s="86">
        <f>IF(ISNUMBER('Tabulka č. 2'!I30-'KN 2018 - tab.2'!I30),ROUND('Tabulka č. 2'!I30-'KN 2018 - tab.2'!I30,0),"")</f>
        <v>5001</v>
      </c>
      <c r="J30" s="86">
        <f>IF(ISNUMBER('Tabulka č. 2'!J30-'KN 2018 - tab.2'!J30),ROUND('Tabulka č. 2'!J30-'KN 2018 - tab.2'!J30,0),"")</f>
        <v>4937</v>
      </c>
      <c r="K30" s="86" t="str">
        <f>IF(ISNUMBER('Tabulka č. 2'!K30-'KN 2018 - tab.2'!K30),ROUND('Tabulka č. 2'!K30-'KN 2018 - tab.2'!K30,0),"")</f>
        <v/>
      </c>
      <c r="L30" s="86">
        <f>IF(ISNUMBER('Tabulka č. 2'!L30-'KN 2018 - tab.2'!L30),ROUND('Tabulka č. 2'!L30-'KN 2018 - tab.2'!L30,0),"")</f>
        <v>5173</v>
      </c>
      <c r="M30" s="86">
        <f>IF(ISNUMBER('Tabulka č. 2'!M30-'KN 2018 - tab.2'!M30),ROUND('Tabulka č. 2'!M30-'KN 2018 - tab.2'!M30,0),"")</f>
        <v>5163</v>
      </c>
      <c r="N30" s="86">
        <f>IF(ISNUMBER('Tabulka č. 2'!N30-'KN 2018 - tab.2'!N30),ROUND('Tabulka č. 2'!N30-'KN 2018 - tab.2'!N30,0),"")</f>
        <v>4800</v>
      </c>
      <c r="O30" s="86">
        <f>IF(ISNUMBER('Tabulka č. 2'!O30-'KN 2018 - tab.2'!O30),ROUND('Tabulka č. 2'!O30-'KN 2018 - tab.2'!O30,0),"")</f>
        <v>5530</v>
      </c>
      <c r="P30" s="46">
        <f t="shared" si="3"/>
        <v>5105</v>
      </c>
    </row>
    <row r="31" spans="1:16" x14ac:dyDescent="0.25">
      <c r="A31" s="40" t="s">
        <v>27</v>
      </c>
      <c r="B31" s="83">
        <f>IF(ISNUMBER('Tabulka č. 2'!B31-'KN 2018 - tab.2'!B31),ROUND('Tabulka č. 2'!B31-'KN 2018 - tab.2'!B31,2),"")</f>
        <v>0</v>
      </c>
      <c r="C31" s="83">
        <f>IF(ISNUMBER('Tabulka č. 2'!C31-'KN 2018 - tab.2'!C31),ROUND('Tabulka č. 2'!C31-'KN 2018 - tab.2'!C31,2),"")</f>
        <v>-2</v>
      </c>
      <c r="D31" s="83">
        <f>IF(ISNUMBER('Tabulka č. 2'!D31-'KN 2018 - tab.2'!D31),ROUND('Tabulka č. 2'!D31-'KN 2018 - tab.2'!D31,2),"")</f>
        <v>0</v>
      </c>
      <c r="E31" s="83">
        <f>IF(ISNUMBER('Tabulka č. 2'!E31-'KN 2018 - tab.2'!E31),ROUND('Tabulka č. 2'!E31-'KN 2018 - tab.2'!E31,2),"")</f>
        <v>0</v>
      </c>
      <c r="F31" s="83">
        <f>IF(ISNUMBER('Tabulka č. 2'!F31-'KN 2018 - tab.2'!F31),ROUND('Tabulka č. 2'!F31-'KN 2018 - tab.2'!F31,2),"")</f>
        <v>1.97</v>
      </c>
      <c r="G31" s="83">
        <f>IF(ISNUMBER('Tabulka č. 2'!G31-'KN 2018 - tab.2'!G31),ROUND('Tabulka č. 2'!G31-'KN 2018 - tab.2'!G31,2),"")</f>
        <v>0</v>
      </c>
      <c r="H31" s="83">
        <f>IF(ISNUMBER('Tabulka č. 2'!H31-'KN 2018 - tab.2'!H31),ROUND('Tabulka č. 2'!H31-'KN 2018 - tab.2'!H31,2),"")</f>
        <v>0</v>
      </c>
      <c r="I31" s="83">
        <f>IF(ISNUMBER('Tabulka č. 2'!I31-'KN 2018 - tab.2'!I31),ROUND('Tabulka č. 2'!I31-'KN 2018 - tab.2'!I31,2),"")</f>
        <v>0</v>
      </c>
      <c r="J31" s="83">
        <f>IF(ISNUMBER('Tabulka č. 2'!J31-'KN 2018 - tab.2'!J31),ROUND('Tabulka č. 2'!J31-'KN 2018 - tab.2'!J31,2),"")</f>
        <v>0</v>
      </c>
      <c r="K31" s="83" t="str">
        <f>IF(ISNUMBER('Tabulka č. 2'!K31-'KN 2018 - tab.2'!K31),ROUND('Tabulka č. 2'!K31-'KN 2018 - tab.2'!K31,2),"")</f>
        <v/>
      </c>
      <c r="L31" s="83">
        <f>IF(ISNUMBER('Tabulka č. 2'!L31-'KN 2018 - tab.2'!L31),ROUND('Tabulka č. 2'!L31-'KN 2018 - tab.2'!L31,2),"")</f>
        <v>0</v>
      </c>
      <c r="M31" s="83">
        <f>IF(ISNUMBER('Tabulka č. 2'!M31-'KN 2018 - tab.2'!M31),ROUND('Tabulka č. 2'!M31-'KN 2018 - tab.2'!M31,2),"")</f>
        <v>0</v>
      </c>
      <c r="N31" s="83">
        <f>IF(ISNUMBER('Tabulka č. 2'!N31-'KN 2018 - tab.2'!N31),ROUND('Tabulka č. 2'!N31-'KN 2018 - tab.2'!N31,2),"")</f>
        <v>0</v>
      </c>
      <c r="O31" s="83">
        <f>IF(ISNUMBER('Tabulka č. 2'!O31-'KN 2018 - tab.2'!O31),ROUND('Tabulka č. 2'!O31-'KN 2018 - tab.2'!O31,2),"")</f>
        <v>0</v>
      </c>
      <c r="P31" s="45">
        <f t="shared" si="3"/>
        <v>-2.3076923076923096E-3</v>
      </c>
    </row>
    <row r="32" spans="1:16" s="36" customFormat="1" ht="15.75" thickBot="1" x14ac:dyDescent="0.3">
      <c r="A32" s="41" t="s">
        <v>28</v>
      </c>
      <c r="B32" s="89">
        <f>IF(ISNUMBER('Tabulka č. 2'!B32-'KN 2018 - tab.2'!B32),ROUND('Tabulka č. 2'!B32-'KN 2018 - tab.2'!B32,0),"")</f>
        <v>2260</v>
      </c>
      <c r="C32" s="89">
        <f>IF(ISNUMBER('Tabulka č. 2'!C32-'KN 2018 - tab.2'!C32),ROUND('Tabulka č. 2'!C32-'KN 2018 - tab.2'!C32,0),"")</f>
        <v>1891</v>
      </c>
      <c r="D32" s="89">
        <f>IF(ISNUMBER('Tabulka č. 2'!D32-'KN 2018 - tab.2'!D32),ROUND('Tabulka č. 2'!D32-'KN 2018 - tab.2'!D32,0),"")</f>
        <v>1915</v>
      </c>
      <c r="E32" s="89">
        <f>IF(ISNUMBER('Tabulka č. 2'!E32-'KN 2018 - tab.2'!E32),ROUND('Tabulka č. 2'!E32-'KN 2018 - tab.2'!E32,0),"")</f>
        <v>1998</v>
      </c>
      <c r="F32" s="89">
        <f>IF(ISNUMBER('Tabulka č. 2'!F32-'KN 2018 - tab.2'!F32),ROUND('Tabulka č. 2'!F32-'KN 2018 - tab.2'!F32,0),"")</f>
        <v>2200</v>
      </c>
      <c r="G32" s="89">
        <f>IF(ISNUMBER('Tabulka č. 2'!G32-'KN 2018 - tab.2'!G32),ROUND('Tabulka č. 2'!G32-'KN 2018 - tab.2'!G32,0),"")</f>
        <v>1773</v>
      </c>
      <c r="H32" s="89">
        <f>IF(ISNUMBER('Tabulka č. 2'!H32-'KN 2018 - tab.2'!H32),ROUND('Tabulka č. 2'!H32-'KN 2018 - tab.2'!H32,0),"")</f>
        <v>2140</v>
      </c>
      <c r="I32" s="89">
        <f>IF(ISNUMBER('Tabulka č. 2'!I32-'KN 2018 - tab.2'!I32),ROUND('Tabulka č. 2'!I32-'KN 2018 - tab.2'!I32,0),"")</f>
        <v>2272</v>
      </c>
      <c r="J32" s="89">
        <f>IF(ISNUMBER('Tabulka č. 2'!J32-'KN 2018 - tab.2'!J32),ROUND('Tabulka č. 2'!J32-'KN 2018 - tab.2'!J32,0),"")</f>
        <v>2529</v>
      </c>
      <c r="K32" s="89" t="str">
        <f>IF(ISNUMBER('Tabulka č. 2'!K32-'KN 2018 - tab.2'!K32),ROUND('Tabulka č. 2'!K32-'KN 2018 - tab.2'!K32,0),"")</f>
        <v/>
      </c>
      <c r="L32" s="89">
        <f>IF(ISNUMBER('Tabulka č. 2'!L32-'KN 2018 - tab.2'!L32),ROUND('Tabulka č. 2'!L32-'KN 2018 - tab.2'!L32,0),"")</f>
        <v>2168</v>
      </c>
      <c r="M32" s="89">
        <f>IF(ISNUMBER('Tabulka č. 2'!M32-'KN 2018 - tab.2'!M32),ROUND('Tabulka č. 2'!M32-'KN 2018 - tab.2'!M32,0),"")</f>
        <v>1996</v>
      </c>
      <c r="N32" s="89">
        <f>IF(ISNUMBER('Tabulka č. 2'!N32-'KN 2018 - tab.2'!N32),ROUND('Tabulka č. 2'!N32-'KN 2018 - tab.2'!N32,0),"")</f>
        <v>2677</v>
      </c>
      <c r="O32" s="89">
        <f>IF(ISNUMBER('Tabulka č. 2'!O32-'KN 2018 - tab.2'!O32),ROUND('Tabulka č. 2'!O32-'KN 2018 - tab.2'!O32,0),"")</f>
        <v>2120</v>
      </c>
      <c r="P32" s="47">
        <f t="shared" si="3"/>
        <v>2149.1538461538462</v>
      </c>
    </row>
    <row r="33" spans="1:16" s="38" customFormat="1" ht="19.5" thickBot="1" x14ac:dyDescent="0.35">
      <c r="A33" s="101" t="str">
        <f>'KN 2019'!A20</f>
        <v>65-42-M/02 Cestovní ruch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3"/>
    </row>
    <row r="34" spans="1:16" s="36" customFormat="1" x14ac:dyDescent="0.25">
      <c r="A34" s="48" t="s">
        <v>51</v>
      </c>
      <c r="B34" s="79">
        <f>IF(ISNUMBER('Tabulka č. 2'!B34-'KN 2018 - tab.2'!B34),ROUND('Tabulka č. 2'!B34-'KN 2018 - tab.2'!B34,0),"")</f>
        <v>6201</v>
      </c>
      <c r="C34" s="79">
        <f>IF(ISNUMBER('Tabulka č. 2'!C34-'KN 2018 - tab.2'!C34),ROUND('Tabulka č. 2'!C34-'KN 2018 - tab.2'!C34,0),"")</f>
        <v>6754</v>
      </c>
      <c r="D34" s="79">
        <f>IF(ISNUMBER('Tabulka č. 2'!D34-'KN 2018 - tab.2'!D34),ROUND('Tabulka č. 2'!D34-'KN 2018 - tab.2'!D34,0),"")</f>
        <v>6202</v>
      </c>
      <c r="E34" s="79">
        <f>IF(ISNUMBER('Tabulka č. 2'!E34-'KN 2018 - tab.2'!E34),ROUND('Tabulka č. 2'!E34-'KN 2018 - tab.2'!E34,0),"")</f>
        <v>6353</v>
      </c>
      <c r="F34" s="79">
        <f>IF(ISNUMBER('Tabulka č. 2'!F34-'KN 2018 - tab.2'!F34),ROUND('Tabulka č. 2'!F34-'KN 2018 - tab.2'!F34,0),"")</f>
        <v>3295</v>
      </c>
      <c r="G34" s="79">
        <f>IF(ISNUMBER('Tabulka č. 2'!G34-'KN 2018 - tab.2'!G34),ROUND('Tabulka č. 2'!G34-'KN 2018 - tab.2'!G34,0),"")</f>
        <v>5963</v>
      </c>
      <c r="H34" s="79">
        <f>IF(ISNUMBER('Tabulka č. 2'!H34-'KN 2018 - tab.2'!H34),ROUND('Tabulka č. 2'!H34-'KN 2018 - tab.2'!H34,0),"")</f>
        <v>5223</v>
      </c>
      <c r="I34" s="79">
        <f>IF(ISNUMBER('Tabulka č. 2'!I34-'KN 2018 - tab.2'!I34),ROUND('Tabulka č. 2'!I34-'KN 2018 - tab.2'!I34,0),"")</f>
        <v>5861</v>
      </c>
      <c r="J34" s="79">
        <f>IF(ISNUMBER('Tabulka č. 2'!J34-'KN 2018 - tab.2'!J34),ROUND('Tabulka č. 2'!J34-'KN 2018 - tab.2'!J34,0),"")</f>
        <v>6216</v>
      </c>
      <c r="K34" s="79">
        <f>IF(ISNUMBER('Tabulka č. 2'!K34-'KN 2018 - tab.2'!K34),ROUND('Tabulka č. 2'!K34-'KN 2018 - tab.2'!K34,0),"")</f>
        <v>6195</v>
      </c>
      <c r="L34" s="79">
        <f>IF(ISNUMBER('Tabulka č. 2'!L34-'KN 2018 - tab.2'!L34),ROUND('Tabulka č. 2'!L34-'KN 2018 - tab.2'!L34,0),"")</f>
        <v>5657</v>
      </c>
      <c r="M34" s="79">
        <f>IF(ISNUMBER('Tabulka č. 2'!M34-'KN 2018 - tab.2'!M34),ROUND('Tabulka č. 2'!M34-'KN 2018 - tab.2'!M34,0),"")</f>
        <v>5860</v>
      </c>
      <c r="N34" s="79" t="str">
        <f>IF(ISNUMBER('Tabulka č. 2'!N34-'KN 2018 - tab.2'!N34),ROUND('Tabulka č. 2'!N34-'KN 2018 - tab.2'!N34,0),"")</f>
        <v/>
      </c>
      <c r="O34" s="79">
        <f>IF(ISNUMBER('Tabulka č. 2'!O34-'KN 2018 - tab.2'!O34),ROUND('Tabulka č. 2'!O34-'KN 2018 - tab.2'!O34,0),"")</f>
        <v>6260</v>
      </c>
      <c r="P34" s="43">
        <f>IF(ISNUMBER(AVERAGE(B34:O34)),AVERAGE(B34:O34),"")</f>
        <v>5849.2307692307695</v>
      </c>
    </row>
    <row r="35" spans="1:16" s="36" customFormat="1" x14ac:dyDescent="0.25">
      <c r="A35" s="39" t="s">
        <v>52</v>
      </c>
      <c r="B35" s="81">
        <f>IF(ISNUMBER('Tabulka č. 2'!B35-'KN 2018 - tab.2'!B35),ROUND('Tabulka č. 2'!B35-'KN 2018 - tab.2'!B35,0),"")</f>
        <v>30</v>
      </c>
      <c r="C35" s="81">
        <f>IF(ISNUMBER('Tabulka č. 2'!C35-'KN 2018 - tab.2'!C35),ROUND('Tabulka č. 2'!C35-'KN 2018 - tab.2'!C35,0),"")</f>
        <v>26</v>
      </c>
      <c r="D35" s="81">
        <f>IF(ISNUMBER('Tabulka č. 2'!D35-'KN 2018 - tab.2'!D35),ROUND('Tabulka č. 2'!D35-'KN 2018 - tab.2'!D35,0),"")</f>
        <v>50</v>
      </c>
      <c r="E35" s="81">
        <f>IF(ISNUMBER('Tabulka č. 2'!E35-'KN 2018 - tab.2'!E35),ROUND('Tabulka č. 2'!E35-'KN 2018 - tab.2'!E35,0),"")</f>
        <v>43</v>
      </c>
      <c r="F35" s="81">
        <f>IF(ISNUMBER('Tabulka č. 2'!F35-'KN 2018 - tab.2'!F35),ROUND('Tabulka č. 2'!F35-'KN 2018 - tab.2'!F35,0),"")</f>
        <v>0</v>
      </c>
      <c r="G35" s="81">
        <f>IF(ISNUMBER('Tabulka č. 2'!G35-'KN 2018 - tab.2'!G35),ROUND('Tabulka č. 2'!G35-'KN 2018 - tab.2'!G35,0),"")</f>
        <v>25</v>
      </c>
      <c r="H35" s="81">
        <f>IF(ISNUMBER('Tabulka č. 2'!H35-'KN 2018 - tab.2'!H35),ROUND('Tabulka č. 2'!H35-'KN 2018 - tab.2'!H35,0),"")</f>
        <v>30</v>
      </c>
      <c r="I35" s="81">
        <f>IF(ISNUMBER('Tabulka č. 2'!I35-'KN 2018 - tab.2'!I35),ROUND('Tabulka č. 2'!I35-'KN 2018 - tab.2'!I35,0),"")</f>
        <v>2</v>
      </c>
      <c r="J35" s="81">
        <f>IF(ISNUMBER('Tabulka č. 2'!J35-'KN 2018 - tab.2'!J35),ROUND('Tabulka č. 2'!J35-'KN 2018 - tab.2'!J35,0),"")</f>
        <v>19</v>
      </c>
      <c r="K35" s="81">
        <f>IF(ISNUMBER('Tabulka č. 2'!K35-'KN 2018 - tab.2'!K35),ROUND('Tabulka č. 2'!K35-'KN 2018 - tab.2'!K35,0),"")</f>
        <v>39</v>
      </c>
      <c r="L35" s="81">
        <f>IF(ISNUMBER('Tabulka č. 2'!L35-'KN 2018 - tab.2'!L35),ROUND('Tabulka č. 2'!L35-'KN 2018 - tab.2'!L35,0),"")</f>
        <v>12</v>
      </c>
      <c r="M35" s="81">
        <f>IF(ISNUMBER('Tabulka č. 2'!M35-'KN 2018 - tab.2'!M35),ROUND('Tabulka č. 2'!M35-'KN 2018 - tab.2'!M35,0),"")</f>
        <v>20</v>
      </c>
      <c r="N35" s="81" t="str">
        <f>IF(ISNUMBER('Tabulka č. 2'!N35-'KN 2018 - tab.2'!N35),ROUND('Tabulka č. 2'!N35-'KN 2018 - tab.2'!N35,0),"")</f>
        <v/>
      </c>
      <c r="O35" s="81">
        <f>IF(ISNUMBER('Tabulka č. 2'!O35-'KN 2018 - tab.2'!O35),ROUND('Tabulka č. 2'!O35-'KN 2018 - tab.2'!O35,0),"")</f>
        <v>50</v>
      </c>
      <c r="P35" s="44">
        <f t="shared" ref="P35:P39" si="4">IF(ISNUMBER(AVERAGE(B35:O35)),AVERAGE(B35:O35),"")</f>
        <v>26.615384615384617</v>
      </c>
    </row>
    <row r="36" spans="1:16" x14ac:dyDescent="0.25">
      <c r="A36" s="40" t="s">
        <v>25</v>
      </c>
      <c r="B36" s="83">
        <f>IF(ISNUMBER('Tabulka č. 2'!B36-'KN 2018 - tab.2'!B36),ROUND('Tabulka č. 2'!B36-'KN 2018 - tab.2'!B36,2),"")</f>
        <v>0</v>
      </c>
      <c r="C36" s="83">
        <f>IF(ISNUMBER('Tabulka č. 2'!C36-'KN 2018 - tab.2'!C36),ROUND('Tabulka č. 2'!C36-'KN 2018 - tab.2'!C36,2),"")</f>
        <v>-0.28999999999999998</v>
      </c>
      <c r="D36" s="83">
        <f>IF(ISNUMBER('Tabulka č. 2'!D36-'KN 2018 - tab.2'!D36),ROUND('Tabulka č. 2'!D36-'KN 2018 - tab.2'!D36,2),"")</f>
        <v>0</v>
      </c>
      <c r="E36" s="83">
        <f>IF(ISNUMBER('Tabulka č. 2'!E36-'KN 2018 - tab.2'!E36),ROUND('Tabulka č. 2'!E36-'KN 2018 - tab.2'!E36,2),"")</f>
        <v>0</v>
      </c>
      <c r="F36" s="83">
        <f>IF(ISNUMBER('Tabulka č. 2'!F36-'KN 2018 - tab.2'!F36),ROUND('Tabulka č. 2'!F36-'KN 2018 - tab.2'!F36,2),"")</f>
        <v>0.5</v>
      </c>
      <c r="G36" s="83">
        <f>IF(ISNUMBER('Tabulka č. 2'!G36-'KN 2018 - tab.2'!G36),ROUND('Tabulka č. 2'!G36-'KN 2018 - tab.2'!G36,2),"")</f>
        <v>0</v>
      </c>
      <c r="H36" s="83">
        <f>IF(ISNUMBER('Tabulka č. 2'!H36-'KN 2018 - tab.2'!H36),ROUND('Tabulka č. 2'!H36-'KN 2018 - tab.2'!H36,2),"")</f>
        <v>0.32</v>
      </c>
      <c r="I36" s="83">
        <f>IF(ISNUMBER('Tabulka č. 2'!I36-'KN 2018 - tab.2'!I36),ROUND('Tabulka č. 2'!I36-'KN 2018 - tab.2'!I36,2),"")</f>
        <v>0</v>
      </c>
      <c r="J36" s="83">
        <f>IF(ISNUMBER('Tabulka č. 2'!J36-'KN 2018 - tab.2'!J36),ROUND('Tabulka č. 2'!J36-'KN 2018 - tab.2'!J36,2),"")</f>
        <v>0</v>
      </c>
      <c r="K36" s="83">
        <f>IF(ISNUMBER('Tabulka č. 2'!K36-'KN 2018 - tab.2'!K36),ROUND('Tabulka č. 2'!K36-'KN 2018 - tab.2'!K36,2),"")</f>
        <v>0</v>
      </c>
      <c r="L36" s="83">
        <f>IF(ISNUMBER('Tabulka č. 2'!L36-'KN 2018 - tab.2'!L36),ROUND('Tabulka č. 2'!L36-'KN 2018 - tab.2'!L36,2),"")</f>
        <v>0.16</v>
      </c>
      <c r="M36" s="83">
        <f>IF(ISNUMBER('Tabulka č. 2'!M36-'KN 2018 - tab.2'!M36),ROUND('Tabulka č. 2'!M36-'KN 2018 - tab.2'!M36,2),"")</f>
        <v>0</v>
      </c>
      <c r="N36" s="83" t="str">
        <f>IF(ISNUMBER('Tabulka č. 2'!N36-'KN 2018 - tab.2'!N36),ROUND('Tabulka č. 2'!N36-'KN 2018 - tab.2'!N36,2),"")</f>
        <v/>
      </c>
      <c r="O36" s="83">
        <f>IF(ISNUMBER('Tabulka č. 2'!O36-'KN 2018 - tab.2'!O36),ROUND('Tabulka č. 2'!O36-'KN 2018 - tab.2'!O36,2),"")</f>
        <v>0</v>
      </c>
      <c r="P36" s="45">
        <f t="shared" si="4"/>
        <v>5.3076923076923084E-2</v>
      </c>
    </row>
    <row r="37" spans="1:16" s="36" customFormat="1" x14ac:dyDescent="0.25">
      <c r="A37" s="39" t="s">
        <v>26</v>
      </c>
      <c r="B37" s="86">
        <f>IF(ISNUMBER('Tabulka č. 2'!B37-'KN 2018 - tab.2'!B37),ROUND('Tabulka č. 2'!B37-'KN 2018 - tab.2'!B37,0),"")</f>
        <v>5470</v>
      </c>
      <c r="C37" s="86">
        <f>IF(ISNUMBER('Tabulka č. 2'!C37-'KN 2018 - tab.2'!C37),ROUND('Tabulka č. 2'!C37-'KN 2018 - tab.2'!C37,0),"")</f>
        <v>4717</v>
      </c>
      <c r="D37" s="86">
        <f>IF(ISNUMBER('Tabulka č. 2'!D37-'KN 2018 - tab.2'!D37),ROUND('Tabulka č. 2'!D37-'KN 2018 - tab.2'!D37,0),"")</f>
        <v>5099</v>
      </c>
      <c r="E37" s="86">
        <f>IF(ISNUMBER('Tabulka č. 2'!E37-'KN 2018 - tab.2'!E37),ROUND('Tabulka č. 2'!E37-'KN 2018 - tab.2'!E37,0),"")</f>
        <v>5228</v>
      </c>
      <c r="F37" s="86">
        <f>IF(ISNUMBER('Tabulka č. 2'!F37-'KN 2018 - tab.2'!F37),ROUND('Tabulka č. 2'!F37-'KN 2018 - tab.2'!F37,0),"")</f>
        <v>5700</v>
      </c>
      <c r="G37" s="86">
        <f>IF(ISNUMBER('Tabulka č. 2'!G37-'KN 2018 - tab.2'!G37),ROUND('Tabulka č. 2'!G37-'KN 2018 - tab.2'!G37,0),"")</f>
        <v>4717</v>
      </c>
      <c r="H37" s="86">
        <f>IF(ISNUMBER('Tabulka č. 2'!H37-'KN 2018 - tab.2'!H37),ROUND('Tabulka č. 2'!H37-'KN 2018 - tab.2'!H37,0),"")</f>
        <v>4830</v>
      </c>
      <c r="I37" s="86">
        <f>IF(ISNUMBER('Tabulka č. 2'!I37-'KN 2018 - tab.2'!I37),ROUND('Tabulka č. 2'!I37-'KN 2018 - tab.2'!I37,0),"")</f>
        <v>5001</v>
      </c>
      <c r="J37" s="86">
        <f>IF(ISNUMBER('Tabulka č. 2'!J37-'KN 2018 - tab.2'!J37),ROUND('Tabulka č. 2'!J37-'KN 2018 - tab.2'!J37,0),"")</f>
        <v>4937</v>
      </c>
      <c r="K37" s="86">
        <f>IF(ISNUMBER('Tabulka č. 2'!K37-'KN 2018 - tab.2'!K37),ROUND('Tabulka č. 2'!K37-'KN 2018 - tab.2'!K37,0),"")</f>
        <v>5245</v>
      </c>
      <c r="L37" s="86">
        <f>IF(ISNUMBER('Tabulka č. 2'!L37-'KN 2018 - tab.2'!L37),ROUND('Tabulka č. 2'!L37-'KN 2018 - tab.2'!L37,0),"")</f>
        <v>5173</v>
      </c>
      <c r="M37" s="86">
        <f>IF(ISNUMBER('Tabulka č. 2'!M37-'KN 2018 - tab.2'!M37),ROUND('Tabulka č. 2'!M37-'KN 2018 - tab.2'!M37,0),"")</f>
        <v>5163</v>
      </c>
      <c r="N37" s="86" t="str">
        <f>IF(ISNUMBER('Tabulka č. 2'!N37-'KN 2018 - tab.2'!N37),ROUND('Tabulka č. 2'!N37-'KN 2018 - tab.2'!N37,0),"")</f>
        <v/>
      </c>
      <c r="O37" s="86">
        <f>IF(ISNUMBER('Tabulka č. 2'!O37-'KN 2018 - tab.2'!O37),ROUND('Tabulka č. 2'!O37-'KN 2018 - tab.2'!O37,0),"")</f>
        <v>5530</v>
      </c>
      <c r="P37" s="46">
        <f t="shared" si="4"/>
        <v>5139.2307692307695</v>
      </c>
    </row>
    <row r="38" spans="1:16" x14ac:dyDescent="0.25">
      <c r="A38" s="40" t="s">
        <v>27</v>
      </c>
      <c r="B38" s="83">
        <f>IF(ISNUMBER('Tabulka č. 2'!B38-'KN 2018 - tab.2'!B38),ROUND('Tabulka č. 2'!B38-'KN 2018 - tab.2'!B38,2),"")</f>
        <v>0</v>
      </c>
      <c r="C38" s="83">
        <f>IF(ISNUMBER('Tabulka č. 2'!C38-'KN 2018 - tab.2'!C38),ROUND('Tabulka č. 2'!C38-'KN 2018 - tab.2'!C38,2),"")</f>
        <v>-1</v>
      </c>
      <c r="D38" s="83">
        <f>IF(ISNUMBER('Tabulka č. 2'!D38-'KN 2018 - tab.2'!D38),ROUND('Tabulka č. 2'!D38-'KN 2018 - tab.2'!D38,2),"")</f>
        <v>0</v>
      </c>
      <c r="E38" s="83">
        <f>IF(ISNUMBER('Tabulka č. 2'!E38-'KN 2018 - tab.2'!E38),ROUND('Tabulka č. 2'!E38-'KN 2018 - tab.2'!E38,2),"")</f>
        <v>0</v>
      </c>
      <c r="F38" s="83">
        <f>IF(ISNUMBER('Tabulka č. 2'!F38-'KN 2018 - tab.2'!F38),ROUND('Tabulka č. 2'!F38-'KN 2018 - tab.2'!F38,2),"")</f>
        <v>12.5</v>
      </c>
      <c r="G38" s="83">
        <f>IF(ISNUMBER('Tabulka č. 2'!G38-'KN 2018 - tab.2'!G38),ROUND('Tabulka č. 2'!G38-'KN 2018 - tab.2'!G38,2),"")</f>
        <v>0</v>
      </c>
      <c r="H38" s="83">
        <f>IF(ISNUMBER('Tabulka č. 2'!H38-'KN 2018 - tab.2'!H38),ROUND('Tabulka č. 2'!H38-'KN 2018 - tab.2'!H38,2),"")</f>
        <v>0</v>
      </c>
      <c r="I38" s="83">
        <f>IF(ISNUMBER('Tabulka č. 2'!I38-'KN 2018 - tab.2'!I38),ROUND('Tabulka č. 2'!I38-'KN 2018 - tab.2'!I38,2),"")</f>
        <v>0</v>
      </c>
      <c r="J38" s="83">
        <f>IF(ISNUMBER('Tabulka č. 2'!J38-'KN 2018 - tab.2'!J38),ROUND('Tabulka č. 2'!J38-'KN 2018 - tab.2'!J38,2),"")</f>
        <v>0</v>
      </c>
      <c r="K38" s="83">
        <f>IF(ISNUMBER('Tabulka č. 2'!K38-'KN 2018 - tab.2'!K38),ROUND('Tabulka č. 2'!K38-'KN 2018 - tab.2'!K38,2),"")</f>
        <v>0</v>
      </c>
      <c r="L38" s="83">
        <f>IF(ISNUMBER('Tabulka č. 2'!L38-'KN 2018 - tab.2'!L38),ROUND('Tabulka č. 2'!L38-'KN 2018 - tab.2'!L38,2),"")</f>
        <v>0</v>
      </c>
      <c r="M38" s="83">
        <f>IF(ISNUMBER('Tabulka č. 2'!M38-'KN 2018 - tab.2'!M38),ROUND('Tabulka č. 2'!M38-'KN 2018 - tab.2'!M38,2),"")</f>
        <v>0</v>
      </c>
      <c r="N38" s="83" t="str">
        <f>IF(ISNUMBER('Tabulka č. 2'!N38-'KN 2018 - tab.2'!N38),ROUND('Tabulka č. 2'!N38-'KN 2018 - tab.2'!N38,2),"")</f>
        <v/>
      </c>
      <c r="O38" s="83">
        <f>IF(ISNUMBER('Tabulka č. 2'!O38-'KN 2018 - tab.2'!O38),ROUND('Tabulka č. 2'!O38-'KN 2018 - tab.2'!O38,2),"")</f>
        <v>0</v>
      </c>
      <c r="P38" s="45">
        <f t="shared" si="4"/>
        <v>0.88461538461538458</v>
      </c>
    </row>
    <row r="39" spans="1:16" s="36" customFormat="1" ht="15.75" thickBot="1" x14ac:dyDescent="0.3">
      <c r="A39" s="41" t="s">
        <v>28</v>
      </c>
      <c r="B39" s="89">
        <f>IF(ISNUMBER('Tabulka č. 2'!B39-'KN 2018 - tab.2'!B39),ROUND('Tabulka č. 2'!B39-'KN 2018 - tab.2'!B39,0),"")</f>
        <v>2260</v>
      </c>
      <c r="C39" s="89">
        <f>IF(ISNUMBER('Tabulka č. 2'!C39-'KN 2018 - tab.2'!C39),ROUND('Tabulka č. 2'!C39-'KN 2018 - tab.2'!C39,0),"")</f>
        <v>1891</v>
      </c>
      <c r="D39" s="89">
        <f>IF(ISNUMBER('Tabulka č. 2'!D39-'KN 2018 - tab.2'!D39),ROUND('Tabulka č. 2'!D39-'KN 2018 - tab.2'!D39,0),"")</f>
        <v>1915</v>
      </c>
      <c r="E39" s="89">
        <f>IF(ISNUMBER('Tabulka č. 2'!E39-'KN 2018 - tab.2'!E39),ROUND('Tabulka č. 2'!E39-'KN 2018 - tab.2'!E39,0),"")</f>
        <v>1998</v>
      </c>
      <c r="F39" s="89">
        <f>IF(ISNUMBER('Tabulka č. 2'!F39-'KN 2018 - tab.2'!F39),ROUND('Tabulka č. 2'!F39-'KN 2018 - tab.2'!F39,0),"")</f>
        <v>2200</v>
      </c>
      <c r="G39" s="89">
        <f>IF(ISNUMBER('Tabulka č. 2'!G39-'KN 2018 - tab.2'!G39),ROUND('Tabulka č. 2'!G39-'KN 2018 - tab.2'!G39,0),"")</f>
        <v>1773</v>
      </c>
      <c r="H39" s="89">
        <f>IF(ISNUMBER('Tabulka č. 2'!H39-'KN 2018 - tab.2'!H39),ROUND('Tabulka č. 2'!H39-'KN 2018 - tab.2'!H39,0),"")</f>
        <v>2140</v>
      </c>
      <c r="I39" s="89">
        <f>IF(ISNUMBER('Tabulka č. 2'!I39-'KN 2018 - tab.2'!I39),ROUND('Tabulka č. 2'!I39-'KN 2018 - tab.2'!I39,0),"")</f>
        <v>2272</v>
      </c>
      <c r="J39" s="89">
        <f>IF(ISNUMBER('Tabulka č. 2'!J39-'KN 2018 - tab.2'!J39),ROUND('Tabulka č. 2'!J39-'KN 2018 - tab.2'!J39,0),"")</f>
        <v>2529</v>
      </c>
      <c r="K39" s="89">
        <f>IF(ISNUMBER('Tabulka č. 2'!K39-'KN 2018 - tab.2'!K39),ROUND('Tabulka č. 2'!K39-'KN 2018 - tab.2'!K39,0),"")</f>
        <v>2190</v>
      </c>
      <c r="L39" s="89">
        <f>IF(ISNUMBER('Tabulka č. 2'!L39-'KN 2018 - tab.2'!L39),ROUND('Tabulka č. 2'!L39-'KN 2018 - tab.2'!L39,0),"")</f>
        <v>2168</v>
      </c>
      <c r="M39" s="89">
        <f>IF(ISNUMBER('Tabulka č. 2'!M39-'KN 2018 - tab.2'!M39),ROUND('Tabulka č. 2'!M39-'KN 2018 - tab.2'!M39,0),"")</f>
        <v>1996</v>
      </c>
      <c r="N39" s="89" t="str">
        <f>IF(ISNUMBER('Tabulka č. 2'!N39-'KN 2018 - tab.2'!N39),ROUND('Tabulka č. 2'!N39-'KN 2018 - tab.2'!N39,0),"")</f>
        <v/>
      </c>
      <c r="O39" s="89">
        <f>IF(ISNUMBER('Tabulka č. 2'!O39-'KN 2018 - tab.2'!O39),ROUND('Tabulka č. 2'!O39-'KN 2018 - tab.2'!O39,0),"")</f>
        <v>2120</v>
      </c>
      <c r="P39" s="47">
        <f t="shared" si="4"/>
        <v>2111.6923076923076</v>
      </c>
    </row>
    <row r="40" spans="1:16" ht="19.5" thickBot="1" x14ac:dyDescent="0.3">
      <c r="A40" s="101" t="str">
        <f>'KN 2019'!A21</f>
        <v>78-42-M/04 Zdravotnické lyceum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3"/>
    </row>
    <row r="41" spans="1:16" x14ac:dyDescent="0.25">
      <c r="A41" s="48" t="s">
        <v>51</v>
      </c>
      <c r="B41" s="79">
        <f>IF(ISNUMBER('Tabulka č. 2'!B41-'KN 2018 - tab.2'!B41),ROUND('Tabulka č. 2'!B41-'KN 2018 - tab.2'!B41,0),"")</f>
        <v>6240</v>
      </c>
      <c r="C41" s="79">
        <f>IF(ISNUMBER('Tabulka č. 2'!C41-'KN 2018 - tab.2'!C41),ROUND('Tabulka č. 2'!C41-'KN 2018 - tab.2'!C41,0),"")</f>
        <v>6629</v>
      </c>
      <c r="D41" s="79">
        <f>IF(ISNUMBER('Tabulka č. 2'!D41-'KN 2018 - tab.2'!D41),ROUND('Tabulka č. 2'!D41-'KN 2018 - tab.2'!D41,0),"")</f>
        <v>5707</v>
      </c>
      <c r="E41" s="79">
        <f>IF(ISNUMBER('Tabulka č. 2'!E41-'KN 2018 - tab.2'!E41),ROUND('Tabulka č. 2'!E41-'KN 2018 - tab.2'!E41,0),"")</f>
        <v>5949</v>
      </c>
      <c r="F41" s="79">
        <f>IF(ISNUMBER('Tabulka č. 2'!F41-'KN 2018 - tab.2'!F41),ROUND('Tabulka č. 2'!F41-'KN 2018 - tab.2'!F41,0),"")</f>
        <v>5921</v>
      </c>
      <c r="G41" s="79">
        <f>IF(ISNUMBER('Tabulka č. 2'!G41-'KN 2018 - tab.2'!G41),ROUND('Tabulka č. 2'!G41-'KN 2018 - tab.2'!G41,0),"")</f>
        <v>5200</v>
      </c>
      <c r="H41" s="79">
        <f>IF(ISNUMBER('Tabulka č. 2'!H41-'KN 2018 - tab.2'!H41),ROUND('Tabulka č. 2'!H41-'KN 2018 - tab.2'!H41,0),"")</f>
        <v>13230</v>
      </c>
      <c r="I41" s="79">
        <f>IF(ISNUMBER('Tabulka č. 2'!I41-'KN 2018 - tab.2'!I41),ROUND('Tabulka č. 2'!I41-'KN 2018 - tab.2'!I41,0),"")</f>
        <v>5457</v>
      </c>
      <c r="J41" s="79">
        <f>IF(ISNUMBER('Tabulka č. 2'!J41-'KN 2018 - tab.2'!J41),ROUND('Tabulka č. 2'!J41-'KN 2018 - tab.2'!J41,0),"")</f>
        <v>6013</v>
      </c>
      <c r="K41" s="79">
        <f>IF(ISNUMBER('Tabulka č. 2'!K41-'KN 2018 - tab.2'!K41),ROUND('Tabulka č. 2'!K41-'KN 2018 - tab.2'!K41,0),"")</f>
        <v>5742</v>
      </c>
      <c r="L41" s="79">
        <f>IF(ISNUMBER('Tabulka č. 2'!L41-'KN 2018 - tab.2'!L41),ROUND('Tabulka č. 2'!L41-'KN 2018 - tab.2'!L41,0),"")</f>
        <v>7766</v>
      </c>
      <c r="M41" s="79" t="str">
        <f>IF(ISNUMBER('Tabulka č. 2'!M41-'KN 2018 - tab.2'!M41),ROUND('Tabulka č. 2'!M41-'KN 2018 - tab.2'!M41,0),"")</f>
        <v/>
      </c>
      <c r="N41" s="79" t="str">
        <f>IF(ISNUMBER('Tabulka č. 2'!N41-'KN 2018 - tab.2'!N41),ROUND('Tabulka č. 2'!N41-'KN 2018 - tab.2'!N41,0),"")</f>
        <v/>
      </c>
      <c r="O41" s="79">
        <f>IF(ISNUMBER('Tabulka č. 2'!O41-'KN 2018 - tab.2'!O41),ROUND('Tabulka č. 2'!O41-'KN 2018 - tab.2'!O41,0),"")</f>
        <v>5784</v>
      </c>
      <c r="P41" s="43">
        <f>IF(ISNUMBER(AVERAGE(B41:O41)),AVERAGE(B41:O41),"")</f>
        <v>6636.5</v>
      </c>
    </row>
    <row r="42" spans="1:16" x14ac:dyDescent="0.25">
      <c r="A42" s="39" t="s">
        <v>52</v>
      </c>
      <c r="B42" s="81">
        <f>IF(ISNUMBER('Tabulka č. 2'!B42-'KN 2018 - tab.2'!B42),ROUND('Tabulka č. 2'!B42-'KN 2018 - tab.2'!B42,0),"")</f>
        <v>30</v>
      </c>
      <c r="C42" s="81">
        <f>IF(ISNUMBER('Tabulka č. 2'!C42-'KN 2018 - tab.2'!C42),ROUND('Tabulka č. 2'!C42-'KN 2018 - tab.2'!C42,0),"")</f>
        <v>26</v>
      </c>
      <c r="D42" s="81">
        <f>IF(ISNUMBER('Tabulka č. 2'!D42-'KN 2018 - tab.2'!D42),ROUND('Tabulka č. 2'!D42-'KN 2018 - tab.2'!D42,0),"")</f>
        <v>50</v>
      </c>
      <c r="E42" s="81">
        <f>IF(ISNUMBER('Tabulka č. 2'!E42-'KN 2018 - tab.2'!E42),ROUND('Tabulka č. 2'!E42-'KN 2018 - tab.2'!E42,0),"")</f>
        <v>43</v>
      </c>
      <c r="F42" s="81">
        <f>IF(ISNUMBER('Tabulka č. 2'!F42-'KN 2018 - tab.2'!F42),ROUND('Tabulka č. 2'!F42-'KN 2018 - tab.2'!F42,0),"")</f>
        <v>0</v>
      </c>
      <c r="G42" s="81">
        <f>IF(ISNUMBER('Tabulka č. 2'!G42-'KN 2018 - tab.2'!G42),ROUND('Tabulka č. 2'!G42-'KN 2018 - tab.2'!G42,0),"")</f>
        <v>22</v>
      </c>
      <c r="H42" s="81">
        <f>IF(ISNUMBER('Tabulka č. 2'!H42-'KN 2018 - tab.2'!H42),ROUND('Tabulka č. 2'!H42-'KN 2018 - tab.2'!H42,0),"")</f>
        <v>30</v>
      </c>
      <c r="I42" s="81">
        <f>IF(ISNUMBER('Tabulka č. 2'!I42-'KN 2018 - tab.2'!I42),ROUND('Tabulka č. 2'!I42-'KN 2018 - tab.2'!I42,0),"")</f>
        <v>2</v>
      </c>
      <c r="J42" s="81">
        <f>IF(ISNUMBER('Tabulka č. 2'!J42-'KN 2018 - tab.2'!J42),ROUND('Tabulka č. 2'!J42-'KN 2018 - tab.2'!J42,0),"")</f>
        <v>18</v>
      </c>
      <c r="K42" s="81">
        <f>IF(ISNUMBER('Tabulka č. 2'!K42-'KN 2018 - tab.2'!K42),ROUND('Tabulka č. 2'!K42-'KN 2018 - tab.2'!K42,0),"")</f>
        <v>36</v>
      </c>
      <c r="L42" s="81">
        <f>IF(ISNUMBER('Tabulka č. 2'!L42-'KN 2018 - tab.2'!L42),ROUND('Tabulka č. 2'!L42-'KN 2018 - tab.2'!L42,0),"")</f>
        <v>12</v>
      </c>
      <c r="M42" s="81" t="str">
        <f>IF(ISNUMBER('Tabulka č. 2'!M42-'KN 2018 - tab.2'!M42),ROUND('Tabulka č. 2'!M42-'KN 2018 - tab.2'!M42,0),"")</f>
        <v/>
      </c>
      <c r="N42" s="81" t="str">
        <f>IF(ISNUMBER('Tabulka č. 2'!N42-'KN 2018 - tab.2'!N42),ROUND('Tabulka č. 2'!N42-'KN 2018 - tab.2'!N42,0),"")</f>
        <v/>
      </c>
      <c r="O42" s="81">
        <f>IF(ISNUMBER('Tabulka č. 2'!O42-'KN 2018 - tab.2'!O42),ROUND('Tabulka č. 2'!O42-'KN 2018 - tab.2'!O42,0),"")</f>
        <v>50</v>
      </c>
      <c r="P42" s="44">
        <f t="shared" ref="P42:P46" si="5">IF(ISNUMBER(AVERAGE(B42:O42)),AVERAGE(B42:O42),"")</f>
        <v>26.583333333333332</v>
      </c>
    </row>
    <row r="43" spans="1:16" x14ac:dyDescent="0.25">
      <c r="A43" s="40" t="s">
        <v>25</v>
      </c>
      <c r="B43" s="83">
        <f>IF(ISNUMBER('Tabulka č. 2'!B43-'KN 2018 - tab.2'!B43),ROUND('Tabulka č. 2'!B43-'KN 2018 - tab.2'!B43,2),"")</f>
        <v>0</v>
      </c>
      <c r="C43" s="83">
        <f>IF(ISNUMBER('Tabulka č. 2'!C43-'KN 2018 - tab.2'!C43),ROUND('Tabulka č. 2'!C43-'KN 2018 - tab.2'!C43,2),"")</f>
        <v>-0.37</v>
      </c>
      <c r="D43" s="83">
        <f>IF(ISNUMBER('Tabulka č. 2'!D43-'KN 2018 - tab.2'!D43),ROUND('Tabulka č. 2'!D43-'KN 2018 - tab.2'!D43,2),"")</f>
        <v>0</v>
      </c>
      <c r="E43" s="83">
        <f>IF(ISNUMBER('Tabulka č. 2'!E43-'KN 2018 - tab.2'!E43),ROUND('Tabulka č. 2'!E43-'KN 2018 - tab.2'!E43,2),"")</f>
        <v>0</v>
      </c>
      <c r="F43" s="83">
        <f>IF(ISNUMBER('Tabulka č. 2'!F43-'KN 2018 - tab.2'!F43),ROUND('Tabulka č. 2'!F43-'KN 2018 - tab.2'!F43,2),"")</f>
        <v>0.27</v>
      </c>
      <c r="G43" s="83">
        <f>IF(ISNUMBER('Tabulka č. 2'!G43-'KN 2018 - tab.2'!G43),ROUND('Tabulka č. 2'!G43-'KN 2018 - tab.2'!G43,2),"")</f>
        <v>0</v>
      </c>
      <c r="H43" s="83">
        <f>IF(ISNUMBER('Tabulka č. 2'!H43-'KN 2018 - tab.2'!H43),ROUND('Tabulka č. 2'!H43-'KN 2018 - tab.2'!H43,2),"")</f>
        <v>-0.98</v>
      </c>
      <c r="I43" s="83">
        <f>IF(ISNUMBER('Tabulka č. 2'!I43-'KN 2018 - tab.2'!I43),ROUND('Tabulka č. 2'!I43-'KN 2018 - tab.2'!I43,2),"")</f>
        <v>0</v>
      </c>
      <c r="J43" s="83">
        <f>IF(ISNUMBER('Tabulka č. 2'!J43-'KN 2018 - tab.2'!J43),ROUND('Tabulka č. 2'!J43-'KN 2018 - tab.2'!J43,2),"")</f>
        <v>0</v>
      </c>
      <c r="K43" s="83">
        <f>IF(ISNUMBER('Tabulka č. 2'!K43-'KN 2018 - tab.2'!K43),ROUND('Tabulka č. 2'!K43-'KN 2018 - tab.2'!K43,2),"")</f>
        <v>0</v>
      </c>
      <c r="L43" s="83">
        <f>IF(ISNUMBER('Tabulka č. 2'!L43-'KN 2018 - tab.2'!L43),ROUND('Tabulka č. 2'!L43-'KN 2018 - tab.2'!L43,2),"")</f>
        <v>-0.28000000000000003</v>
      </c>
      <c r="M43" s="83" t="str">
        <f>IF(ISNUMBER('Tabulka č. 2'!M43-'KN 2018 - tab.2'!M43),ROUND('Tabulka č. 2'!M43-'KN 2018 - tab.2'!M43,2),"")</f>
        <v/>
      </c>
      <c r="N43" s="83" t="str">
        <f>IF(ISNUMBER('Tabulka č. 2'!N43-'KN 2018 - tab.2'!N43),ROUND('Tabulka č. 2'!N43-'KN 2018 - tab.2'!N43,2),"")</f>
        <v/>
      </c>
      <c r="O43" s="83">
        <f>IF(ISNUMBER('Tabulka č. 2'!O43-'KN 2018 - tab.2'!O43),ROUND('Tabulka č. 2'!O43-'KN 2018 - tab.2'!O43,2),"")</f>
        <v>0</v>
      </c>
      <c r="P43" s="45">
        <f t="shared" si="5"/>
        <v>-0.11333333333333334</v>
      </c>
    </row>
    <row r="44" spans="1:16" x14ac:dyDescent="0.25">
      <c r="A44" s="39" t="s">
        <v>26</v>
      </c>
      <c r="B44" s="86">
        <f>IF(ISNUMBER('Tabulka č. 2'!B44-'KN 2018 - tab.2'!B44),ROUND('Tabulka č. 2'!B44-'KN 2018 - tab.2'!B44,0),"")</f>
        <v>5470</v>
      </c>
      <c r="C44" s="86">
        <f>IF(ISNUMBER('Tabulka č. 2'!C44-'KN 2018 - tab.2'!C44),ROUND('Tabulka č. 2'!C44-'KN 2018 - tab.2'!C44,0),"")</f>
        <v>4717</v>
      </c>
      <c r="D44" s="86">
        <f>IF(ISNUMBER('Tabulka č. 2'!D44-'KN 2018 - tab.2'!D44),ROUND('Tabulka č. 2'!D44-'KN 2018 - tab.2'!D44,0),"")</f>
        <v>5099</v>
      </c>
      <c r="E44" s="86">
        <f>IF(ISNUMBER('Tabulka č. 2'!E44-'KN 2018 - tab.2'!E44),ROUND('Tabulka č. 2'!E44-'KN 2018 - tab.2'!E44,0),"")</f>
        <v>5228</v>
      </c>
      <c r="F44" s="86">
        <f>IF(ISNUMBER('Tabulka č. 2'!F44-'KN 2018 - tab.2'!F44),ROUND('Tabulka č. 2'!F44-'KN 2018 - tab.2'!F44,0),"")</f>
        <v>5700</v>
      </c>
      <c r="G44" s="86">
        <f>IF(ISNUMBER('Tabulka č. 2'!G44-'KN 2018 - tab.2'!G44),ROUND('Tabulka č. 2'!G44-'KN 2018 - tab.2'!G44,0),"")</f>
        <v>4717</v>
      </c>
      <c r="H44" s="86">
        <f>IF(ISNUMBER('Tabulka č. 2'!H44-'KN 2018 - tab.2'!H44),ROUND('Tabulka č. 2'!H44-'KN 2018 - tab.2'!H44,0),"")</f>
        <v>4830</v>
      </c>
      <c r="I44" s="86">
        <f>IF(ISNUMBER('Tabulka č. 2'!I44-'KN 2018 - tab.2'!I44),ROUND('Tabulka č. 2'!I44-'KN 2018 - tab.2'!I44,0),"")</f>
        <v>4955</v>
      </c>
      <c r="J44" s="86">
        <f>IF(ISNUMBER('Tabulka č. 2'!J44-'KN 2018 - tab.2'!J44),ROUND('Tabulka č. 2'!J44-'KN 2018 - tab.2'!J44,0),"")</f>
        <v>4937</v>
      </c>
      <c r="K44" s="86">
        <f>IF(ISNUMBER('Tabulka č. 2'!K44-'KN 2018 - tab.2'!K44),ROUND('Tabulka č. 2'!K44-'KN 2018 - tab.2'!K44,0),"")</f>
        <v>5245</v>
      </c>
      <c r="L44" s="86">
        <f>IF(ISNUMBER('Tabulka č. 2'!L44-'KN 2018 - tab.2'!L44),ROUND('Tabulka č. 2'!L44-'KN 2018 - tab.2'!L44,0),"")</f>
        <v>5173</v>
      </c>
      <c r="M44" s="86" t="str">
        <f>IF(ISNUMBER('Tabulka č. 2'!M44-'KN 2018 - tab.2'!M44),ROUND('Tabulka č. 2'!M44-'KN 2018 - tab.2'!M44,0),"")</f>
        <v/>
      </c>
      <c r="N44" s="86" t="str">
        <f>IF(ISNUMBER('Tabulka č. 2'!N44-'KN 2018 - tab.2'!N44),ROUND('Tabulka č. 2'!N44-'KN 2018 - tab.2'!N44,0),"")</f>
        <v/>
      </c>
      <c r="O44" s="86">
        <f>IF(ISNUMBER('Tabulka č. 2'!O44-'KN 2018 - tab.2'!O44),ROUND('Tabulka č. 2'!O44-'KN 2018 - tab.2'!O44,0),"")</f>
        <v>5530</v>
      </c>
      <c r="P44" s="46">
        <f t="shared" si="5"/>
        <v>5133.416666666667</v>
      </c>
    </row>
    <row r="45" spans="1:16" x14ac:dyDescent="0.25">
      <c r="A45" s="40" t="s">
        <v>27</v>
      </c>
      <c r="B45" s="83">
        <f>IF(ISNUMBER('Tabulka č. 2'!B45-'KN 2018 - tab.2'!B45),ROUND('Tabulka č. 2'!B45-'KN 2018 - tab.2'!B45,2),"")</f>
        <v>0</v>
      </c>
      <c r="C45" s="83">
        <f>IF(ISNUMBER('Tabulka č. 2'!C45-'KN 2018 - tab.2'!C45),ROUND('Tabulka č. 2'!C45-'KN 2018 - tab.2'!C45,2),"")</f>
        <v>-2</v>
      </c>
      <c r="D45" s="83">
        <f>IF(ISNUMBER('Tabulka č. 2'!D45-'KN 2018 - tab.2'!D45),ROUND('Tabulka č. 2'!D45-'KN 2018 - tab.2'!D45,2),"")</f>
        <v>0</v>
      </c>
      <c r="E45" s="83">
        <f>IF(ISNUMBER('Tabulka č. 2'!E45-'KN 2018 - tab.2'!E45),ROUND('Tabulka č. 2'!E45-'KN 2018 - tab.2'!E45,2),"")</f>
        <v>0</v>
      </c>
      <c r="F45" s="83">
        <f>IF(ISNUMBER('Tabulka č. 2'!F45-'KN 2018 - tab.2'!F45),ROUND('Tabulka č. 2'!F45-'KN 2018 - tab.2'!F45,2),"")</f>
        <v>0</v>
      </c>
      <c r="G45" s="83">
        <f>IF(ISNUMBER('Tabulka č. 2'!G45-'KN 2018 - tab.2'!G45),ROUND('Tabulka č. 2'!G45-'KN 2018 - tab.2'!G45,2),"")</f>
        <v>0</v>
      </c>
      <c r="H45" s="83">
        <f>IF(ISNUMBER('Tabulka č. 2'!H45-'KN 2018 - tab.2'!H45),ROUND('Tabulka č. 2'!H45-'KN 2018 - tab.2'!H45,2),"")</f>
        <v>0</v>
      </c>
      <c r="I45" s="83">
        <f>IF(ISNUMBER('Tabulka č. 2'!I45-'KN 2018 - tab.2'!I45),ROUND('Tabulka č. 2'!I45-'KN 2018 - tab.2'!I45,2),"")</f>
        <v>0</v>
      </c>
      <c r="J45" s="83">
        <f>IF(ISNUMBER('Tabulka č. 2'!J45-'KN 2018 - tab.2'!J45),ROUND('Tabulka č. 2'!J45-'KN 2018 - tab.2'!J45,2),"")</f>
        <v>0</v>
      </c>
      <c r="K45" s="83">
        <f>IF(ISNUMBER('Tabulka č. 2'!K45-'KN 2018 - tab.2'!K45),ROUND('Tabulka č. 2'!K45-'KN 2018 - tab.2'!K45,2),"")</f>
        <v>0</v>
      </c>
      <c r="L45" s="83">
        <f>IF(ISNUMBER('Tabulka č. 2'!L45-'KN 2018 - tab.2'!L45),ROUND('Tabulka č. 2'!L45-'KN 2018 - tab.2'!L45,2),"")</f>
        <v>0</v>
      </c>
      <c r="M45" s="83" t="str">
        <f>IF(ISNUMBER('Tabulka č. 2'!M45-'KN 2018 - tab.2'!M45),ROUND('Tabulka č. 2'!M45-'KN 2018 - tab.2'!M45,2),"")</f>
        <v/>
      </c>
      <c r="N45" s="83" t="str">
        <f>IF(ISNUMBER('Tabulka č. 2'!N45-'KN 2018 - tab.2'!N45),ROUND('Tabulka č. 2'!N45-'KN 2018 - tab.2'!N45,2),"")</f>
        <v/>
      </c>
      <c r="O45" s="83">
        <f>IF(ISNUMBER('Tabulka č. 2'!O45-'KN 2018 - tab.2'!O45),ROUND('Tabulka č. 2'!O45-'KN 2018 - tab.2'!O45,2),"")</f>
        <v>0</v>
      </c>
      <c r="P45" s="45">
        <f t="shared" si="5"/>
        <v>-0.16666666666666666</v>
      </c>
    </row>
    <row r="46" spans="1:16" ht="15.75" thickBot="1" x14ac:dyDescent="0.3">
      <c r="A46" s="41" t="s">
        <v>28</v>
      </c>
      <c r="B46" s="89">
        <f>IF(ISNUMBER('Tabulka č. 2'!B46-'KN 2018 - tab.2'!B46),ROUND('Tabulka č. 2'!B46-'KN 2018 - tab.2'!B46,0),"")</f>
        <v>2260</v>
      </c>
      <c r="C46" s="89">
        <f>IF(ISNUMBER('Tabulka č. 2'!C46-'KN 2018 - tab.2'!C46),ROUND('Tabulka č. 2'!C46-'KN 2018 - tab.2'!C46,0),"")</f>
        <v>1891</v>
      </c>
      <c r="D46" s="89">
        <f>IF(ISNUMBER('Tabulka č. 2'!D46-'KN 2018 - tab.2'!D46),ROUND('Tabulka č. 2'!D46-'KN 2018 - tab.2'!D46,0),"")</f>
        <v>1915</v>
      </c>
      <c r="E46" s="89">
        <f>IF(ISNUMBER('Tabulka č. 2'!E46-'KN 2018 - tab.2'!E46),ROUND('Tabulka č. 2'!E46-'KN 2018 - tab.2'!E46,0),"")</f>
        <v>1998</v>
      </c>
      <c r="F46" s="89">
        <f>IF(ISNUMBER('Tabulka č. 2'!F46-'KN 2018 - tab.2'!F46),ROUND('Tabulka č. 2'!F46-'KN 2018 - tab.2'!F46,0),"")</f>
        <v>2200</v>
      </c>
      <c r="G46" s="89">
        <f>IF(ISNUMBER('Tabulka č. 2'!G46-'KN 2018 - tab.2'!G46),ROUND('Tabulka č. 2'!G46-'KN 2018 - tab.2'!G46,0),"")</f>
        <v>1773</v>
      </c>
      <c r="H46" s="89">
        <f>IF(ISNUMBER('Tabulka č. 2'!H46-'KN 2018 - tab.2'!H46),ROUND('Tabulka č. 2'!H46-'KN 2018 - tab.2'!H46,0),"")</f>
        <v>2140</v>
      </c>
      <c r="I46" s="89">
        <f>IF(ISNUMBER('Tabulka č. 2'!I46-'KN 2018 - tab.2'!I46),ROUND('Tabulka č. 2'!I46-'KN 2018 - tab.2'!I46,0),"")</f>
        <v>2272</v>
      </c>
      <c r="J46" s="89">
        <f>IF(ISNUMBER('Tabulka č. 2'!J46-'KN 2018 - tab.2'!J46),ROUND('Tabulka č. 2'!J46-'KN 2018 - tab.2'!J46,0),"")</f>
        <v>2529</v>
      </c>
      <c r="K46" s="89">
        <f>IF(ISNUMBER('Tabulka č. 2'!K46-'KN 2018 - tab.2'!K46),ROUND('Tabulka č. 2'!K46-'KN 2018 - tab.2'!K46,0),"")</f>
        <v>2190</v>
      </c>
      <c r="L46" s="89">
        <f>IF(ISNUMBER('Tabulka č. 2'!L46-'KN 2018 - tab.2'!L46),ROUND('Tabulka č. 2'!L46-'KN 2018 - tab.2'!L46,0),"")</f>
        <v>2168</v>
      </c>
      <c r="M46" s="89" t="str">
        <f>IF(ISNUMBER('Tabulka č. 2'!M46-'KN 2018 - tab.2'!M46),ROUND('Tabulka č. 2'!M46-'KN 2018 - tab.2'!M46,0),"")</f>
        <v/>
      </c>
      <c r="N46" s="89" t="str">
        <f>IF(ISNUMBER('Tabulka č. 2'!N46-'KN 2018 - tab.2'!N46),ROUND('Tabulka č. 2'!N46-'KN 2018 - tab.2'!N46,0),"")</f>
        <v/>
      </c>
      <c r="O46" s="89">
        <f>IF(ISNUMBER('Tabulka č. 2'!O46-'KN 2018 - tab.2'!O46),ROUND('Tabulka č. 2'!O46-'KN 2018 - tab.2'!O46,0),"")</f>
        <v>2120</v>
      </c>
      <c r="P46" s="47">
        <f t="shared" si="5"/>
        <v>2121.3333333333335</v>
      </c>
    </row>
    <row r="47" spans="1:16" ht="19.5" thickBot="1" x14ac:dyDescent="0.3">
      <c r="A47" s="101" t="str">
        <f>'KN 2019'!A22</f>
        <v>37-41-M/01 Provoz,ekonomika dopravy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3"/>
    </row>
    <row r="48" spans="1:16" x14ac:dyDescent="0.25">
      <c r="A48" s="48" t="s">
        <v>51</v>
      </c>
      <c r="B48" s="79">
        <f>IF(ISNUMBER('Tabulka č. 2'!B48-'KN 2018 - tab.2'!B48),ROUND('Tabulka č. 2'!B48-'KN 2018 - tab.2'!B48,0),"")</f>
        <v>6377</v>
      </c>
      <c r="C48" s="79">
        <f>IF(ISNUMBER('Tabulka č. 2'!C48-'KN 2018 - tab.2'!C48),ROUND('Tabulka č. 2'!C48-'KN 2018 - tab.2'!C48,0),"")</f>
        <v>6551</v>
      </c>
      <c r="D48" s="79">
        <f>IF(ISNUMBER('Tabulka č. 2'!D48-'KN 2018 - tab.2'!D48),ROUND('Tabulka č. 2'!D48-'KN 2018 - tab.2'!D48,0),"")</f>
        <v>5511</v>
      </c>
      <c r="E48" s="79">
        <f>IF(ISNUMBER('Tabulka č. 2'!E48-'KN 2018 - tab.2'!E48),ROUND('Tabulka č. 2'!E48-'KN 2018 - tab.2'!E48,0),"")</f>
        <v>6192</v>
      </c>
      <c r="F48" s="79">
        <f>IF(ISNUMBER('Tabulka č. 2'!F48-'KN 2018 - tab.2'!F48),ROUND('Tabulka č. 2'!F48-'KN 2018 - tab.2'!F48,0),"")</f>
        <v>5987</v>
      </c>
      <c r="G48" s="79">
        <f>IF(ISNUMBER('Tabulka č. 2'!G48-'KN 2018 - tab.2'!G48),ROUND('Tabulka č. 2'!G48-'KN 2018 - tab.2'!G48,0),"")</f>
        <v>5586</v>
      </c>
      <c r="H48" s="79">
        <f>IF(ISNUMBER('Tabulka č. 2'!H48-'KN 2018 - tab.2'!H48),ROUND('Tabulka č. 2'!H48-'KN 2018 - tab.2'!H48,0),"")</f>
        <v>9519</v>
      </c>
      <c r="I48" s="79">
        <f>IF(ISNUMBER('Tabulka č. 2'!I48-'KN 2018 - tab.2'!I48),ROUND('Tabulka č. 2'!I48-'KN 2018 - tab.2'!I48,0),"")</f>
        <v>5537</v>
      </c>
      <c r="J48" s="79">
        <f>IF(ISNUMBER('Tabulka č. 2'!J48-'KN 2018 - tab.2'!J48),ROUND('Tabulka č. 2'!J48-'KN 2018 - tab.2'!J48,0),"")</f>
        <v>6506</v>
      </c>
      <c r="K48" s="79">
        <f>IF(ISNUMBER('Tabulka č. 2'!K48-'KN 2018 - tab.2'!K48),ROUND('Tabulka č. 2'!K48-'KN 2018 - tab.2'!K48,0),"")</f>
        <v>5807</v>
      </c>
      <c r="L48" s="79">
        <f>IF(ISNUMBER('Tabulka č. 2'!L48-'KN 2018 - tab.2'!L48),ROUND('Tabulka č. 2'!L48-'KN 2018 - tab.2'!L48,0),"")</f>
        <v>10593</v>
      </c>
      <c r="M48" s="79">
        <f>IF(ISNUMBER('Tabulka č. 2'!M48-'KN 2018 - tab.2'!M48),ROUND('Tabulka č. 2'!M48-'KN 2018 - tab.2'!M48,0),"")</f>
        <v>5589</v>
      </c>
      <c r="N48" s="79" t="str">
        <f>IF(ISNUMBER('Tabulka č. 2'!N48-'KN 2018 - tab.2'!N48),ROUND('Tabulka č. 2'!N48-'KN 2018 - tab.2'!N48,0),"")</f>
        <v/>
      </c>
      <c r="O48" s="79">
        <f>IF(ISNUMBER('Tabulka č. 2'!O48-'KN 2018 - tab.2'!O48),ROUND('Tabulka č. 2'!O48-'KN 2018 - tab.2'!O48,0),"")</f>
        <v>6044</v>
      </c>
      <c r="P48" s="43">
        <f>IF(ISNUMBER(AVERAGE(B48:O48)),AVERAGE(B48:O48),"")</f>
        <v>6599.9230769230771</v>
      </c>
    </row>
    <row r="49" spans="1:16" x14ac:dyDescent="0.25">
      <c r="A49" s="39" t="s">
        <v>52</v>
      </c>
      <c r="B49" s="81">
        <f>IF(ISNUMBER('Tabulka č. 2'!B49-'KN 2018 - tab.2'!B49),ROUND('Tabulka č. 2'!B49-'KN 2018 - tab.2'!B49,0),"")</f>
        <v>0</v>
      </c>
      <c r="C49" s="81">
        <f>IF(ISNUMBER('Tabulka č. 2'!C49-'KN 2018 - tab.2'!C49),ROUND('Tabulka č. 2'!C49-'KN 2018 - tab.2'!C49,0),"")</f>
        <v>69</v>
      </c>
      <c r="D49" s="81">
        <f>IF(ISNUMBER('Tabulka č. 2'!D49-'KN 2018 - tab.2'!D49),ROUND('Tabulka č. 2'!D49-'KN 2018 - tab.2'!D49,0),"")</f>
        <v>50</v>
      </c>
      <c r="E49" s="81">
        <f>IF(ISNUMBER('Tabulka č. 2'!E49-'KN 2018 - tab.2'!E49),ROUND('Tabulka č. 2'!E49-'KN 2018 - tab.2'!E49,0),"")</f>
        <v>43</v>
      </c>
      <c r="F49" s="81">
        <f>IF(ISNUMBER('Tabulka č. 2'!F49-'KN 2018 - tab.2'!F49),ROUND('Tabulka č. 2'!F49-'KN 2018 - tab.2'!F49,0),"")</f>
        <v>0</v>
      </c>
      <c r="G49" s="81">
        <f>IF(ISNUMBER('Tabulka č. 2'!G49-'KN 2018 - tab.2'!G49),ROUND('Tabulka č. 2'!G49-'KN 2018 - tab.2'!G49,0),"")</f>
        <v>23</v>
      </c>
      <c r="H49" s="81">
        <f>IF(ISNUMBER('Tabulka č. 2'!H49-'KN 2018 - tab.2'!H49),ROUND('Tabulka č. 2'!H49-'KN 2018 - tab.2'!H49,0),"")</f>
        <v>30</v>
      </c>
      <c r="I49" s="81">
        <f>IF(ISNUMBER('Tabulka č. 2'!I49-'KN 2018 - tab.2'!I49),ROUND('Tabulka č. 2'!I49-'KN 2018 - tab.2'!I49,0),"")</f>
        <v>1</v>
      </c>
      <c r="J49" s="81">
        <f>IF(ISNUMBER('Tabulka č. 2'!J49-'KN 2018 - tab.2'!J49),ROUND('Tabulka č. 2'!J49-'KN 2018 - tab.2'!J49,0),"")</f>
        <v>19</v>
      </c>
      <c r="K49" s="81">
        <f>IF(ISNUMBER('Tabulka č. 2'!K49-'KN 2018 - tab.2'!K49),ROUND('Tabulka č. 2'!K49-'KN 2018 - tab.2'!K49,0),"")</f>
        <v>37</v>
      </c>
      <c r="L49" s="81">
        <f>IF(ISNUMBER('Tabulka č. 2'!L49-'KN 2018 - tab.2'!L49),ROUND('Tabulka č. 2'!L49-'KN 2018 - tab.2'!L49,0),"")</f>
        <v>12</v>
      </c>
      <c r="M49" s="81">
        <f>IF(ISNUMBER('Tabulka č. 2'!M49-'KN 2018 - tab.2'!M49),ROUND('Tabulka č. 2'!M49-'KN 2018 - tab.2'!M49,0),"")</f>
        <v>20</v>
      </c>
      <c r="N49" s="81" t="str">
        <f>IF(ISNUMBER('Tabulka č. 2'!N49-'KN 2018 - tab.2'!N49),ROUND('Tabulka č. 2'!N49-'KN 2018 - tab.2'!N49,0),"")</f>
        <v/>
      </c>
      <c r="O49" s="81">
        <f>IF(ISNUMBER('Tabulka č. 2'!O49-'KN 2018 - tab.2'!O49),ROUND('Tabulka č. 2'!O49-'KN 2018 - tab.2'!O49,0),"")</f>
        <v>50</v>
      </c>
      <c r="P49" s="44">
        <f t="shared" ref="P49:P53" si="6">IF(ISNUMBER(AVERAGE(B49:O49)),AVERAGE(B49:O49),"")</f>
        <v>27.23076923076923</v>
      </c>
    </row>
    <row r="50" spans="1:16" x14ac:dyDescent="0.25">
      <c r="A50" s="40" t="s">
        <v>25</v>
      </c>
      <c r="B50" s="83">
        <f>IF(ISNUMBER('Tabulka č. 2'!B50-'KN 2018 - tab.2'!B50),ROUND('Tabulka č. 2'!B50-'KN 2018 - tab.2'!B50,2),"")</f>
        <v>0</v>
      </c>
      <c r="C50" s="83">
        <f>IF(ISNUMBER('Tabulka č. 2'!C50-'KN 2018 - tab.2'!C50),ROUND('Tabulka č. 2'!C50-'KN 2018 - tab.2'!C50,2),"")</f>
        <v>-0.38</v>
      </c>
      <c r="D50" s="83">
        <f>IF(ISNUMBER('Tabulka č. 2'!D50-'KN 2018 - tab.2'!D50),ROUND('Tabulka č. 2'!D50-'KN 2018 - tab.2'!D50,2),"")</f>
        <v>0</v>
      </c>
      <c r="E50" s="83">
        <f>IF(ISNUMBER('Tabulka č. 2'!E50-'KN 2018 - tab.2'!E50),ROUND('Tabulka č. 2'!E50-'KN 2018 - tab.2'!E50,2),"")</f>
        <v>0</v>
      </c>
      <c r="F50" s="83">
        <f>IF(ISNUMBER('Tabulka č. 2'!F50-'KN 2018 - tab.2'!F50),ROUND('Tabulka č. 2'!F50-'KN 2018 - tab.2'!F50,2),"")</f>
        <v>0</v>
      </c>
      <c r="G50" s="83">
        <f>IF(ISNUMBER('Tabulka č. 2'!G50-'KN 2018 - tab.2'!G50),ROUND('Tabulka č. 2'!G50-'KN 2018 - tab.2'!G50,2),"")</f>
        <v>0</v>
      </c>
      <c r="H50" s="83">
        <f>IF(ISNUMBER('Tabulka č. 2'!H50-'KN 2018 - tab.2'!H50),ROUND('Tabulka č. 2'!H50-'KN 2018 - tab.2'!H50,2),"")</f>
        <v>-1</v>
      </c>
      <c r="I50" s="83">
        <f>IF(ISNUMBER('Tabulka č. 2'!I50-'KN 2018 - tab.2'!I50),ROUND('Tabulka č. 2'!I50-'KN 2018 - tab.2'!I50,2),"")</f>
        <v>0</v>
      </c>
      <c r="J50" s="83">
        <f>IF(ISNUMBER('Tabulka č. 2'!J50-'KN 2018 - tab.2'!J50),ROUND('Tabulka č. 2'!J50-'KN 2018 - tab.2'!J50,2),"")</f>
        <v>0</v>
      </c>
      <c r="K50" s="83">
        <f>IF(ISNUMBER('Tabulka č. 2'!K50-'KN 2018 - tab.2'!K50),ROUND('Tabulka č. 2'!K50-'KN 2018 - tab.2'!K50,2),"")</f>
        <v>0</v>
      </c>
      <c r="L50" s="83">
        <f>IF(ISNUMBER('Tabulka č. 2'!L50-'KN 2018 - tab.2'!L50),ROUND('Tabulka č. 2'!L50-'KN 2018 - tab.2'!L50,2),"")</f>
        <v>-0.71</v>
      </c>
      <c r="M50" s="83">
        <f>IF(ISNUMBER('Tabulka č. 2'!M50-'KN 2018 - tab.2'!M50),ROUND('Tabulka č. 2'!M50-'KN 2018 - tab.2'!M50,2),"")</f>
        <v>0</v>
      </c>
      <c r="N50" s="83" t="str">
        <f>IF(ISNUMBER('Tabulka č. 2'!N50-'KN 2018 - tab.2'!N50),ROUND('Tabulka č. 2'!N50-'KN 2018 - tab.2'!N50,2),"")</f>
        <v/>
      </c>
      <c r="O50" s="83">
        <f>IF(ISNUMBER('Tabulka č. 2'!O50-'KN 2018 - tab.2'!O50),ROUND('Tabulka č. 2'!O50-'KN 2018 - tab.2'!O50,2),"")</f>
        <v>0</v>
      </c>
      <c r="P50" s="45">
        <f t="shared" si="6"/>
        <v>-0.16076923076923075</v>
      </c>
    </row>
    <row r="51" spans="1:16" x14ac:dyDescent="0.25">
      <c r="A51" s="39" t="s">
        <v>26</v>
      </c>
      <c r="B51" s="86">
        <f>IF(ISNUMBER('Tabulka č. 2'!B51-'KN 2018 - tab.2'!B51),ROUND('Tabulka č. 2'!B51-'KN 2018 - tab.2'!B51,0),"")</f>
        <v>5470</v>
      </c>
      <c r="C51" s="86">
        <f>IF(ISNUMBER('Tabulka č. 2'!C51-'KN 2018 - tab.2'!C51),ROUND('Tabulka č. 2'!C51-'KN 2018 - tab.2'!C51,0),"")</f>
        <v>4717</v>
      </c>
      <c r="D51" s="86">
        <f>IF(ISNUMBER('Tabulka č. 2'!D51-'KN 2018 - tab.2'!D51),ROUND('Tabulka č. 2'!D51-'KN 2018 - tab.2'!D51,0),"")</f>
        <v>5099</v>
      </c>
      <c r="E51" s="86">
        <f>IF(ISNUMBER('Tabulka č. 2'!E51-'KN 2018 - tab.2'!E51),ROUND('Tabulka č. 2'!E51-'KN 2018 - tab.2'!E51,0),"")</f>
        <v>5228</v>
      </c>
      <c r="F51" s="86">
        <f>IF(ISNUMBER('Tabulka č. 2'!F51-'KN 2018 - tab.2'!F51),ROUND('Tabulka č. 2'!F51-'KN 2018 - tab.2'!F51,0),"")</f>
        <v>5700</v>
      </c>
      <c r="G51" s="86">
        <f>IF(ISNUMBER('Tabulka č. 2'!G51-'KN 2018 - tab.2'!G51),ROUND('Tabulka č. 2'!G51-'KN 2018 - tab.2'!G51,0),"")</f>
        <v>4717</v>
      </c>
      <c r="H51" s="86">
        <f>IF(ISNUMBER('Tabulka č. 2'!H51-'KN 2018 - tab.2'!H51),ROUND('Tabulka č. 2'!H51-'KN 2018 - tab.2'!H51,0),"")</f>
        <v>4830</v>
      </c>
      <c r="I51" s="86">
        <f>IF(ISNUMBER('Tabulka č. 2'!I51-'KN 2018 - tab.2'!I51),ROUND('Tabulka č. 2'!I51-'KN 2018 - tab.2'!I51,0),"")</f>
        <v>5001</v>
      </c>
      <c r="J51" s="86">
        <f>IF(ISNUMBER('Tabulka č. 2'!J51-'KN 2018 - tab.2'!J51),ROUND('Tabulka č. 2'!J51-'KN 2018 - tab.2'!J51,0),"")</f>
        <v>4937</v>
      </c>
      <c r="K51" s="86">
        <f>IF(ISNUMBER('Tabulka č. 2'!K51-'KN 2018 - tab.2'!K51),ROUND('Tabulka č. 2'!K51-'KN 2018 - tab.2'!K51,0),"")</f>
        <v>5245</v>
      </c>
      <c r="L51" s="86">
        <f>IF(ISNUMBER('Tabulka č. 2'!L51-'KN 2018 - tab.2'!L51),ROUND('Tabulka č. 2'!L51-'KN 2018 - tab.2'!L51,0),"")</f>
        <v>5173</v>
      </c>
      <c r="M51" s="86">
        <f>IF(ISNUMBER('Tabulka č. 2'!M51-'KN 2018 - tab.2'!M51),ROUND('Tabulka č. 2'!M51-'KN 2018 - tab.2'!M51,0),"")</f>
        <v>5163</v>
      </c>
      <c r="N51" s="86" t="str">
        <f>IF(ISNUMBER('Tabulka č. 2'!N51-'KN 2018 - tab.2'!N51),ROUND('Tabulka č. 2'!N51-'KN 2018 - tab.2'!N51,0),"")</f>
        <v/>
      </c>
      <c r="O51" s="86">
        <f>IF(ISNUMBER('Tabulka č. 2'!O51-'KN 2018 - tab.2'!O51),ROUND('Tabulka č. 2'!O51-'KN 2018 - tab.2'!O51,0),"")</f>
        <v>5530</v>
      </c>
      <c r="P51" s="46">
        <f t="shared" si="6"/>
        <v>5139.2307692307695</v>
      </c>
    </row>
    <row r="52" spans="1:16" x14ac:dyDescent="0.25">
      <c r="A52" s="40" t="s">
        <v>27</v>
      </c>
      <c r="B52" s="83">
        <f>IF(ISNUMBER('Tabulka č. 2'!B52-'KN 2018 - tab.2'!B52),ROUND('Tabulka č. 2'!B52-'KN 2018 - tab.2'!B52,2),"")</f>
        <v>0</v>
      </c>
      <c r="C52" s="83">
        <f>IF(ISNUMBER('Tabulka č. 2'!C52-'KN 2018 - tab.2'!C52),ROUND('Tabulka č. 2'!C52-'KN 2018 - tab.2'!C52,2),"")</f>
        <v>-2</v>
      </c>
      <c r="D52" s="83">
        <f>IF(ISNUMBER('Tabulka č. 2'!D52-'KN 2018 - tab.2'!D52),ROUND('Tabulka č. 2'!D52-'KN 2018 - tab.2'!D52,2),"")</f>
        <v>0</v>
      </c>
      <c r="E52" s="83">
        <f>IF(ISNUMBER('Tabulka č. 2'!E52-'KN 2018 - tab.2'!E52),ROUND('Tabulka č. 2'!E52-'KN 2018 - tab.2'!E52,2),"")</f>
        <v>0</v>
      </c>
      <c r="F52" s="83">
        <f>IF(ISNUMBER('Tabulka č. 2'!F52-'KN 2018 - tab.2'!F52),ROUND('Tabulka č. 2'!F52-'KN 2018 - tab.2'!F52,2),"")</f>
        <v>0</v>
      </c>
      <c r="G52" s="83">
        <f>IF(ISNUMBER('Tabulka č. 2'!G52-'KN 2018 - tab.2'!G52),ROUND('Tabulka č. 2'!G52-'KN 2018 - tab.2'!G52,2),"")</f>
        <v>0</v>
      </c>
      <c r="H52" s="83">
        <f>IF(ISNUMBER('Tabulka č. 2'!H52-'KN 2018 - tab.2'!H52),ROUND('Tabulka č. 2'!H52-'KN 2018 - tab.2'!H52,2),"")</f>
        <v>0</v>
      </c>
      <c r="I52" s="83">
        <f>IF(ISNUMBER('Tabulka č. 2'!I52-'KN 2018 - tab.2'!I52),ROUND('Tabulka č. 2'!I52-'KN 2018 - tab.2'!I52,2),"")</f>
        <v>0</v>
      </c>
      <c r="J52" s="83">
        <f>IF(ISNUMBER('Tabulka č. 2'!J52-'KN 2018 - tab.2'!J52),ROUND('Tabulka č. 2'!J52-'KN 2018 - tab.2'!J52,2),"")</f>
        <v>0</v>
      </c>
      <c r="K52" s="83">
        <f>IF(ISNUMBER('Tabulka č. 2'!K52-'KN 2018 - tab.2'!K52),ROUND('Tabulka č. 2'!K52-'KN 2018 - tab.2'!K52,2),"")</f>
        <v>0</v>
      </c>
      <c r="L52" s="83">
        <f>IF(ISNUMBER('Tabulka č. 2'!L52-'KN 2018 - tab.2'!L52),ROUND('Tabulka č. 2'!L52-'KN 2018 - tab.2'!L52,2),"")</f>
        <v>0</v>
      </c>
      <c r="M52" s="83">
        <f>IF(ISNUMBER('Tabulka č. 2'!M52-'KN 2018 - tab.2'!M52),ROUND('Tabulka č. 2'!M52-'KN 2018 - tab.2'!M52,2),"")</f>
        <v>0</v>
      </c>
      <c r="N52" s="83" t="str">
        <f>IF(ISNUMBER('Tabulka č. 2'!N52-'KN 2018 - tab.2'!N52),ROUND('Tabulka č. 2'!N52-'KN 2018 - tab.2'!N52,2),"")</f>
        <v/>
      </c>
      <c r="O52" s="83">
        <f>IF(ISNUMBER('Tabulka č. 2'!O52-'KN 2018 - tab.2'!O52),ROUND('Tabulka č. 2'!O52-'KN 2018 - tab.2'!O52,2),"")</f>
        <v>0</v>
      </c>
      <c r="P52" s="45">
        <f t="shared" si="6"/>
        <v>-0.15384615384615385</v>
      </c>
    </row>
    <row r="53" spans="1:16" ht="15.75" thickBot="1" x14ac:dyDescent="0.3">
      <c r="A53" s="41" t="s">
        <v>28</v>
      </c>
      <c r="B53" s="89">
        <f>IF(ISNUMBER('Tabulka č. 2'!B53-'KN 2018 - tab.2'!B53),ROUND('Tabulka č. 2'!B53-'KN 2018 - tab.2'!B53,0),"")</f>
        <v>2260</v>
      </c>
      <c r="C53" s="89">
        <f>IF(ISNUMBER('Tabulka č. 2'!C53-'KN 2018 - tab.2'!C53),ROUND('Tabulka č. 2'!C53-'KN 2018 - tab.2'!C53,0),"")</f>
        <v>1891</v>
      </c>
      <c r="D53" s="89">
        <f>IF(ISNUMBER('Tabulka č. 2'!D53-'KN 2018 - tab.2'!D53),ROUND('Tabulka č. 2'!D53-'KN 2018 - tab.2'!D53,0),"")</f>
        <v>1915</v>
      </c>
      <c r="E53" s="89">
        <f>IF(ISNUMBER('Tabulka č. 2'!E53-'KN 2018 - tab.2'!E53),ROUND('Tabulka č. 2'!E53-'KN 2018 - tab.2'!E53,0),"")</f>
        <v>1998</v>
      </c>
      <c r="F53" s="89">
        <f>IF(ISNUMBER('Tabulka č. 2'!F53-'KN 2018 - tab.2'!F53),ROUND('Tabulka č. 2'!F53-'KN 2018 - tab.2'!F53,0),"")</f>
        <v>2200</v>
      </c>
      <c r="G53" s="89">
        <f>IF(ISNUMBER('Tabulka č. 2'!G53-'KN 2018 - tab.2'!G53),ROUND('Tabulka č. 2'!G53-'KN 2018 - tab.2'!G53,0),"")</f>
        <v>1773</v>
      </c>
      <c r="H53" s="89">
        <f>IF(ISNUMBER('Tabulka č. 2'!H53-'KN 2018 - tab.2'!H53),ROUND('Tabulka č. 2'!H53-'KN 2018 - tab.2'!H53,0),"")</f>
        <v>2140</v>
      </c>
      <c r="I53" s="89">
        <f>IF(ISNUMBER('Tabulka č. 2'!I53-'KN 2018 - tab.2'!I53),ROUND('Tabulka č. 2'!I53-'KN 2018 - tab.2'!I53,0),"")</f>
        <v>2272</v>
      </c>
      <c r="J53" s="89">
        <f>IF(ISNUMBER('Tabulka č. 2'!J53-'KN 2018 - tab.2'!J53),ROUND('Tabulka č. 2'!J53-'KN 2018 - tab.2'!J53,0),"")</f>
        <v>2529</v>
      </c>
      <c r="K53" s="89">
        <f>IF(ISNUMBER('Tabulka č. 2'!K53-'KN 2018 - tab.2'!K53),ROUND('Tabulka č. 2'!K53-'KN 2018 - tab.2'!K53,0),"")</f>
        <v>2190</v>
      </c>
      <c r="L53" s="89">
        <f>IF(ISNUMBER('Tabulka č. 2'!L53-'KN 2018 - tab.2'!L53),ROUND('Tabulka č. 2'!L53-'KN 2018 - tab.2'!L53,0),"")</f>
        <v>2168</v>
      </c>
      <c r="M53" s="89">
        <f>IF(ISNUMBER('Tabulka č. 2'!M53-'KN 2018 - tab.2'!M53),ROUND('Tabulka č. 2'!M53-'KN 2018 - tab.2'!M53,0),"")</f>
        <v>1996</v>
      </c>
      <c r="N53" s="89" t="str">
        <f>IF(ISNUMBER('Tabulka č. 2'!N53-'KN 2018 - tab.2'!N53),ROUND('Tabulka č. 2'!N53-'KN 2018 - tab.2'!N53,0),"")</f>
        <v/>
      </c>
      <c r="O53" s="89">
        <f>IF(ISNUMBER('Tabulka č. 2'!O53-'KN 2018 - tab.2'!O53),ROUND('Tabulka č. 2'!O53-'KN 2018 - tab.2'!O53,0),"")</f>
        <v>2120</v>
      </c>
      <c r="P53" s="47">
        <f t="shared" si="6"/>
        <v>2111.6923076923076</v>
      </c>
    </row>
    <row r="54" spans="1:16" ht="19.5" thickBot="1" x14ac:dyDescent="0.3">
      <c r="A54" s="101" t="str">
        <f>'KN 2019'!A23</f>
        <v>28-44-M/01 Aplikovaná chemie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3"/>
    </row>
    <row r="55" spans="1:16" x14ac:dyDescent="0.25">
      <c r="A55" s="48" t="s">
        <v>51</v>
      </c>
      <c r="B55" s="79">
        <f>IF(ISNUMBER('Tabulka č. 2'!B55-'KN 2018 - tab.2'!B55),ROUND('Tabulka č. 2'!B55-'KN 2018 - tab.2'!B55,0),"")</f>
        <v>6744</v>
      </c>
      <c r="C55" s="79" t="str">
        <f>IF(ISNUMBER('Tabulka č. 2'!C55-'KN 2018 - tab.2'!C55),ROUND('Tabulka č. 2'!C55-'KN 2018 - tab.2'!C55,0),"")</f>
        <v/>
      </c>
      <c r="D55" s="79">
        <f>IF(ISNUMBER('Tabulka č. 2'!D55-'KN 2018 - tab.2'!D55),ROUND('Tabulka č. 2'!D55-'KN 2018 - tab.2'!D55,0),"")</f>
        <v>6361</v>
      </c>
      <c r="E55" s="79" t="str">
        <f>IF(ISNUMBER('Tabulka č. 2'!E55-'KN 2018 - tab.2'!E55),ROUND('Tabulka č. 2'!E55-'KN 2018 - tab.2'!E55,0),"")</f>
        <v/>
      </c>
      <c r="F55" s="79">
        <f>IF(ISNUMBER('Tabulka č. 2'!F55-'KN 2018 - tab.2'!F55),ROUND('Tabulka č. 2'!F55-'KN 2018 - tab.2'!F55,0),"")</f>
        <v>8012</v>
      </c>
      <c r="G55" s="79">
        <f>IF(ISNUMBER('Tabulka č. 2'!G55-'KN 2018 - tab.2'!G55),ROUND('Tabulka č. 2'!G55-'KN 2018 - tab.2'!G55,0),"")</f>
        <v>6327</v>
      </c>
      <c r="H55" s="79">
        <f>IF(ISNUMBER('Tabulka č. 2'!H55-'KN 2018 - tab.2'!H55),ROUND('Tabulka č. 2'!H55-'KN 2018 - tab.2'!H55,0),"")</f>
        <v>10755</v>
      </c>
      <c r="I55" s="79">
        <f>IF(ISNUMBER('Tabulka č. 2'!I55-'KN 2018 - tab.2'!I55),ROUND('Tabulka č. 2'!I55-'KN 2018 - tab.2'!I55,0),"")</f>
        <v>7082</v>
      </c>
      <c r="J55" s="79">
        <f>IF(ISNUMBER('Tabulka č. 2'!J55-'KN 2018 - tab.2'!J55),ROUND('Tabulka č. 2'!J55-'KN 2018 - tab.2'!J55,0),"")</f>
        <v>6640</v>
      </c>
      <c r="K55" s="79" t="str">
        <f>IF(ISNUMBER('Tabulka č. 2'!K55-'KN 2018 - tab.2'!K55),ROUND('Tabulka č. 2'!K55-'KN 2018 - tab.2'!K55,0),"")</f>
        <v/>
      </c>
      <c r="L55" s="79">
        <f>IF(ISNUMBER('Tabulka č. 2'!L55-'KN 2018 - tab.2'!L55),ROUND('Tabulka č. 2'!L55-'KN 2018 - tab.2'!L55,0),"")</f>
        <v>6362</v>
      </c>
      <c r="M55" s="79">
        <f>IF(ISNUMBER('Tabulka č. 2'!M55-'KN 2018 - tab.2'!M55),ROUND('Tabulka č. 2'!M55-'KN 2018 - tab.2'!M55,0),"")</f>
        <v>7054</v>
      </c>
      <c r="N55" s="79">
        <f>IF(ISNUMBER('Tabulka č. 2'!N55-'KN 2018 - tab.2'!N55),ROUND('Tabulka č. 2'!N55-'KN 2018 - tab.2'!N55,0),"")</f>
        <v>5879</v>
      </c>
      <c r="O55" s="79">
        <f>IF(ISNUMBER('Tabulka č. 2'!O55-'KN 2018 - tab.2'!O55),ROUND('Tabulka č. 2'!O55-'KN 2018 - tab.2'!O55,0),"")</f>
        <v>6634</v>
      </c>
      <c r="P55" s="43">
        <f>IF(ISNUMBER(AVERAGE(B55:O55)),AVERAGE(B55:O55),"")</f>
        <v>7077.272727272727</v>
      </c>
    </row>
    <row r="56" spans="1:16" x14ac:dyDescent="0.25">
      <c r="A56" s="39" t="s">
        <v>52</v>
      </c>
      <c r="B56" s="81">
        <f>IF(ISNUMBER('Tabulka č. 2'!B56-'KN 2018 - tab.2'!B56),ROUND('Tabulka č. 2'!B56-'KN 2018 - tab.2'!B56,0),"")</f>
        <v>30</v>
      </c>
      <c r="C56" s="81" t="str">
        <f>IF(ISNUMBER('Tabulka č. 2'!C56-'KN 2018 - tab.2'!C56),ROUND('Tabulka č. 2'!C56-'KN 2018 - tab.2'!C56,0),"")</f>
        <v/>
      </c>
      <c r="D56" s="81">
        <f>IF(ISNUMBER('Tabulka č. 2'!D56-'KN 2018 - tab.2'!D56),ROUND('Tabulka č. 2'!D56-'KN 2018 - tab.2'!D56,0),"")</f>
        <v>50</v>
      </c>
      <c r="E56" s="81" t="str">
        <f>IF(ISNUMBER('Tabulka č. 2'!E56-'KN 2018 - tab.2'!E56),ROUND('Tabulka č. 2'!E56-'KN 2018 - tab.2'!E56,0),"")</f>
        <v/>
      </c>
      <c r="F56" s="81">
        <f>IF(ISNUMBER('Tabulka č. 2'!F56-'KN 2018 - tab.2'!F56),ROUND('Tabulka č. 2'!F56-'KN 2018 - tab.2'!F56,0),"")</f>
        <v>0</v>
      </c>
      <c r="G56" s="81">
        <f>IF(ISNUMBER('Tabulka č. 2'!G56-'KN 2018 - tab.2'!G56),ROUND('Tabulka č. 2'!G56-'KN 2018 - tab.2'!G56,0),"")</f>
        <v>27</v>
      </c>
      <c r="H56" s="81">
        <f>IF(ISNUMBER('Tabulka č. 2'!H56-'KN 2018 - tab.2'!H56),ROUND('Tabulka č. 2'!H56-'KN 2018 - tab.2'!H56,0),"")</f>
        <v>30</v>
      </c>
      <c r="I56" s="81">
        <f>IF(ISNUMBER('Tabulka č. 2'!I56-'KN 2018 - tab.2'!I56),ROUND('Tabulka č. 2'!I56-'KN 2018 - tab.2'!I56,0),"")</f>
        <v>4</v>
      </c>
      <c r="J56" s="81">
        <f>IF(ISNUMBER('Tabulka č. 2'!J56-'KN 2018 - tab.2'!J56),ROUND('Tabulka č. 2'!J56-'KN 2018 - tab.2'!J56,0),"")</f>
        <v>19</v>
      </c>
      <c r="K56" s="81" t="str">
        <f>IF(ISNUMBER('Tabulka č. 2'!K56-'KN 2018 - tab.2'!K56),ROUND('Tabulka č. 2'!K56-'KN 2018 - tab.2'!K56,0),"")</f>
        <v/>
      </c>
      <c r="L56" s="81">
        <f>IF(ISNUMBER('Tabulka č. 2'!L56-'KN 2018 - tab.2'!L56),ROUND('Tabulka č. 2'!L56-'KN 2018 - tab.2'!L56,0),"")</f>
        <v>12</v>
      </c>
      <c r="M56" s="81">
        <f>IF(ISNUMBER('Tabulka č. 2'!M56-'KN 2018 - tab.2'!M56),ROUND('Tabulka č. 2'!M56-'KN 2018 - tab.2'!M56,0),"")</f>
        <v>20</v>
      </c>
      <c r="N56" s="81">
        <f>IF(ISNUMBER('Tabulka č. 2'!N56-'KN 2018 - tab.2'!N56),ROUND('Tabulka č. 2'!N56-'KN 2018 - tab.2'!N56,0),"")</f>
        <v>28</v>
      </c>
      <c r="O56" s="81">
        <f>IF(ISNUMBER('Tabulka č. 2'!O56-'KN 2018 - tab.2'!O56),ROUND('Tabulka č. 2'!O56-'KN 2018 - tab.2'!O56,0),"")</f>
        <v>50</v>
      </c>
      <c r="P56" s="44">
        <f t="shared" ref="P56:P60" si="7">IF(ISNUMBER(AVERAGE(B56:O56)),AVERAGE(B56:O56),"")</f>
        <v>24.545454545454547</v>
      </c>
    </row>
    <row r="57" spans="1:16" x14ac:dyDescent="0.25">
      <c r="A57" s="40" t="s">
        <v>25</v>
      </c>
      <c r="B57" s="83">
        <f>IF(ISNUMBER('Tabulka č. 2'!B57-'KN 2018 - tab.2'!B57),ROUND('Tabulka č. 2'!B57-'KN 2018 - tab.2'!B57,2),"")</f>
        <v>0</v>
      </c>
      <c r="C57" s="83" t="str">
        <f>IF(ISNUMBER('Tabulka č. 2'!C57-'KN 2018 - tab.2'!C57),ROUND('Tabulka č. 2'!C57-'KN 2018 - tab.2'!C57,2),"")</f>
        <v/>
      </c>
      <c r="D57" s="83">
        <f>IF(ISNUMBER('Tabulka č. 2'!D57-'KN 2018 - tab.2'!D57),ROUND('Tabulka č. 2'!D57-'KN 2018 - tab.2'!D57,2),"")</f>
        <v>0</v>
      </c>
      <c r="E57" s="83" t="str">
        <f>IF(ISNUMBER('Tabulka č. 2'!E57-'KN 2018 - tab.2'!E57),ROUND('Tabulka č. 2'!E57-'KN 2018 - tab.2'!E57,2),"")</f>
        <v/>
      </c>
      <c r="F57" s="83">
        <f>IF(ISNUMBER('Tabulka č. 2'!F57-'KN 2018 - tab.2'!F57),ROUND('Tabulka č. 2'!F57-'KN 2018 - tab.2'!F57,2),"")</f>
        <v>0.42</v>
      </c>
      <c r="G57" s="83">
        <f>IF(ISNUMBER('Tabulka č. 2'!G57-'KN 2018 - tab.2'!G57),ROUND('Tabulka č. 2'!G57-'KN 2018 - tab.2'!G57,2),"")</f>
        <v>0</v>
      </c>
      <c r="H57" s="83">
        <f>IF(ISNUMBER('Tabulka č. 2'!H57-'KN 2018 - tab.2'!H57),ROUND('Tabulka č. 2'!H57-'KN 2018 - tab.2'!H57,2),"")</f>
        <v>-0.75</v>
      </c>
      <c r="I57" s="83">
        <f>IF(ISNUMBER('Tabulka č. 2'!I57-'KN 2018 - tab.2'!I57),ROUND('Tabulka č. 2'!I57-'KN 2018 - tab.2'!I57,2),"")</f>
        <v>-0.21</v>
      </c>
      <c r="J57" s="83">
        <f>IF(ISNUMBER('Tabulka č. 2'!J57-'KN 2018 - tab.2'!J57),ROUND('Tabulka č. 2'!J57-'KN 2018 - tab.2'!J57,2),"")</f>
        <v>0</v>
      </c>
      <c r="K57" s="83" t="str">
        <f>IF(ISNUMBER('Tabulka č. 2'!K57-'KN 2018 - tab.2'!K57),ROUND('Tabulka č. 2'!K57-'KN 2018 - tab.2'!K57,2),"")</f>
        <v/>
      </c>
      <c r="L57" s="83">
        <f>IF(ISNUMBER('Tabulka č. 2'!L57-'KN 2018 - tab.2'!L57),ROUND('Tabulka č. 2'!L57-'KN 2018 - tab.2'!L57,2),"")</f>
        <v>0</v>
      </c>
      <c r="M57" s="83">
        <f>IF(ISNUMBER('Tabulka č. 2'!M57-'KN 2018 - tab.2'!M57),ROUND('Tabulka č. 2'!M57-'KN 2018 - tab.2'!M57,2),"")</f>
        <v>0</v>
      </c>
      <c r="N57" s="83">
        <f>IF(ISNUMBER('Tabulka č. 2'!N57-'KN 2018 - tab.2'!N57),ROUND('Tabulka č. 2'!N57-'KN 2018 - tab.2'!N57,2),"")</f>
        <v>0</v>
      </c>
      <c r="O57" s="83">
        <f>IF(ISNUMBER('Tabulka č. 2'!O57-'KN 2018 - tab.2'!O57),ROUND('Tabulka č. 2'!O57-'KN 2018 - tab.2'!O57,2),"")</f>
        <v>0</v>
      </c>
      <c r="P57" s="45">
        <f t="shared" si="7"/>
        <v>-4.9090909090909095E-2</v>
      </c>
    </row>
    <row r="58" spans="1:16" x14ac:dyDescent="0.25">
      <c r="A58" s="39" t="s">
        <v>26</v>
      </c>
      <c r="B58" s="86">
        <f>IF(ISNUMBER('Tabulka č. 2'!B58-'KN 2018 - tab.2'!B58),ROUND('Tabulka č. 2'!B58-'KN 2018 - tab.2'!B58,0),"")</f>
        <v>5470</v>
      </c>
      <c r="C58" s="86" t="str">
        <f>IF(ISNUMBER('Tabulka č. 2'!C58-'KN 2018 - tab.2'!C58),ROUND('Tabulka č. 2'!C58-'KN 2018 - tab.2'!C58,0),"")</f>
        <v/>
      </c>
      <c r="D58" s="86">
        <f>IF(ISNUMBER('Tabulka č. 2'!D58-'KN 2018 - tab.2'!D58),ROUND('Tabulka č. 2'!D58-'KN 2018 - tab.2'!D58,0),"")</f>
        <v>5099</v>
      </c>
      <c r="E58" s="86" t="str">
        <f>IF(ISNUMBER('Tabulka č. 2'!E58-'KN 2018 - tab.2'!E58),ROUND('Tabulka č. 2'!E58-'KN 2018 - tab.2'!E58,0),"")</f>
        <v/>
      </c>
      <c r="F58" s="86">
        <f>IF(ISNUMBER('Tabulka č. 2'!F58-'KN 2018 - tab.2'!F58),ROUND('Tabulka č. 2'!F58-'KN 2018 - tab.2'!F58,0),"")</f>
        <v>5700</v>
      </c>
      <c r="G58" s="86">
        <f>IF(ISNUMBER('Tabulka č. 2'!G58-'KN 2018 - tab.2'!G58),ROUND('Tabulka č. 2'!G58-'KN 2018 - tab.2'!G58,0),"")</f>
        <v>4717</v>
      </c>
      <c r="H58" s="86">
        <f>IF(ISNUMBER('Tabulka č. 2'!H58-'KN 2018 - tab.2'!H58),ROUND('Tabulka č. 2'!H58-'KN 2018 - tab.2'!H58,0),"")</f>
        <v>4830</v>
      </c>
      <c r="I58" s="86">
        <f>IF(ISNUMBER('Tabulka č. 2'!I58-'KN 2018 - tab.2'!I58),ROUND('Tabulka č. 2'!I58-'KN 2018 - tab.2'!I58,0),"")</f>
        <v>5001</v>
      </c>
      <c r="J58" s="86">
        <f>IF(ISNUMBER('Tabulka č. 2'!J58-'KN 2018 - tab.2'!J58),ROUND('Tabulka č. 2'!J58-'KN 2018 - tab.2'!J58,0),"")</f>
        <v>4937</v>
      </c>
      <c r="K58" s="86" t="str">
        <f>IF(ISNUMBER('Tabulka č. 2'!K58-'KN 2018 - tab.2'!K58),ROUND('Tabulka č. 2'!K58-'KN 2018 - tab.2'!K58,0),"")</f>
        <v/>
      </c>
      <c r="L58" s="86">
        <f>IF(ISNUMBER('Tabulka č. 2'!L58-'KN 2018 - tab.2'!L58),ROUND('Tabulka č. 2'!L58-'KN 2018 - tab.2'!L58,0),"")</f>
        <v>5173</v>
      </c>
      <c r="M58" s="86">
        <f>IF(ISNUMBER('Tabulka č. 2'!M58-'KN 2018 - tab.2'!M58),ROUND('Tabulka č. 2'!M58-'KN 2018 - tab.2'!M58,0),"")</f>
        <v>5163</v>
      </c>
      <c r="N58" s="86">
        <f>IF(ISNUMBER('Tabulka č. 2'!N58-'KN 2018 - tab.2'!N58),ROUND('Tabulka č. 2'!N58-'KN 2018 - tab.2'!N58,0),"")</f>
        <v>4800</v>
      </c>
      <c r="O58" s="86">
        <f>IF(ISNUMBER('Tabulka č. 2'!O58-'KN 2018 - tab.2'!O58),ROUND('Tabulka č. 2'!O58-'KN 2018 - tab.2'!O58,0),"")</f>
        <v>5530</v>
      </c>
      <c r="P58" s="46">
        <f t="shared" si="7"/>
        <v>5129.090909090909</v>
      </c>
    </row>
    <row r="59" spans="1:16" x14ac:dyDescent="0.25">
      <c r="A59" s="40" t="s">
        <v>27</v>
      </c>
      <c r="B59" s="83">
        <f>IF(ISNUMBER('Tabulka č. 2'!B59-'KN 2018 - tab.2'!B59),ROUND('Tabulka č. 2'!B59-'KN 2018 - tab.2'!B59,2),"")</f>
        <v>0</v>
      </c>
      <c r="C59" s="83" t="str">
        <f>IF(ISNUMBER('Tabulka č. 2'!C59-'KN 2018 - tab.2'!C59),ROUND('Tabulka č. 2'!C59-'KN 2018 - tab.2'!C59,2),"")</f>
        <v/>
      </c>
      <c r="D59" s="83">
        <f>IF(ISNUMBER('Tabulka č. 2'!D59-'KN 2018 - tab.2'!D59),ROUND('Tabulka č. 2'!D59-'KN 2018 - tab.2'!D59,2),"")</f>
        <v>0</v>
      </c>
      <c r="E59" s="83" t="str">
        <f>IF(ISNUMBER('Tabulka č. 2'!E59-'KN 2018 - tab.2'!E59),ROUND('Tabulka č. 2'!E59-'KN 2018 - tab.2'!E59,2),"")</f>
        <v/>
      </c>
      <c r="F59" s="83">
        <f>IF(ISNUMBER('Tabulka č. 2'!F59-'KN 2018 - tab.2'!F59),ROUND('Tabulka č. 2'!F59-'KN 2018 - tab.2'!F59,2),"")</f>
        <v>-1.0900000000000001</v>
      </c>
      <c r="G59" s="83">
        <f>IF(ISNUMBER('Tabulka č. 2'!G59-'KN 2018 - tab.2'!G59),ROUND('Tabulka č. 2'!G59-'KN 2018 - tab.2'!G59,2),"")</f>
        <v>0</v>
      </c>
      <c r="H59" s="83">
        <f>IF(ISNUMBER('Tabulka č. 2'!H59-'KN 2018 - tab.2'!H59),ROUND('Tabulka č. 2'!H59-'KN 2018 - tab.2'!H59,2),"")</f>
        <v>0</v>
      </c>
      <c r="I59" s="83">
        <f>IF(ISNUMBER('Tabulka č. 2'!I59-'KN 2018 - tab.2'!I59),ROUND('Tabulka č. 2'!I59-'KN 2018 - tab.2'!I59,2),"")</f>
        <v>0</v>
      </c>
      <c r="J59" s="83">
        <f>IF(ISNUMBER('Tabulka č. 2'!J59-'KN 2018 - tab.2'!J59),ROUND('Tabulka č. 2'!J59-'KN 2018 - tab.2'!J59,2),"")</f>
        <v>0</v>
      </c>
      <c r="K59" s="83" t="str">
        <f>IF(ISNUMBER('Tabulka č. 2'!K59-'KN 2018 - tab.2'!K59),ROUND('Tabulka č. 2'!K59-'KN 2018 - tab.2'!K59,2),"")</f>
        <v/>
      </c>
      <c r="L59" s="83">
        <f>IF(ISNUMBER('Tabulka č. 2'!L59-'KN 2018 - tab.2'!L59),ROUND('Tabulka č. 2'!L59-'KN 2018 - tab.2'!L59,2),"")</f>
        <v>0</v>
      </c>
      <c r="M59" s="83">
        <f>IF(ISNUMBER('Tabulka č. 2'!M59-'KN 2018 - tab.2'!M59),ROUND('Tabulka č. 2'!M59-'KN 2018 - tab.2'!M59,2),"")</f>
        <v>0</v>
      </c>
      <c r="N59" s="83">
        <f>IF(ISNUMBER('Tabulka č. 2'!N59-'KN 2018 - tab.2'!N59),ROUND('Tabulka č. 2'!N59-'KN 2018 - tab.2'!N59,2),"")</f>
        <v>0</v>
      </c>
      <c r="O59" s="83">
        <f>IF(ISNUMBER('Tabulka č. 2'!O59-'KN 2018 - tab.2'!O59),ROUND('Tabulka č. 2'!O59-'KN 2018 - tab.2'!O59,2),"")</f>
        <v>0</v>
      </c>
      <c r="P59" s="45">
        <f t="shared" si="7"/>
        <v>-9.9090909090909104E-2</v>
      </c>
    </row>
    <row r="60" spans="1:16" ht="15.75" thickBot="1" x14ac:dyDescent="0.3">
      <c r="A60" s="41" t="s">
        <v>28</v>
      </c>
      <c r="B60" s="89">
        <f>IF(ISNUMBER('Tabulka č. 2'!B60-'KN 2018 - tab.2'!B60),ROUND('Tabulka č. 2'!B60-'KN 2018 - tab.2'!B60,0),"")</f>
        <v>2260</v>
      </c>
      <c r="C60" s="89" t="str">
        <f>IF(ISNUMBER('Tabulka č. 2'!C60-'KN 2018 - tab.2'!C60),ROUND('Tabulka č. 2'!C60-'KN 2018 - tab.2'!C60,0),"")</f>
        <v/>
      </c>
      <c r="D60" s="89">
        <f>IF(ISNUMBER('Tabulka č. 2'!D60-'KN 2018 - tab.2'!D60),ROUND('Tabulka č. 2'!D60-'KN 2018 - tab.2'!D60,0),"")</f>
        <v>1915</v>
      </c>
      <c r="E60" s="89" t="str">
        <f>IF(ISNUMBER('Tabulka č. 2'!E60-'KN 2018 - tab.2'!E60),ROUND('Tabulka č. 2'!E60-'KN 2018 - tab.2'!E60,0),"")</f>
        <v/>
      </c>
      <c r="F60" s="89">
        <f>IF(ISNUMBER('Tabulka č. 2'!F60-'KN 2018 - tab.2'!F60),ROUND('Tabulka č. 2'!F60-'KN 2018 - tab.2'!F60,0),"")</f>
        <v>2200</v>
      </c>
      <c r="G60" s="89">
        <f>IF(ISNUMBER('Tabulka č. 2'!G60-'KN 2018 - tab.2'!G60),ROUND('Tabulka č. 2'!G60-'KN 2018 - tab.2'!G60,0),"")</f>
        <v>1773</v>
      </c>
      <c r="H60" s="89">
        <f>IF(ISNUMBER('Tabulka č. 2'!H60-'KN 2018 - tab.2'!H60),ROUND('Tabulka č. 2'!H60-'KN 2018 - tab.2'!H60,0),"")</f>
        <v>2140</v>
      </c>
      <c r="I60" s="89">
        <f>IF(ISNUMBER('Tabulka č. 2'!I60-'KN 2018 - tab.2'!I60),ROUND('Tabulka č. 2'!I60-'KN 2018 - tab.2'!I60,0),"")</f>
        <v>2272</v>
      </c>
      <c r="J60" s="89">
        <f>IF(ISNUMBER('Tabulka č. 2'!J60-'KN 2018 - tab.2'!J60),ROUND('Tabulka č. 2'!J60-'KN 2018 - tab.2'!J60,0),"")</f>
        <v>2529</v>
      </c>
      <c r="K60" s="89" t="str">
        <f>IF(ISNUMBER('Tabulka č. 2'!K60-'KN 2018 - tab.2'!K60),ROUND('Tabulka č. 2'!K60-'KN 2018 - tab.2'!K60,0),"")</f>
        <v/>
      </c>
      <c r="L60" s="89">
        <f>IF(ISNUMBER('Tabulka č. 2'!L60-'KN 2018 - tab.2'!L60),ROUND('Tabulka č. 2'!L60-'KN 2018 - tab.2'!L60,0),"")</f>
        <v>2168</v>
      </c>
      <c r="M60" s="89">
        <f>IF(ISNUMBER('Tabulka č. 2'!M60-'KN 2018 - tab.2'!M60),ROUND('Tabulka č. 2'!M60-'KN 2018 - tab.2'!M60,0),"")</f>
        <v>1996</v>
      </c>
      <c r="N60" s="89">
        <f>IF(ISNUMBER('Tabulka č. 2'!N60-'KN 2018 - tab.2'!N60),ROUND('Tabulka č. 2'!N60-'KN 2018 - tab.2'!N60,0),"")</f>
        <v>2677</v>
      </c>
      <c r="O60" s="89">
        <f>IF(ISNUMBER('Tabulka č. 2'!O60-'KN 2018 - tab.2'!O60),ROUND('Tabulka č. 2'!O60-'KN 2018 - tab.2'!O60,0),"")</f>
        <v>2120</v>
      </c>
      <c r="P60" s="47">
        <f t="shared" si="7"/>
        <v>2186.3636363636365</v>
      </c>
    </row>
    <row r="61" spans="1:16" ht="19.5" thickBot="1" x14ac:dyDescent="0.3">
      <c r="A61" s="101" t="str">
        <f>'KN 2019'!A24</f>
        <v>43-41-M/01 Veterinářství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3"/>
    </row>
    <row r="62" spans="1:16" x14ac:dyDescent="0.25">
      <c r="A62" s="48" t="s">
        <v>51</v>
      </c>
      <c r="B62" s="79">
        <f>IF(ISNUMBER('Tabulka č. 2'!B62-'KN 2018 - tab.2'!B62),ROUND('Tabulka č. 2'!B62-'KN 2018 - tab.2'!B62,0),"")</f>
        <v>7149</v>
      </c>
      <c r="C62" s="79">
        <f>IF(ISNUMBER('Tabulka č. 2'!C62-'KN 2018 - tab.2'!C62),ROUND('Tabulka č. 2'!C62-'KN 2018 - tab.2'!C62,0),"")</f>
        <v>8483</v>
      </c>
      <c r="D62" s="79">
        <f>IF(ISNUMBER('Tabulka č. 2'!D62-'KN 2018 - tab.2'!D62),ROUND('Tabulka č. 2'!D62-'KN 2018 - tab.2'!D62,0),"")</f>
        <v>6652</v>
      </c>
      <c r="E62" s="79">
        <f>IF(ISNUMBER('Tabulka č. 2'!E62-'KN 2018 - tab.2'!E62),ROUND('Tabulka č. 2'!E62-'KN 2018 - tab.2'!E62,0),"")</f>
        <v>6927</v>
      </c>
      <c r="F62" s="79" t="str">
        <f>IF(ISNUMBER('Tabulka č. 2'!F62-'KN 2018 - tab.2'!F62),ROUND('Tabulka č. 2'!F62-'KN 2018 - tab.2'!F62,0),"")</f>
        <v/>
      </c>
      <c r="G62" s="79">
        <f>IF(ISNUMBER('Tabulka č. 2'!G62-'KN 2018 - tab.2'!G62),ROUND('Tabulka č. 2'!G62-'KN 2018 - tab.2'!G62,0),"")</f>
        <v>6778</v>
      </c>
      <c r="H62" s="79">
        <f>IF(ISNUMBER('Tabulka č. 2'!H62-'KN 2018 - tab.2'!H62),ROUND('Tabulka č. 2'!H62-'KN 2018 - tab.2'!H62,0),"")</f>
        <v>9603</v>
      </c>
      <c r="I62" s="79">
        <f>IF(ISNUMBER('Tabulka č. 2'!I62-'KN 2018 - tab.2'!I62),ROUND('Tabulka č. 2'!I62-'KN 2018 - tab.2'!I62,0),"")</f>
        <v>6240</v>
      </c>
      <c r="J62" s="79">
        <f>IF(ISNUMBER('Tabulka č. 2'!J62-'KN 2018 - tab.2'!J62),ROUND('Tabulka č. 2'!J62-'KN 2018 - tab.2'!J62,0),"")</f>
        <v>7107</v>
      </c>
      <c r="K62" s="79">
        <f>IF(ISNUMBER('Tabulka č. 2'!K62-'KN 2018 - tab.2'!K62),ROUND('Tabulka č. 2'!K62-'KN 2018 - tab.2'!K62,0),"")</f>
        <v>6894</v>
      </c>
      <c r="L62" s="79">
        <f>IF(ISNUMBER('Tabulka č. 2'!L62-'KN 2018 - tab.2'!L62),ROUND('Tabulka č. 2'!L62-'KN 2018 - tab.2'!L62,0),"")</f>
        <v>5563</v>
      </c>
      <c r="M62" s="79" t="str">
        <f>IF(ISNUMBER('Tabulka č. 2'!M62-'KN 2018 - tab.2'!M62),ROUND('Tabulka č. 2'!M62-'KN 2018 - tab.2'!M62,0),"")</f>
        <v/>
      </c>
      <c r="N62" s="79">
        <f>IF(ISNUMBER('Tabulka č. 2'!N62-'KN 2018 - tab.2'!N62),ROUND('Tabulka č. 2'!N62-'KN 2018 - tab.2'!N62,0),"")</f>
        <v>7557</v>
      </c>
      <c r="O62" s="79" t="str">
        <f>IF(ISNUMBER('Tabulka č. 2'!O62-'KN 2018 - tab.2'!O62),ROUND('Tabulka č. 2'!O62-'KN 2018 - tab.2'!O62,0),"")</f>
        <v/>
      </c>
      <c r="P62" s="43">
        <f>IF(ISNUMBER(AVERAGE(B62:O62)),AVERAGE(B62:O62),"")</f>
        <v>7177.545454545455</v>
      </c>
    </row>
    <row r="63" spans="1:16" x14ac:dyDescent="0.25">
      <c r="A63" s="39" t="s">
        <v>52</v>
      </c>
      <c r="B63" s="81">
        <f>IF(ISNUMBER('Tabulka č. 2'!B63-'KN 2018 - tab.2'!B63),ROUND('Tabulka č. 2'!B63-'KN 2018 - tab.2'!B63,0),"")</f>
        <v>0</v>
      </c>
      <c r="C63" s="81">
        <f>IF(ISNUMBER('Tabulka č. 2'!C63-'KN 2018 - tab.2'!C63),ROUND('Tabulka č. 2'!C63-'KN 2018 - tab.2'!C63,0),"")</f>
        <v>78</v>
      </c>
      <c r="D63" s="81">
        <f>IF(ISNUMBER('Tabulka č. 2'!D63-'KN 2018 - tab.2'!D63),ROUND('Tabulka č. 2'!D63-'KN 2018 - tab.2'!D63,0),"")</f>
        <v>50</v>
      </c>
      <c r="E63" s="81">
        <f>IF(ISNUMBER('Tabulka č. 2'!E63-'KN 2018 - tab.2'!E63),ROUND('Tabulka č. 2'!E63-'KN 2018 - tab.2'!E63,0),"")</f>
        <v>43</v>
      </c>
      <c r="F63" s="81" t="str">
        <f>IF(ISNUMBER('Tabulka č. 2'!F63-'KN 2018 - tab.2'!F63),ROUND('Tabulka č. 2'!F63-'KN 2018 - tab.2'!F63,0),"")</f>
        <v/>
      </c>
      <c r="G63" s="81">
        <f>IF(ISNUMBER('Tabulka č. 2'!G63-'KN 2018 - tab.2'!G63),ROUND('Tabulka č. 2'!G63-'KN 2018 - tab.2'!G63,0),"")</f>
        <v>28</v>
      </c>
      <c r="H63" s="81">
        <f>IF(ISNUMBER('Tabulka č. 2'!H63-'KN 2018 - tab.2'!H63),ROUND('Tabulka č. 2'!H63-'KN 2018 - tab.2'!H63,0),"")</f>
        <v>30</v>
      </c>
      <c r="I63" s="81">
        <f>IF(ISNUMBER('Tabulka č. 2'!I63-'KN 2018 - tab.2'!I63),ROUND('Tabulka č. 2'!I63-'KN 2018 - tab.2'!I63,0),"")</f>
        <v>2</v>
      </c>
      <c r="J63" s="81">
        <f>IF(ISNUMBER('Tabulka č. 2'!J63-'KN 2018 - tab.2'!J63),ROUND('Tabulka č. 2'!J63-'KN 2018 - tab.2'!J63,0),"")</f>
        <v>21</v>
      </c>
      <c r="K63" s="81">
        <f>IF(ISNUMBER('Tabulka č. 2'!K63-'KN 2018 - tab.2'!K63),ROUND('Tabulka č. 2'!K63-'KN 2018 - tab.2'!K63,0),"")</f>
        <v>44</v>
      </c>
      <c r="L63" s="81">
        <f>IF(ISNUMBER('Tabulka č. 2'!L63-'KN 2018 - tab.2'!L63),ROUND('Tabulka č. 2'!L63-'KN 2018 - tab.2'!L63,0),"")</f>
        <v>12</v>
      </c>
      <c r="M63" s="81" t="str">
        <f>IF(ISNUMBER('Tabulka č. 2'!M63-'KN 2018 - tab.2'!M63),ROUND('Tabulka č. 2'!M63-'KN 2018 - tab.2'!M63,0),"")</f>
        <v/>
      </c>
      <c r="N63" s="81">
        <f>IF(ISNUMBER('Tabulka č. 2'!N63-'KN 2018 - tab.2'!N63),ROUND('Tabulka č. 2'!N63-'KN 2018 - tab.2'!N63,0),"")</f>
        <v>72</v>
      </c>
      <c r="O63" s="81" t="str">
        <f>IF(ISNUMBER('Tabulka č. 2'!O63-'KN 2018 - tab.2'!O63),ROUND('Tabulka č. 2'!O63-'KN 2018 - tab.2'!O63,0),"")</f>
        <v/>
      </c>
      <c r="P63" s="44">
        <f t="shared" ref="P63:P67" si="8">IF(ISNUMBER(AVERAGE(B63:O63)),AVERAGE(B63:O63),"")</f>
        <v>34.545454545454547</v>
      </c>
    </row>
    <row r="64" spans="1:16" x14ac:dyDescent="0.25">
      <c r="A64" s="40" t="s">
        <v>25</v>
      </c>
      <c r="B64" s="83">
        <f>IF(ISNUMBER('Tabulka č. 2'!B64-'KN 2018 - tab.2'!B64),ROUND('Tabulka č. 2'!B64-'KN 2018 - tab.2'!B64,2),"")</f>
        <v>0</v>
      </c>
      <c r="C64" s="83">
        <f>IF(ISNUMBER('Tabulka č. 2'!C64-'KN 2018 - tab.2'!C64),ROUND('Tabulka č. 2'!C64-'KN 2018 - tab.2'!C64,2),"")</f>
        <v>-0.4</v>
      </c>
      <c r="D64" s="83">
        <f>IF(ISNUMBER('Tabulka č. 2'!D64-'KN 2018 - tab.2'!D64),ROUND('Tabulka č. 2'!D64-'KN 2018 - tab.2'!D64,2),"")</f>
        <v>0</v>
      </c>
      <c r="E64" s="83">
        <f>IF(ISNUMBER('Tabulka č. 2'!E64-'KN 2018 - tab.2'!E64),ROUND('Tabulka č. 2'!E64-'KN 2018 - tab.2'!E64,2),"")</f>
        <v>0</v>
      </c>
      <c r="F64" s="83" t="str">
        <f>IF(ISNUMBER('Tabulka č. 2'!F64-'KN 2018 - tab.2'!F64),ROUND('Tabulka č. 2'!F64-'KN 2018 - tab.2'!F64,2),"")</f>
        <v/>
      </c>
      <c r="G64" s="83">
        <f>IF(ISNUMBER('Tabulka č. 2'!G64-'KN 2018 - tab.2'!G64),ROUND('Tabulka č. 2'!G64-'KN 2018 - tab.2'!G64,2),"")</f>
        <v>0</v>
      </c>
      <c r="H64" s="83">
        <f>IF(ISNUMBER('Tabulka č. 2'!H64-'KN 2018 - tab.2'!H64),ROUND('Tabulka č. 2'!H64-'KN 2018 - tab.2'!H64,2),"")</f>
        <v>-0.32</v>
      </c>
      <c r="I64" s="83">
        <f>IF(ISNUMBER('Tabulka č. 2'!I64-'KN 2018 - tab.2'!I64),ROUND('Tabulka č. 2'!I64-'KN 2018 - tab.2'!I64,2),"")</f>
        <v>0</v>
      </c>
      <c r="J64" s="83">
        <f>IF(ISNUMBER('Tabulka č. 2'!J64-'KN 2018 - tab.2'!J64),ROUND('Tabulka č. 2'!J64-'KN 2018 - tab.2'!J64,2),"")</f>
        <v>0</v>
      </c>
      <c r="K64" s="83">
        <f>IF(ISNUMBER('Tabulka č. 2'!K64-'KN 2018 - tab.2'!K64),ROUND('Tabulka č. 2'!K64-'KN 2018 - tab.2'!K64,2),"")</f>
        <v>0</v>
      </c>
      <c r="L64" s="83">
        <f>IF(ISNUMBER('Tabulka č. 2'!L64-'KN 2018 - tab.2'!L64),ROUND('Tabulka č. 2'!L64-'KN 2018 - tab.2'!L64,2),"")</f>
        <v>0.24</v>
      </c>
      <c r="M64" s="83" t="str">
        <f>IF(ISNUMBER('Tabulka č. 2'!M64-'KN 2018 - tab.2'!M64),ROUND('Tabulka č. 2'!M64-'KN 2018 - tab.2'!M64,2),"")</f>
        <v/>
      </c>
      <c r="N64" s="83">
        <f>IF(ISNUMBER('Tabulka č. 2'!N64-'KN 2018 - tab.2'!N64),ROUND('Tabulka č. 2'!N64-'KN 2018 - tab.2'!N64,2),"")</f>
        <v>-0.4</v>
      </c>
      <c r="O64" s="83" t="str">
        <f>IF(ISNUMBER('Tabulka č. 2'!O64-'KN 2018 - tab.2'!O64),ROUND('Tabulka č. 2'!O64-'KN 2018 - tab.2'!O64,2),"")</f>
        <v/>
      </c>
      <c r="P64" s="45">
        <f t="shared" si="8"/>
        <v>-0.08</v>
      </c>
    </row>
    <row r="65" spans="1:16" x14ac:dyDescent="0.25">
      <c r="A65" s="39" t="s">
        <v>26</v>
      </c>
      <c r="B65" s="86">
        <f>IF(ISNUMBER('Tabulka č. 2'!B65-'KN 2018 - tab.2'!B65),ROUND('Tabulka č. 2'!B65-'KN 2018 - tab.2'!B65,0),"")</f>
        <v>5470</v>
      </c>
      <c r="C65" s="86">
        <f>IF(ISNUMBER('Tabulka č. 2'!C65-'KN 2018 - tab.2'!C65),ROUND('Tabulka č. 2'!C65-'KN 2018 - tab.2'!C65,0),"")</f>
        <v>4717</v>
      </c>
      <c r="D65" s="86">
        <f>IF(ISNUMBER('Tabulka č. 2'!D65-'KN 2018 - tab.2'!D65),ROUND('Tabulka č. 2'!D65-'KN 2018 - tab.2'!D65,0),"")</f>
        <v>5099</v>
      </c>
      <c r="E65" s="86">
        <f>IF(ISNUMBER('Tabulka č. 2'!E65-'KN 2018 - tab.2'!E65),ROUND('Tabulka č. 2'!E65-'KN 2018 - tab.2'!E65,0),"")</f>
        <v>5228</v>
      </c>
      <c r="F65" s="86" t="str">
        <f>IF(ISNUMBER('Tabulka č. 2'!F65-'KN 2018 - tab.2'!F65),ROUND('Tabulka č. 2'!F65-'KN 2018 - tab.2'!F65,0),"")</f>
        <v/>
      </c>
      <c r="G65" s="86">
        <f>IF(ISNUMBER('Tabulka č. 2'!G65-'KN 2018 - tab.2'!G65),ROUND('Tabulka č. 2'!G65-'KN 2018 - tab.2'!G65,0),"")</f>
        <v>4717</v>
      </c>
      <c r="H65" s="86">
        <f>IF(ISNUMBER('Tabulka č. 2'!H65-'KN 2018 - tab.2'!H65),ROUND('Tabulka č. 2'!H65-'KN 2018 - tab.2'!H65,0),"")</f>
        <v>4830</v>
      </c>
      <c r="I65" s="86">
        <f>IF(ISNUMBER('Tabulka č. 2'!I65-'KN 2018 - tab.2'!I65),ROUND('Tabulka č. 2'!I65-'KN 2018 - tab.2'!I65,0),"")</f>
        <v>5001</v>
      </c>
      <c r="J65" s="86">
        <f>IF(ISNUMBER('Tabulka č. 2'!J65-'KN 2018 - tab.2'!J65),ROUND('Tabulka č. 2'!J65-'KN 2018 - tab.2'!J65,0),"")</f>
        <v>4937</v>
      </c>
      <c r="K65" s="86">
        <f>IF(ISNUMBER('Tabulka č. 2'!K65-'KN 2018 - tab.2'!K65),ROUND('Tabulka č. 2'!K65-'KN 2018 - tab.2'!K65,0),"")</f>
        <v>5245</v>
      </c>
      <c r="L65" s="86">
        <f>IF(ISNUMBER('Tabulka č. 2'!L65-'KN 2018 - tab.2'!L65),ROUND('Tabulka č. 2'!L65-'KN 2018 - tab.2'!L65,0),"")</f>
        <v>5173</v>
      </c>
      <c r="M65" s="86" t="str">
        <f>IF(ISNUMBER('Tabulka č. 2'!M65-'KN 2018 - tab.2'!M65),ROUND('Tabulka č. 2'!M65-'KN 2018 - tab.2'!M65,0),"")</f>
        <v/>
      </c>
      <c r="N65" s="86">
        <f>IF(ISNUMBER('Tabulka č. 2'!N65-'KN 2018 - tab.2'!N65),ROUND('Tabulka č. 2'!N65-'KN 2018 - tab.2'!N65,0),"")</f>
        <v>4800</v>
      </c>
      <c r="O65" s="86" t="str">
        <f>IF(ISNUMBER('Tabulka č. 2'!O65-'KN 2018 - tab.2'!O65),ROUND('Tabulka č. 2'!O65-'KN 2018 - tab.2'!O65,0),"")</f>
        <v/>
      </c>
      <c r="P65" s="46">
        <f t="shared" si="8"/>
        <v>5019.727272727273</v>
      </c>
    </row>
    <row r="66" spans="1:16" x14ac:dyDescent="0.25">
      <c r="A66" s="40" t="s">
        <v>27</v>
      </c>
      <c r="B66" s="83">
        <f>IF(ISNUMBER('Tabulka č. 2'!B66-'KN 2018 - tab.2'!B66),ROUND('Tabulka č. 2'!B66-'KN 2018 - tab.2'!B66,2),"")</f>
        <v>0</v>
      </c>
      <c r="C66" s="83">
        <f>IF(ISNUMBER('Tabulka č. 2'!C66-'KN 2018 - tab.2'!C66),ROUND('Tabulka č. 2'!C66-'KN 2018 - tab.2'!C66,2),"")</f>
        <v>-1</v>
      </c>
      <c r="D66" s="83">
        <f>IF(ISNUMBER('Tabulka č. 2'!D66-'KN 2018 - tab.2'!D66),ROUND('Tabulka č. 2'!D66-'KN 2018 - tab.2'!D66,2),"")</f>
        <v>0</v>
      </c>
      <c r="E66" s="83">
        <f>IF(ISNUMBER('Tabulka č. 2'!E66-'KN 2018 - tab.2'!E66),ROUND('Tabulka č. 2'!E66-'KN 2018 - tab.2'!E66,2),"")</f>
        <v>0</v>
      </c>
      <c r="F66" s="83" t="str">
        <f>IF(ISNUMBER('Tabulka č. 2'!F66-'KN 2018 - tab.2'!F66),ROUND('Tabulka č. 2'!F66-'KN 2018 - tab.2'!F66,2),"")</f>
        <v/>
      </c>
      <c r="G66" s="83">
        <f>IF(ISNUMBER('Tabulka č. 2'!G66-'KN 2018 - tab.2'!G66),ROUND('Tabulka č. 2'!G66-'KN 2018 - tab.2'!G66,2),"")</f>
        <v>0</v>
      </c>
      <c r="H66" s="83">
        <f>IF(ISNUMBER('Tabulka č. 2'!H66-'KN 2018 - tab.2'!H66),ROUND('Tabulka č. 2'!H66-'KN 2018 - tab.2'!H66,2),"")</f>
        <v>0</v>
      </c>
      <c r="I66" s="83">
        <f>IF(ISNUMBER('Tabulka č. 2'!I66-'KN 2018 - tab.2'!I66),ROUND('Tabulka č. 2'!I66-'KN 2018 - tab.2'!I66,2),"")</f>
        <v>0</v>
      </c>
      <c r="J66" s="83">
        <f>IF(ISNUMBER('Tabulka č. 2'!J66-'KN 2018 - tab.2'!J66),ROUND('Tabulka č. 2'!J66-'KN 2018 - tab.2'!J66,2),"")</f>
        <v>0</v>
      </c>
      <c r="K66" s="83">
        <f>IF(ISNUMBER('Tabulka č. 2'!K66-'KN 2018 - tab.2'!K66),ROUND('Tabulka č. 2'!K66-'KN 2018 - tab.2'!K66,2),"")</f>
        <v>0</v>
      </c>
      <c r="L66" s="83">
        <f>IF(ISNUMBER('Tabulka č. 2'!L66-'KN 2018 - tab.2'!L66),ROUND('Tabulka č. 2'!L66-'KN 2018 - tab.2'!L66,2),"")</f>
        <v>0</v>
      </c>
      <c r="M66" s="83" t="str">
        <f>IF(ISNUMBER('Tabulka č. 2'!M66-'KN 2018 - tab.2'!M66),ROUND('Tabulka č. 2'!M66-'KN 2018 - tab.2'!M66,2),"")</f>
        <v/>
      </c>
      <c r="N66" s="83">
        <f>IF(ISNUMBER('Tabulka č. 2'!N66-'KN 2018 - tab.2'!N66),ROUND('Tabulka č. 2'!N66-'KN 2018 - tab.2'!N66,2),"")</f>
        <v>0</v>
      </c>
      <c r="O66" s="83" t="str">
        <f>IF(ISNUMBER('Tabulka č. 2'!O66-'KN 2018 - tab.2'!O66),ROUND('Tabulka č. 2'!O66-'KN 2018 - tab.2'!O66,2),"")</f>
        <v/>
      </c>
      <c r="P66" s="45">
        <f t="shared" si="8"/>
        <v>-9.0909090909090912E-2</v>
      </c>
    </row>
    <row r="67" spans="1:16" ht="15.75" thickBot="1" x14ac:dyDescent="0.3">
      <c r="A67" s="41" t="s">
        <v>28</v>
      </c>
      <c r="B67" s="89">
        <f>IF(ISNUMBER('Tabulka č. 2'!B67-'KN 2018 - tab.2'!B67),ROUND('Tabulka č. 2'!B67-'KN 2018 - tab.2'!B67,0),"")</f>
        <v>2260</v>
      </c>
      <c r="C67" s="89">
        <f>IF(ISNUMBER('Tabulka č. 2'!C67-'KN 2018 - tab.2'!C67),ROUND('Tabulka č. 2'!C67-'KN 2018 - tab.2'!C67,0),"")</f>
        <v>1891</v>
      </c>
      <c r="D67" s="89">
        <f>IF(ISNUMBER('Tabulka č. 2'!D67-'KN 2018 - tab.2'!D67),ROUND('Tabulka č. 2'!D67-'KN 2018 - tab.2'!D67,0),"")</f>
        <v>1915</v>
      </c>
      <c r="E67" s="89">
        <f>IF(ISNUMBER('Tabulka č. 2'!E67-'KN 2018 - tab.2'!E67),ROUND('Tabulka č. 2'!E67-'KN 2018 - tab.2'!E67,0),"")</f>
        <v>1998</v>
      </c>
      <c r="F67" s="89" t="str">
        <f>IF(ISNUMBER('Tabulka č. 2'!F67-'KN 2018 - tab.2'!F67),ROUND('Tabulka č. 2'!F67-'KN 2018 - tab.2'!F67,0),"")</f>
        <v/>
      </c>
      <c r="G67" s="89">
        <f>IF(ISNUMBER('Tabulka č. 2'!G67-'KN 2018 - tab.2'!G67),ROUND('Tabulka č. 2'!G67-'KN 2018 - tab.2'!G67,0),"")</f>
        <v>1773</v>
      </c>
      <c r="H67" s="89">
        <f>IF(ISNUMBER('Tabulka č. 2'!H67-'KN 2018 - tab.2'!H67),ROUND('Tabulka č. 2'!H67-'KN 2018 - tab.2'!H67,0),"")</f>
        <v>2140</v>
      </c>
      <c r="I67" s="89">
        <f>IF(ISNUMBER('Tabulka č. 2'!I67-'KN 2018 - tab.2'!I67),ROUND('Tabulka č. 2'!I67-'KN 2018 - tab.2'!I67,0),"")</f>
        <v>2272</v>
      </c>
      <c r="J67" s="89">
        <f>IF(ISNUMBER('Tabulka č. 2'!J67-'KN 2018 - tab.2'!J67),ROUND('Tabulka č. 2'!J67-'KN 2018 - tab.2'!J67,0),"")</f>
        <v>2529</v>
      </c>
      <c r="K67" s="89">
        <f>IF(ISNUMBER('Tabulka č. 2'!K67-'KN 2018 - tab.2'!K67),ROUND('Tabulka č. 2'!K67-'KN 2018 - tab.2'!K67,0),"")</f>
        <v>2190</v>
      </c>
      <c r="L67" s="89">
        <f>IF(ISNUMBER('Tabulka č. 2'!L67-'KN 2018 - tab.2'!L67),ROUND('Tabulka č. 2'!L67-'KN 2018 - tab.2'!L67,0),"")</f>
        <v>2168</v>
      </c>
      <c r="M67" s="89" t="str">
        <f>IF(ISNUMBER('Tabulka č. 2'!M67-'KN 2018 - tab.2'!M67),ROUND('Tabulka č. 2'!M67-'KN 2018 - tab.2'!M67,0),"")</f>
        <v/>
      </c>
      <c r="N67" s="89">
        <f>IF(ISNUMBER('Tabulka č. 2'!N67-'KN 2018 - tab.2'!N67),ROUND('Tabulka č. 2'!N67-'KN 2018 - tab.2'!N67,0),"")</f>
        <v>2677</v>
      </c>
      <c r="O67" s="89" t="str">
        <f>IF(ISNUMBER('Tabulka č. 2'!O67-'KN 2018 - tab.2'!O67),ROUND('Tabulka č. 2'!O67-'KN 2018 - tab.2'!O67,0),"")</f>
        <v/>
      </c>
      <c r="P67" s="47">
        <f t="shared" si="8"/>
        <v>2164.818181818182</v>
      </c>
    </row>
    <row r="68" spans="1:16" ht="19.5" thickBot="1" x14ac:dyDescent="0.3">
      <c r="A68" s="101" t="str">
        <f>'KN 2019'!A25</f>
        <v>82-41-M/05 Grafický design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3"/>
    </row>
    <row r="69" spans="1:16" x14ac:dyDescent="0.25">
      <c r="A69" s="48" t="s">
        <v>51</v>
      </c>
      <c r="B69" s="79">
        <f>IF(ISNUMBER('Tabulka č. 2'!B69-'KN 2018 - tab.2'!B69),ROUND('Tabulka č. 2'!B69-'KN 2018 - tab.2'!B69,0),"")</f>
        <v>11044</v>
      </c>
      <c r="C69" s="79">
        <f>IF(ISNUMBER('Tabulka č. 2'!C69-'KN 2018 - tab.2'!C69),ROUND('Tabulka č. 2'!C69-'KN 2018 - tab.2'!C69,0),"")</f>
        <v>10439</v>
      </c>
      <c r="D69" s="79">
        <f>IF(ISNUMBER('Tabulka č. 2'!D69-'KN 2018 - tab.2'!D69),ROUND('Tabulka č. 2'!D69-'KN 2018 - tab.2'!D69,0),"")</f>
        <v>8971</v>
      </c>
      <c r="E69" s="79">
        <f>IF(ISNUMBER('Tabulka č. 2'!E69-'KN 2018 - tab.2'!E69),ROUND('Tabulka č. 2'!E69-'KN 2018 - tab.2'!E69,0),"")</f>
        <v>8631</v>
      </c>
      <c r="F69" s="79">
        <f>IF(ISNUMBER('Tabulka č. 2'!F69-'KN 2018 - tab.2'!F69),ROUND('Tabulka č. 2'!F69-'KN 2018 - tab.2'!F69,0),"")</f>
        <v>8944</v>
      </c>
      <c r="G69" s="79">
        <f>IF(ISNUMBER('Tabulka č. 2'!G69-'KN 2018 - tab.2'!G69),ROUND('Tabulka č. 2'!G69-'KN 2018 - tab.2'!G69,0),"")</f>
        <v>8369</v>
      </c>
      <c r="H69" s="79">
        <f>IF(ISNUMBER('Tabulka č. 2'!H69-'KN 2018 - tab.2'!H69),ROUND('Tabulka č. 2'!H69-'KN 2018 - tab.2'!H69,0),"")</f>
        <v>8289</v>
      </c>
      <c r="I69" s="79">
        <f>IF(ISNUMBER('Tabulka č. 2'!I69-'KN 2018 - tab.2'!I69),ROUND('Tabulka č. 2'!I69-'KN 2018 - tab.2'!I69,0),"")</f>
        <v>9272</v>
      </c>
      <c r="J69" s="79">
        <f>IF(ISNUMBER('Tabulka č. 2'!J69-'KN 2018 - tab.2'!J69),ROUND('Tabulka č. 2'!J69-'KN 2018 - tab.2'!J69,0),"")</f>
        <v>9872</v>
      </c>
      <c r="K69" s="79" t="str">
        <f>IF(ISNUMBER('Tabulka č. 2'!K69-'KN 2018 - tab.2'!K69),ROUND('Tabulka č. 2'!K69-'KN 2018 - tab.2'!K69,0),"")</f>
        <v/>
      </c>
      <c r="L69" s="79">
        <f>IF(ISNUMBER('Tabulka č. 2'!L69-'KN 2018 - tab.2'!L69),ROUND('Tabulka č. 2'!L69-'KN 2018 - tab.2'!L69,0),"")</f>
        <v>9570</v>
      </c>
      <c r="M69" s="79">
        <f>IF(ISNUMBER('Tabulka č. 2'!M69-'KN 2018 - tab.2'!M69),ROUND('Tabulka č. 2'!M69-'KN 2018 - tab.2'!M69,0),"")</f>
        <v>9305</v>
      </c>
      <c r="N69" s="79">
        <f>IF(ISNUMBER('Tabulka č. 2'!N69-'KN 2018 - tab.2'!N69),ROUND('Tabulka č. 2'!N69-'KN 2018 - tab.2'!N69,0),"")</f>
        <v>9835</v>
      </c>
      <c r="O69" s="79">
        <f>IF(ISNUMBER('Tabulka č. 2'!O69-'KN 2018 - tab.2'!O69),ROUND('Tabulka č. 2'!O69-'KN 2018 - tab.2'!O69,0),"")</f>
        <v>11823</v>
      </c>
      <c r="P69" s="43">
        <f>IF(ISNUMBER(AVERAGE(B69:O69)),AVERAGE(B69:O69),"")</f>
        <v>9566.461538461539</v>
      </c>
    </row>
    <row r="70" spans="1:16" x14ac:dyDescent="0.25">
      <c r="A70" s="39" t="s">
        <v>52</v>
      </c>
      <c r="B70" s="81">
        <f>IF(ISNUMBER('Tabulka č. 2'!B70-'KN 2018 - tab.2'!B70),ROUND('Tabulka č. 2'!B70-'KN 2018 - tab.2'!B70,0),"")</f>
        <v>0</v>
      </c>
      <c r="C70" s="81">
        <f>IF(ISNUMBER('Tabulka č. 2'!C70-'KN 2018 - tab.2'!C70),ROUND('Tabulka č. 2'!C70-'KN 2018 - tab.2'!C70,0),"")</f>
        <v>26</v>
      </c>
      <c r="D70" s="81">
        <f>IF(ISNUMBER('Tabulka č. 2'!D70-'KN 2018 - tab.2'!D70),ROUND('Tabulka č. 2'!D70-'KN 2018 - tab.2'!D70,0),"")</f>
        <v>50</v>
      </c>
      <c r="E70" s="81">
        <f>IF(ISNUMBER('Tabulka č. 2'!E70-'KN 2018 - tab.2'!E70),ROUND('Tabulka č. 2'!E70-'KN 2018 - tab.2'!E70,0),"")</f>
        <v>43</v>
      </c>
      <c r="F70" s="81">
        <f>IF(ISNUMBER('Tabulka č. 2'!F70-'KN 2018 - tab.2'!F70),ROUND('Tabulka č. 2'!F70-'KN 2018 - tab.2'!F70,0),"")</f>
        <v>0</v>
      </c>
      <c r="G70" s="81">
        <f>IF(ISNUMBER('Tabulka č. 2'!G70-'KN 2018 - tab.2'!G70),ROUND('Tabulka č. 2'!G70-'KN 2018 - tab.2'!G70,0),"")</f>
        <v>35</v>
      </c>
      <c r="H70" s="81">
        <f>IF(ISNUMBER('Tabulka č. 2'!H70-'KN 2018 - tab.2'!H70),ROUND('Tabulka č. 2'!H70-'KN 2018 - tab.2'!H70,0),"")</f>
        <v>30</v>
      </c>
      <c r="I70" s="81">
        <f>IF(ISNUMBER('Tabulka č. 2'!I70-'KN 2018 - tab.2'!I70),ROUND('Tabulka č. 2'!I70-'KN 2018 - tab.2'!I70,0),"")</f>
        <v>2</v>
      </c>
      <c r="J70" s="81">
        <f>IF(ISNUMBER('Tabulka č. 2'!J70-'KN 2018 - tab.2'!J70),ROUND('Tabulka č. 2'!J70-'KN 2018 - tab.2'!J70,0),"")</f>
        <v>29</v>
      </c>
      <c r="K70" s="81" t="str">
        <f>IF(ISNUMBER('Tabulka č. 2'!K70-'KN 2018 - tab.2'!K70),ROUND('Tabulka č. 2'!K70-'KN 2018 - tab.2'!K70,0),"")</f>
        <v/>
      </c>
      <c r="L70" s="81">
        <f>IF(ISNUMBER('Tabulka č. 2'!L70-'KN 2018 - tab.2'!L70),ROUND('Tabulka č. 2'!L70-'KN 2018 - tab.2'!L70,0),"")</f>
        <v>12</v>
      </c>
      <c r="M70" s="81">
        <f>IF(ISNUMBER('Tabulka č. 2'!M70-'KN 2018 - tab.2'!M70),ROUND('Tabulka č. 2'!M70-'KN 2018 - tab.2'!M70,0),"")</f>
        <v>20</v>
      </c>
      <c r="N70" s="81">
        <f>IF(ISNUMBER('Tabulka č. 2'!N70-'KN 2018 - tab.2'!N70),ROUND('Tabulka č. 2'!N70-'KN 2018 - tab.2'!N70,0),"")</f>
        <v>50</v>
      </c>
      <c r="O70" s="81">
        <f>IF(ISNUMBER('Tabulka č. 2'!O70-'KN 2018 - tab.2'!O70),ROUND('Tabulka č. 2'!O70-'KN 2018 - tab.2'!O70,0),"")</f>
        <v>50</v>
      </c>
      <c r="P70" s="44">
        <f t="shared" ref="P70:P74" si="9">IF(ISNUMBER(AVERAGE(B70:O70)),AVERAGE(B70:O70),"")</f>
        <v>26.692307692307693</v>
      </c>
    </row>
    <row r="71" spans="1:16" x14ac:dyDescent="0.25">
      <c r="A71" s="40" t="s">
        <v>25</v>
      </c>
      <c r="B71" s="83">
        <f>IF(ISNUMBER('Tabulka č. 2'!B71-'KN 2018 - tab.2'!B71),ROUND('Tabulka č. 2'!B71-'KN 2018 - tab.2'!B71,2),"")</f>
        <v>0</v>
      </c>
      <c r="C71" s="83">
        <f>IF(ISNUMBER('Tabulka č. 2'!C71-'KN 2018 - tab.2'!C71),ROUND('Tabulka č. 2'!C71-'KN 2018 - tab.2'!C71,2),"")</f>
        <v>-0.21</v>
      </c>
      <c r="D71" s="83">
        <f>IF(ISNUMBER('Tabulka č. 2'!D71-'KN 2018 - tab.2'!D71),ROUND('Tabulka č. 2'!D71-'KN 2018 - tab.2'!D71,2),"")</f>
        <v>0</v>
      </c>
      <c r="E71" s="83">
        <f>IF(ISNUMBER('Tabulka č. 2'!E71-'KN 2018 - tab.2'!E71),ROUND('Tabulka č. 2'!E71-'KN 2018 - tab.2'!E71,2),"")</f>
        <v>0</v>
      </c>
      <c r="F71" s="83">
        <f>IF(ISNUMBER('Tabulka č. 2'!F71-'KN 2018 - tab.2'!F71),ROUND('Tabulka č. 2'!F71-'KN 2018 - tab.2'!F71,2),"")</f>
        <v>0.14000000000000001</v>
      </c>
      <c r="G71" s="83">
        <f>IF(ISNUMBER('Tabulka č. 2'!G71-'KN 2018 - tab.2'!G71),ROUND('Tabulka č. 2'!G71-'KN 2018 - tab.2'!G71,2),"")</f>
        <v>0</v>
      </c>
      <c r="H71" s="83">
        <f>IF(ISNUMBER('Tabulka č. 2'!H71-'KN 2018 - tab.2'!H71),ROUND('Tabulka č. 2'!H71-'KN 2018 - tab.2'!H71,2),"")</f>
        <v>0.06</v>
      </c>
      <c r="I71" s="83">
        <f>IF(ISNUMBER('Tabulka č. 2'!I71-'KN 2018 - tab.2'!I71),ROUND('Tabulka č. 2'!I71-'KN 2018 - tab.2'!I71,2),"")</f>
        <v>0</v>
      </c>
      <c r="J71" s="83">
        <f>IF(ISNUMBER('Tabulka č. 2'!J71-'KN 2018 - tab.2'!J71),ROUND('Tabulka č. 2'!J71-'KN 2018 - tab.2'!J71,2),"")</f>
        <v>0</v>
      </c>
      <c r="K71" s="83" t="str">
        <f>IF(ISNUMBER('Tabulka č. 2'!K71-'KN 2018 - tab.2'!K71),ROUND('Tabulka č. 2'!K71-'KN 2018 - tab.2'!K71,2),"")</f>
        <v/>
      </c>
      <c r="L71" s="83">
        <f>IF(ISNUMBER('Tabulka č. 2'!L71-'KN 2018 - tab.2'!L71),ROUND('Tabulka č. 2'!L71-'KN 2018 - tab.2'!L71,2),"")</f>
        <v>0.06</v>
      </c>
      <c r="M71" s="83">
        <f>IF(ISNUMBER('Tabulka č. 2'!M71-'KN 2018 - tab.2'!M71),ROUND('Tabulka č. 2'!M71-'KN 2018 - tab.2'!M71,2),"")</f>
        <v>0</v>
      </c>
      <c r="N71" s="83">
        <f>IF(ISNUMBER('Tabulka č. 2'!N71-'KN 2018 - tab.2'!N71),ROUND('Tabulka č. 2'!N71-'KN 2018 - tab.2'!N71,2),"")</f>
        <v>0</v>
      </c>
      <c r="O71" s="83">
        <f>IF(ISNUMBER('Tabulka č. 2'!O71-'KN 2018 - tab.2'!O71),ROUND('Tabulka č. 2'!O71-'KN 2018 - tab.2'!O71,2),"")</f>
        <v>0</v>
      </c>
      <c r="P71" s="45">
        <f t="shared" si="9"/>
        <v>3.8461538461538472E-3</v>
      </c>
    </row>
    <row r="72" spans="1:16" x14ac:dyDescent="0.25">
      <c r="A72" s="39" t="s">
        <v>26</v>
      </c>
      <c r="B72" s="86">
        <f>IF(ISNUMBER('Tabulka č. 2'!B72-'KN 2018 - tab.2'!B72),ROUND('Tabulka č. 2'!B72-'KN 2018 - tab.2'!B72,0),"")</f>
        <v>5470</v>
      </c>
      <c r="C72" s="86">
        <f>IF(ISNUMBER('Tabulka č. 2'!C72-'KN 2018 - tab.2'!C72),ROUND('Tabulka č. 2'!C72-'KN 2018 - tab.2'!C72,0),"")</f>
        <v>4717</v>
      </c>
      <c r="D72" s="86">
        <f>IF(ISNUMBER('Tabulka č. 2'!D72-'KN 2018 - tab.2'!D72),ROUND('Tabulka č. 2'!D72-'KN 2018 - tab.2'!D72,0),"")</f>
        <v>5099</v>
      </c>
      <c r="E72" s="86">
        <f>IF(ISNUMBER('Tabulka č. 2'!E72-'KN 2018 - tab.2'!E72),ROUND('Tabulka č. 2'!E72-'KN 2018 - tab.2'!E72,0),"")</f>
        <v>5228</v>
      </c>
      <c r="F72" s="86">
        <f>IF(ISNUMBER('Tabulka č. 2'!F72-'KN 2018 - tab.2'!F72),ROUND('Tabulka č. 2'!F72-'KN 2018 - tab.2'!F72,0),"")</f>
        <v>5700</v>
      </c>
      <c r="G72" s="86">
        <f>IF(ISNUMBER('Tabulka č. 2'!G72-'KN 2018 - tab.2'!G72),ROUND('Tabulka č. 2'!G72-'KN 2018 - tab.2'!G72,0),"")</f>
        <v>4717</v>
      </c>
      <c r="H72" s="86">
        <f>IF(ISNUMBER('Tabulka č. 2'!H72-'KN 2018 - tab.2'!H72),ROUND('Tabulka č. 2'!H72-'KN 2018 - tab.2'!H72,0),"")</f>
        <v>4830</v>
      </c>
      <c r="I72" s="86">
        <f>IF(ISNUMBER('Tabulka č. 2'!I72-'KN 2018 - tab.2'!I72),ROUND('Tabulka č. 2'!I72-'KN 2018 - tab.2'!I72,0),"")</f>
        <v>5001</v>
      </c>
      <c r="J72" s="86">
        <f>IF(ISNUMBER('Tabulka č. 2'!J72-'KN 2018 - tab.2'!J72),ROUND('Tabulka č. 2'!J72-'KN 2018 - tab.2'!J72,0),"")</f>
        <v>4937</v>
      </c>
      <c r="K72" s="86" t="str">
        <f>IF(ISNUMBER('Tabulka č. 2'!K72-'KN 2018 - tab.2'!K72),ROUND('Tabulka č. 2'!K72-'KN 2018 - tab.2'!K72,0),"")</f>
        <v/>
      </c>
      <c r="L72" s="86">
        <f>IF(ISNUMBER('Tabulka č. 2'!L72-'KN 2018 - tab.2'!L72),ROUND('Tabulka č. 2'!L72-'KN 2018 - tab.2'!L72,0),"")</f>
        <v>5173</v>
      </c>
      <c r="M72" s="86">
        <f>IF(ISNUMBER('Tabulka č. 2'!M72-'KN 2018 - tab.2'!M72),ROUND('Tabulka č. 2'!M72-'KN 2018 - tab.2'!M72,0),"")</f>
        <v>5163</v>
      </c>
      <c r="N72" s="86">
        <f>IF(ISNUMBER('Tabulka č. 2'!N72-'KN 2018 - tab.2'!N72),ROUND('Tabulka č. 2'!N72-'KN 2018 - tab.2'!N72,0),"")</f>
        <v>4800</v>
      </c>
      <c r="O72" s="86">
        <f>IF(ISNUMBER('Tabulka č. 2'!O72-'KN 2018 - tab.2'!O72),ROUND('Tabulka č. 2'!O72-'KN 2018 - tab.2'!O72,0),"")</f>
        <v>5530</v>
      </c>
      <c r="P72" s="46">
        <f t="shared" si="9"/>
        <v>5105</v>
      </c>
    </row>
    <row r="73" spans="1:16" x14ac:dyDescent="0.25">
      <c r="A73" s="40" t="s">
        <v>27</v>
      </c>
      <c r="B73" s="83">
        <f>IF(ISNUMBER('Tabulka č. 2'!B73-'KN 2018 - tab.2'!B73),ROUND('Tabulka č. 2'!B73-'KN 2018 - tab.2'!B73,2),"")</f>
        <v>0</v>
      </c>
      <c r="C73" s="83">
        <f>IF(ISNUMBER('Tabulka č. 2'!C73-'KN 2018 - tab.2'!C73),ROUND('Tabulka č. 2'!C73-'KN 2018 - tab.2'!C73,2),"")</f>
        <v>-1</v>
      </c>
      <c r="D73" s="83">
        <f>IF(ISNUMBER('Tabulka č. 2'!D73-'KN 2018 - tab.2'!D73),ROUND('Tabulka č. 2'!D73-'KN 2018 - tab.2'!D73,2),"")</f>
        <v>0</v>
      </c>
      <c r="E73" s="83">
        <f>IF(ISNUMBER('Tabulka č. 2'!E73-'KN 2018 - tab.2'!E73),ROUND('Tabulka č. 2'!E73-'KN 2018 - tab.2'!E73,2),"")</f>
        <v>0</v>
      </c>
      <c r="F73" s="83">
        <f>IF(ISNUMBER('Tabulka č. 2'!F73-'KN 2018 - tab.2'!F73),ROUND('Tabulka č. 2'!F73-'KN 2018 - tab.2'!F73,2),"")</f>
        <v>-3.5</v>
      </c>
      <c r="G73" s="83">
        <f>IF(ISNUMBER('Tabulka č. 2'!G73-'KN 2018 - tab.2'!G73),ROUND('Tabulka č. 2'!G73-'KN 2018 - tab.2'!G73,2),"")</f>
        <v>0</v>
      </c>
      <c r="H73" s="83">
        <f>IF(ISNUMBER('Tabulka č. 2'!H73-'KN 2018 - tab.2'!H73),ROUND('Tabulka č. 2'!H73-'KN 2018 - tab.2'!H73,2),"")</f>
        <v>0</v>
      </c>
      <c r="I73" s="83">
        <f>IF(ISNUMBER('Tabulka č. 2'!I73-'KN 2018 - tab.2'!I73),ROUND('Tabulka č. 2'!I73-'KN 2018 - tab.2'!I73,2),"")</f>
        <v>0</v>
      </c>
      <c r="J73" s="83">
        <f>IF(ISNUMBER('Tabulka č. 2'!J73-'KN 2018 - tab.2'!J73),ROUND('Tabulka č. 2'!J73-'KN 2018 - tab.2'!J73,2),"")</f>
        <v>0</v>
      </c>
      <c r="K73" s="83" t="str">
        <f>IF(ISNUMBER('Tabulka č. 2'!K73-'KN 2018 - tab.2'!K73),ROUND('Tabulka č. 2'!K73-'KN 2018 - tab.2'!K73,2),"")</f>
        <v/>
      </c>
      <c r="L73" s="83">
        <f>IF(ISNUMBER('Tabulka č. 2'!L73-'KN 2018 - tab.2'!L73),ROUND('Tabulka č. 2'!L73-'KN 2018 - tab.2'!L73,2),"")</f>
        <v>0</v>
      </c>
      <c r="M73" s="83">
        <f>IF(ISNUMBER('Tabulka č. 2'!M73-'KN 2018 - tab.2'!M73),ROUND('Tabulka č. 2'!M73-'KN 2018 - tab.2'!M73,2),"")</f>
        <v>0</v>
      </c>
      <c r="N73" s="83">
        <f>IF(ISNUMBER('Tabulka č. 2'!N73-'KN 2018 - tab.2'!N73),ROUND('Tabulka č. 2'!N73-'KN 2018 - tab.2'!N73,2),"")</f>
        <v>0</v>
      </c>
      <c r="O73" s="83">
        <f>IF(ISNUMBER('Tabulka č. 2'!O73-'KN 2018 - tab.2'!O73),ROUND('Tabulka č. 2'!O73-'KN 2018 - tab.2'!O73,2),"")</f>
        <v>0</v>
      </c>
      <c r="P73" s="45">
        <f t="shared" si="9"/>
        <v>-0.34615384615384615</v>
      </c>
    </row>
    <row r="74" spans="1:16" ht="15.75" thickBot="1" x14ac:dyDescent="0.3">
      <c r="A74" s="41" t="s">
        <v>28</v>
      </c>
      <c r="B74" s="89">
        <f>IF(ISNUMBER('Tabulka č. 2'!B74-'KN 2018 - tab.2'!B74),ROUND('Tabulka č. 2'!B74-'KN 2018 - tab.2'!B74,0),"")</f>
        <v>2260</v>
      </c>
      <c r="C74" s="89">
        <f>IF(ISNUMBER('Tabulka č. 2'!C74-'KN 2018 - tab.2'!C74),ROUND('Tabulka č. 2'!C74-'KN 2018 - tab.2'!C74,0),"")</f>
        <v>1891</v>
      </c>
      <c r="D74" s="89">
        <f>IF(ISNUMBER('Tabulka č. 2'!D74-'KN 2018 - tab.2'!D74),ROUND('Tabulka č. 2'!D74-'KN 2018 - tab.2'!D74,0),"")</f>
        <v>1915</v>
      </c>
      <c r="E74" s="89">
        <f>IF(ISNUMBER('Tabulka č. 2'!E74-'KN 2018 - tab.2'!E74),ROUND('Tabulka č. 2'!E74-'KN 2018 - tab.2'!E74,0),"")</f>
        <v>1998</v>
      </c>
      <c r="F74" s="89">
        <f>IF(ISNUMBER('Tabulka č. 2'!F74-'KN 2018 - tab.2'!F74),ROUND('Tabulka č. 2'!F74-'KN 2018 - tab.2'!F74,0),"")</f>
        <v>2200</v>
      </c>
      <c r="G74" s="89">
        <f>IF(ISNUMBER('Tabulka č. 2'!G74-'KN 2018 - tab.2'!G74),ROUND('Tabulka č. 2'!G74-'KN 2018 - tab.2'!G74,0),"")</f>
        <v>1773</v>
      </c>
      <c r="H74" s="89">
        <f>IF(ISNUMBER('Tabulka č. 2'!H74-'KN 2018 - tab.2'!H74),ROUND('Tabulka č. 2'!H74-'KN 2018 - tab.2'!H74,0),"")</f>
        <v>2140</v>
      </c>
      <c r="I74" s="89">
        <f>IF(ISNUMBER('Tabulka č. 2'!I74-'KN 2018 - tab.2'!I74),ROUND('Tabulka č. 2'!I74-'KN 2018 - tab.2'!I74,0),"")</f>
        <v>2272</v>
      </c>
      <c r="J74" s="89">
        <f>IF(ISNUMBER('Tabulka č. 2'!J74-'KN 2018 - tab.2'!J74),ROUND('Tabulka č. 2'!J74-'KN 2018 - tab.2'!J74,0),"")</f>
        <v>2529</v>
      </c>
      <c r="K74" s="89" t="str">
        <f>IF(ISNUMBER('Tabulka č. 2'!K74-'KN 2018 - tab.2'!K74),ROUND('Tabulka č. 2'!K74-'KN 2018 - tab.2'!K74,0),"")</f>
        <v/>
      </c>
      <c r="L74" s="89">
        <f>IF(ISNUMBER('Tabulka č. 2'!L74-'KN 2018 - tab.2'!L74),ROUND('Tabulka č. 2'!L74-'KN 2018 - tab.2'!L74,0),"")</f>
        <v>2168</v>
      </c>
      <c r="M74" s="89">
        <f>IF(ISNUMBER('Tabulka č. 2'!M74-'KN 2018 - tab.2'!M74),ROUND('Tabulka č. 2'!M74-'KN 2018 - tab.2'!M74,0),"")</f>
        <v>1996</v>
      </c>
      <c r="N74" s="89">
        <f>IF(ISNUMBER('Tabulka č. 2'!N74-'KN 2018 - tab.2'!N74),ROUND('Tabulka č. 2'!N74-'KN 2018 - tab.2'!N74,0),"")</f>
        <v>2677</v>
      </c>
      <c r="O74" s="89">
        <f>IF(ISNUMBER('Tabulka č. 2'!O74-'KN 2018 - tab.2'!O74),ROUND('Tabulka č. 2'!O74-'KN 2018 - tab.2'!O74,0),"")</f>
        <v>2120</v>
      </c>
      <c r="P74" s="47">
        <f t="shared" si="9"/>
        <v>2149.1538461538462</v>
      </c>
    </row>
  </sheetData>
  <mergeCells count="12">
    <mergeCell ref="A68:P68"/>
    <mergeCell ref="A1:P1"/>
    <mergeCell ref="A2:P2"/>
    <mergeCell ref="A5:P5"/>
    <mergeCell ref="A12:P12"/>
    <mergeCell ref="A19:P19"/>
    <mergeCell ref="A26:P26"/>
    <mergeCell ref="A33:P33"/>
    <mergeCell ref="A40:P40"/>
    <mergeCell ref="A47:P47"/>
    <mergeCell ref="A54:P54"/>
    <mergeCell ref="A61:P6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0" orientation="portrait" r:id="rId1"/>
  <headerFooter>
    <oddHeader>&amp;RPříloha č. 8b
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G38" sqref="G38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8b
&amp;A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EL27"/>
  <sheetViews>
    <sheetView zoomScaleNormal="100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B24" sqref="B24:DX24"/>
    </sheetView>
  </sheetViews>
  <sheetFormatPr defaultRowHeight="15" x14ac:dyDescent="0.25"/>
  <cols>
    <col min="1" max="1" width="43.85546875" style="1" customWidth="1"/>
    <col min="2" max="16" width="7.7109375" style="1" customWidth="1"/>
    <col min="17" max="17" width="9.140625" style="1"/>
    <col min="18" max="32" width="7.85546875" style="1" customWidth="1"/>
    <col min="33" max="33" width="9.140625" style="1"/>
    <col min="34" max="48" width="6.140625" style="1" customWidth="1"/>
    <col min="49" max="49" width="9.140625" style="1"/>
    <col min="50" max="64" width="6.85546875" style="1" customWidth="1"/>
    <col min="65" max="65" width="9.140625" style="1"/>
    <col min="66" max="80" width="7.7109375" style="1" customWidth="1"/>
    <col min="81" max="16384" width="9.140625" style="1"/>
  </cols>
  <sheetData>
    <row r="1" spans="1:142" ht="18.75" x14ac:dyDescent="0.3">
      <c r="A1" s="33"/>
      <c r="B1" s="111" t="s">
        <v>63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R1" s="111" t="str">
        <f>$B$1</f>
        <v>Krajské normativy Střední vzdělávání v roce 2019</v>
      </c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H1" s="111" t="str">
        <f>$B$1</f>
        <v>Krajské normativy Střední vzdělávání v roce 2019</v>
      </c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X1" s="111" t="str">
        <f>$B$1</f>
        <v>Krajské normativy Střední vzdělávání v roce 2019</v>
      </c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N1" s="111" t="str">
        <f>$B$1</f>
        <v>Krajské normativy Střední vzdělávání v roce 2019</v>
      </c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D1" s="111" t="str">
        <f>$B$1</f>
        <v>Krajské normativy Střední vzdělávání v roce 2019</v>
      </c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T1" s="111" t="str">
        <f>$B$1</f>
        <v>Krajské normativy Střední vzdělávání v roce 2019</v>
      </c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J1" s="111" t="str">
        <f>$B$1</f>
        <v>Krajské normativy Střední vzdělávání v roce 2019</v>
      </c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</row>
    <row r="2" spans="1:142" ht="15.75" x14ac:dyDescent="0.25">
      <c r="A2" s="92"/>
      <c r="B2" s="104" t="s">
        <v>53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R2" s="104" t="s">
        <v>53</v>
      </c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H2" s="104" t="s">
        <v>53</v>
      </c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 t="s">
        <v>53</v>
      </c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D2" s="104" t="s">
        <v>23</v>
      </c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92"/>
      <c r="DJ2" s="104" t="s">
        <v>23</v>
      </c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</row>
    <row r="3" spans="1:14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42" s="4" customFormat="1" ht="15.75" x14ac:dyDescent="0.25">
      <c r="A4" s="115"/>
      <c r="B4" s="112" t="s">
        <v>15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5"/>
      <c r="R4" s="114" t="s">
        <v>16</v>
      </c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7"/>
      <c r="AH4" s="105" t="s">
        <v>19</v>
      </c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6"/>
      <c r="AX4" s="107" t="s">
        <v>20</v>
      </c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22"/>
      <c r="BN4" s="108" t="s">
        <v>17</v>
      </c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8"/>
      <c r="CD4" s="106" t="s">
        <v>18</v>
      </c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9"/>
      <c r="CT4" s="109" t="s">
        <v>21</v>
      </c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23"/>
      <c r="DJ4" s="110" t="s">
        <v>22</v>
      </c>
      <c r="DK4" s="110"/>
      <c r="DL4" s="110"/>
      <c r="DM4" s="110"/>
      <c r="DN4" s="110"/>
      <c r="DO4" s="110"/>
      <c r="DP4" s="110"/>
      <c r="DQ4" s="110"/>
      <c r="DR4" s="110"/>
      <c r="DS4" s="110"/>
      <c r="DT4" s="110"/>
      <c r="DU4" s="110"/>
      <c r="DV4" s="110"/>
      <c r="DW4" s="110"/>
      <c r="DX4" s="24"/>
    </row>
    <row r="5" spans="1:142" s="12" customFormat="1" ht="60.75" customHeight="1" x14ac:dyDescent="0.25">
      <c r="A5" s="116"/>
      <c r="B5" s="25" t="s">
        <v>2</v>
      </c>
      <c r="C5" s="10" t="s">
        <v>3</v>
      </c>
      <c r="D5" s="10" t="s">
        <v>0</v>
      </c>
      <c r="E5" s="10" t="s">
        <v>1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L5" s="10" t="s">
        <v>10</v>
      </c>
      <c r="M5" s="10" t="s">
        <v>11</v>
      </c>
      <c r="N5" s="10" t="s">
        <v>12</v>
      </c>
      <c r="O5" s="10" t="s">
        <v>13</v>
      </c>
      <c r="P5" s="11" t="s">
        <v>14</v>
      </c>
      <c r="R5" s="15" t="s">
        <v>2</v>
      </c>
      <c r="S5" s="15" t="s">
        <v>3</v>
      </c>
      <c r="T5" s="15" t="s">
        <v>0</v>
      </c>
      <c r="U5" s="15" t="s">
        <v>1</v>
      </c>
      <c r="V5" s="15" t="s">
        <v>4</v>
      </c>
      <c r="W5" s="15" t="s">
        <v>5</v>
      </c>
      <c r="X5" s="15" t="s">
        <v>6</v>
      </c>
      <c r="Y5" s="15" t="s">
        <v>7</v>
      </c>
      <c r="Z5" s="15" t="s">
        <v>8</v>
      </c>
      <c r="AA5" s="15" t="s">
        <v>9</v>
      </c>
      <c r="AB5" s="15" t="s">
        <v>10</v>
      </c>
      <c r="AC5" s="15" t="s">
        <v>11</v>
      </c>
      <c r="AD5" s="15" t="s">
        <v>12</v>
      </c>
      <c r="AE5" s="15" t="s">
        <v>13</v>
      </c>
      <c r="AF5" s="16" t="s">
        <v>14</v>
      </c>
      <c r="AH5" s="13" t="s">
        <v>2</v>
      </c>
      <c r="AI5" s="13" t="s">
        <v>3</v>
      </c>
      <c r="AJ5" s="13" t="s">
        <v>0</v>
      </c>
      <c r="AK5" s="13" t="s">
        <v>1</v>
      </c>
      <c r="AL5" s="13" t="s">
        <v>4</v>
      </c>
      <c r="AM5" s="13" t="s">
        <v>5</v>
      </c>
      <c r="AN5" s="13" t="s">
        <v>6</v>
      </c>
      <c r="AO5" s="13" t="s">
        <v>7</v>
      </c>
      <c r="AP5" s="13" t="s">
        <v>8</v>
      </c>
      <c r="AQ5" s="13" t="s">
        <v>9</v>
      </c>
      <c r="AR5" s="13" t="s">
        <v>10</v>
      </c>
      <c r="AS5" s="13" t="s">
        <v>11</v>
      </c>
      <c r="AT5" s="13" t="s">
        <v>12</v>
      </c>
      <c r="AU5" s="13" t="s">
        <v>13</v>
      </c>
      <c r="AV5" s="14" t="s">
        <v>14</v>
      </c>
      <c r="AX5" s="26" t="s">
        <v>2</v>
      </c>
      <c r="AY5" s="26" t="s">
        <v>3</v>
      </c>
      <c r="AZ5" s="26" t="s">
        <v>0</v>
      </c>
      <c r="BA5" s="26" t="s">
        <v>1</v>
      </c>
      <c r="BB5" s="26" t="s">
        <v>4</v>
      </c>
      <c r="BC5" s="26" t="s">
        <v>5</v>
      </c>
      <c r="BD5" s="26" t="s">
        <v>6</v>
      </c>
      <c r="BE5" s="26" t="s">
        <v>7</v>
      </c>
      <c r="BF5" s="26" t="s">
        <v>8</v>
      </c>
      <c r="BG5" s="26" t="s">
        <v>9</v>
      </c>
      <c r="BH5" s="26" t="s">
        <v>10</v>
      </c>
      <c r="BI5" s="26" t="s">
        <v>11</v>
      </c>
      <c r="BJ5" s="26" t="s">
        <v>12</v>
      </c>
      <c r="BK5" s="26" t="s">
        <v>13</v>
      </c>
      <c r="BL5" s="27" t="s">
        <v>14</v>
      </c>
      <c r="BN5" s="17" t="s">
        <v>2</v>
      </c>
      <c r="BO5" s="17" t="s">
        <v>3</v>
      </c>
      <c r="BP5" s="17" t="s">
        <v>0</v>
      </c>
      <c r="BQ5" s="17" t="s">
        <v>1</v>
      </c>
      <c r="BR5" s="17" t="s">
        <v>4</v>
      </c>
      <c r="BS5" s="17" t="s">
        <v>5</v>
      </c>
      <c r="BT5" s="17" t="s">
        <v>6</v>
      </c>
      <c r="BU5" s="17" t="s">
        <v>7</v>
      </c>
      <c r="BV5" s="17" t="s">
        <v>8</v>
      </c>
      <c r="BW5" s="17" t="s">
        <v>9</v>
      </c>
      <c r="BX5" s="17" t="s">
        <v>10</v>
      </c>
      <c r="BY5" s="17" t="s">
        <v>11</v>
      </c>
      <c r="BZ5" s="17" t="s">
        <v>12</v>
      </c>
      <c r="CA5" s="17" t="s">
        <v>13</v>
      </c>
      <c r="CB5" s="18" t="s">
        <v>14</v>
      </c>
      <c r="CD5" s="19" t="s">
        <v>2</v>
      </c>
      <c r="CE5" s="19" t="s">
        <v>3</v>
      </c>
      <c r="CF5" s="19" t="s">
        <v>0</v>
      </c>
      <c r="CG5" s="19" t="s">
        <v>1</v>
      </c>
      <c r="CH5" s="19" t="s">
        <v>4</v>
      </c>
      <c r="CI5" s="19" t="s">
        <v>5</v>
      </c>
      <c r="CJ5" s="19" t="s">
        <v>6</v>
      </c>
      <c r="CK5" s="19" t="s">
        <v>7</v>
      </c>
      <c r="CL5" s="19" t="s">
        <v>8</v>
      </c>
      <c r="CM5" s="19" t="s">
        <v>9</v>
      </c>
      <c r="CN5" s="19" t="s">
        <v>10</v>
      </c>
      <c r="CO5" s="19" t="s">
        <v>11</v>
      </c>
      <c r="CP5" s="19" t="s">
        <v>12</v>
      </c>
      <c r="CQ5" s="19" t="s">
        <v>13</v>
      </c>
      <c r="CR5" s="20" t="s">
        <v>14</v>
      </c>
      <c r="CT5" s="28" t="s">
        <v>2</v>
      </c>
      <c r="CU5" s="28" t="s">
        <v>3</v>
      </c>
      <c r="CV5" s="28" t="s">
        <v>0</v>
      </c>
      <c r="CW5" s="28" t="s">
        <v>1</v>
      </c>
      <c r="CX5" s="28" t="s">
        <v>4</v>
      </c>
      <c r="CY5" s="28" t="s">
        <v>5</v>
      </c>
      <c r="CZ5" s="28" t="s">
        <v>6</v>
      </c>
      <c r="DA5" s="28" t="s">
        <v>7</v>
      </c>
      <c r="DB5" s="28" t="s">
        <v>8</v>
      </c>
      <c r="DC5" s="28" t="s">
        <v>9</v>
      </c>
      <c r="DD5" s="28" t="s">
        <v>10</v>
      </c>
      <c r="DE5" s="28" t="s">
        <v>11</v>
      </c>
      <c r="DF5" s="28" t="s">
        <v>12</v>
      </c>
      <c r="DG5" s="28" t="s">
        <v>13</v>
      </c>
      <c r="DH5" s="29" t="s">
        <v>14</v>
      </c>
      <c r="DJ5" s="30" t="s">
        <v>2</v>
      </c>
      <c r="DK5" s="30" t="s">
        <v>3</v>
      </c>
      <c r="DL5" s="30" t="s">
        <v>0</v>
      </c>
      <c r="DM5" s="30" t="s">
        <v>1</v>
      </c>
      <c r="DN5" s="30" t="s">
        <v>4</v>
      </c>
      <c r="DO5" s="30" t="s">
        <v>5</v>
      </c>
      <c r="DP5" s="30" t="s">
        <v>6</v>
      </c>
      <c r="DQ5" s="30" t="s">
        <v>7</v>
      </c>
      <c r="DR5" s="30" t="s">
        <v>8</v>
      </c>
      <c r="DS5" s="30" t="s">
        <v>9</v>
      </c>
      <c r="DT5" s="30" t="s">
        <v>10</v>
      </c>
      <c r="DU5" s="30" t="s">
        <v>11</v>
      </c>
      <c r="DV5" s="30" t="s">
        <v>12</v>
      </c>
      <c r="DW5" s="30" t="s">
        <v>13</v>
      </c>
      <c r="DX5" s="31" t="s">
        <v>14</v>
      </c>
    </row>
    <row r="6" spans="1:142" x14ac:dyDescent="0.25">
      <c r="A6" s="57" t="s">
        <v>32</v>
      </c>
      <c r="B6" s="68">
        <v>49485.163636363643</v>
      </c>
      <c r="C6" s="68">
        <v>49543.631880028101</v>
      </c>
      <c r="D6" s="68">
        <v>47853.263379734897</v>
      </c>
      <c r="E6" s="68">
        <v>46274.285714285717</v>
      </c>
      <c r="F6" s="68">
        <v>47562.418072890214</v>
      </c>
      <c r="G6" s="68">
        <v>46622.159516987667</v>
      </c>
      <c r="H6" s="68">
        <v>45448.415502239215</v>
      </c>
      <c r="I6" s="68">
        <v>45171.813727653942</v>
      </c>
      <c r="J6" s="68">
        <v>46197.197802197799</v>
      </c>
      <c r="K6" s="68">
        <v>45994.086521287732</v>
      </c>
      <c r="L6" s="68">
        <v>47800.362118779442</v>
      </c>
      <c r="M6" s="68">
        <v>45276.56915498546</v>
      </c>
      <c r="N6" s="68">
        <v>44073.403057119867</v>
      </c>
      <c r="O6" s="68">
        <v>44464.680423309976</v>
      </c>
      <c r="P6" s="69">
        <v>46554.817893418833</v>
      </c>
      <c r="Q6" s="70"/>
      <c r="R6" s="63">
        <v>820</v>
      </c>
      <c r="S6" s="63">
        <v>611</v>
      </c>
      <c r="T6" s="3">
        <v>750</v>
      </c>
      <c r="U6" s="63">
        <v>756</v>
      </c>
      <c r="V6" s="63">
        <v>770</v>
      </c>
      <c r="W6" s="63">
        <v>596</v>
      </c>
      <c r="X6" s="63">
        <v>730</v>
      </c>
      <c r="Y6" s="71">
        <v>785.5</v>
      </c>
      <c r="Z6" s="63">
        <v>741</v>
      </c>
      <c r="AA6" s="63">
        <v>673</v>
      </c>
      <c r="AB6" s="63">
        <v>618</v>
      </c>
      <c r="AC6" s="63">
        <v>730</v>
      </c>
      <c r="AD6" s="63">
        <v>570</v>
      </c>
      <c r="AE6" s="63">
        <v>670</v>
      </c>
      <c r="AF6" s="69">
        <v>701.46428571428567</v>
      </c>
      <c r="AG6" s="70"/>
      <c r="AH6" s="68">
        <v>43636.36363636364</v>
      </c>
      <c r="AI6" s="68">
        <v>44451.854102250327</v>
      </c>
      <c r="AJ6" s="68">
        <v>41200.210748155951</v>
      </c>
      <c r="AK6" s="68">
        <v>40000</v>
      </c>
      <c r="AL6" s="68">
        <v>42299.717247879358</v>
      </c>
      <c r="AM6" s="68">
        <v>41018.903591682421</v>
      </c>
      <c r="AN6" s="68">
        <v>40929.051949620247</v>
      </c>
      <c r="AO6" s="68">
        <v>40004.869565217392</v>
      </c>
      <c r="AP6" s="68">
        <v>40776.428571428572</v>
      </c>
      <c r="AQ6" s="68">
        <v>40251.28733264676</v>
      </c>
      <c r="AR6" s="68">
        <v>42294.536292953613</v>
      </c>
      <c r="AS6" s="68">
        <v>40632.677502138584</v>
      </c>
      <c r="AT6" s="68">
        <v>39295.221238938051</v>
      </c>
      <c r="AU6" s="68">
        <v>39637.561779242176</v>
      </c>
      <c r="AV6" s="69">
        <v>41173.477397036935</v>
      </c>
      <c r="AW6" s="70"/>
      <c r="AX6" s="68">
        <v>5848.8</v>
      </c>
      <c r="AY6" s="68">
        <v>5091.7777777777774</v>
      </c>
      <c r="AZ6" s="68">
        <v>6653.0526315789475</v>
      </c>
      <c r="BA6" s="68">
        <v>6274.2857142857147</v>
      </c>
      <c r="BB6" s="68">
        <v>5262.7008250108547</v>
      </c>
      <c r="BC6" s="68">
        <v>5603.2559253052423</v>
      </c>
      <c r="BD6" s="68">
        <v>4519.3635526189701</v>
      </c>
      <c r="BE6" s="68">
        <v>5166.9441624365481</v>
      </c>
      <c r="BF6" s="68">
        <v>5420.7692307692305</v>
      </c>
      <c r="BG6" s="68">
        <v>5742.7991886409736</v>
      </c>
      <c r="BH6" s="68">
        <v>5505.8258258258256</v>
      </c>
      <c r="BI6" s="68">
        <v>4643.8916528468772</v>
      </c>
      <c r="BJ6" s="68">
        <v>4778.181818181818</v>
      </c>
      <c r="BK6" s="68">
        <v>4827.1186440677966</v>
      </c>
      <c r="BL6" s="69">
        <v>5381.3404963818994</v>
      </c>
      <c r="BM6" s="70"/>
      <c r="BN6" s="65">
        <v>11</v>
      </c>
      <c r="BO6" s="72">
        <v>11.070314387068237</v>
      </c>
      <c r="BP6" s="93">
        <v>11.388</v>
      </c>
      <c r="BQ6" s="93">
        <v>11.85</v>
      </c>
      <c r="BR6" s="65">
        <v>10.61</v>
      </c>
      <c r="BS6" s="66">
        <v>10.58</v>
      </c>
      <c r="BT6" s="65">
        <v>11.273166076945524</v>
      </c>
      <c r="BU6" s="73">
        <v>11.5</v>
      </c>
      <c r="BV6" s="65">
        <v>11.2</v>
      </c>
      <c r="BW6" s="65">
        <v>11.651999999999999</v>
      </c>
      <c r="BX6" s="65">
        <v>11.211093478260871</v>
      </c>
      <c r="BY6" s="65">
        <v>11.69</v>
      </c>
      <c r="BZ6" s="65">
        <v>11.3</v>
      </c>
      <c r="CA6" s="65">
        <v>12.14</v>
      </c>
      <c r="CB6" s="73">
        <v>11.318898138733902</v>
      </c>
      <c r="CC6" s="70"/>
      <c r="CD6" s="63">
        <v>40000</v>
      </c>
      <c r="CE6" s="63">
        <v>41008</v>
      </c>
      <c r="CF6" s="63">
        <v>39099</v>
      </c>
      <c r="CG6" s="63">
        <v>39500</v>
      </c>
      <c r="CH6" s="63">
        <v>37400</v>
      </c>
      <c r="CI6" s="63">
        <v>36165</v>
      </c>
      <c r="CJ6" s="63">
        <v>38450</v>
      </c>
      <c r="CK6" s="69">
        <v>38338</v>
      </c>
      <c r="CL6" s="63">
        <v>38058</v>
      </c>
      <c r="CM6" s="63">
        <v>39084</v>
      </c>
      <c r="CN6" s="63">
        <v>39514</v>
      </c>
      <c r="CO6" s="63">
        <v>39583</v>
      </c>
      <c r="CP6" s="63">
        <v>37003</v>
      </c>
      <c r="CQ6" s="63">
        <v>40100</v>
      </c>
      <c r="CR6" s="69">
        <v>38807.285714285717</v>
      </c>
      <c r="CS6" s="70"/>
      <c r="CT6" s="65">
        <v>50</v>
      </c>
      <c r="CU6" s="93">
        <v>54</v>
      </c>
      <c r="CV6" s="65">
        <v>38</v>
      </c>
      <c r="CW6" s="93">
        <v>42</v>
      </c>
      <c r="CX6" s="65">
        <v>46.06</v>
      </c>
      <c r="CY6" s="66">
        <v>41.77</v>
      </c>
      <c r="CZ6" s="65">
        <v>59.3711917344</v>
      </c>
      <c r="DA6" s="73">
        <v>49.25</v>
      </c>
      <c r="DB6" s="67">
        <v>52</v>
      </c>
      <c r="DC6" s="65">
        <v>44.37</v>
      </c>
      <c r="DD6" s="65">
        <v>49.95</v>
      </c>
      <c r="DE6" s="65">
        <v>54.269999999999996</v>
      </c>
      <c r="DF6" s="65">
        <v>55</v>
      </c>
      <c r="DG6" s="65">
        <v>53.1</v>
      </c>
      <c r="DH6" s="73">
        <v>49.224370838171424</v>
      </c>
      <c r="DI6" s="70"/>
      <c r="DJ6" s="63">
        <v>24370</v>
      </c>
      <c r="DK6" s="63">
        <v>22913</v>
      </c>
      <c r="DL6" s="63">
        <v>21068</v>
      </c>
      <c r="DM6" s="63">
        <v>21960</v>
      </c>
      <c r="DN6" s="63">
        <v>20200</v>
      </c>
      <c r="DO6" s="63">
        <v>19504</v>
      </c>
      <c r="DP6" s="63">
        <v>22360</v>
      </c>
      <c r="DQ6" s="64">
        <v>21206</v>
      </c>
      <c r="DR6" s="63">
        <v>23490</v>
      </c>
      <c r="DS6" s="63">
        <v>21234</v>
      </c>
      <c r="DT6" s="63">
        <v>22918</v>
      </c>
      <c r="DU6" s="63">
        <v>21002</v>
      </c>
      <c r="DV6" s="63">
        <v>21900</v>
      </c>
      <c r="DW6" s="63">
        <v>21360</v>
      </c>
      <c r="DX6" s="69">
        <v>21820.357142857141</v>
      </c>
      <c r="DY6" s="70"/>
      <c r="DZ6" s="70"/>
      <c r="EA6" s="70"/>
      <c r="EB6" s="70"/>
      <c r="EC6" s="70"/>
      <c r="ED6" s="70"/>
      <c r="EE6" s="70"/>
      <c r="EF6" s="70"/>
      <c r="EG6" s="70"/>
      <c r="EH6" s="70"/>
    </row>
    <row r="7" spans="1:142" x14ac:dyDescent="0.25">
      <c r="A7" s="57" t="s">
        <v>33</v>
      </c>
      <c r="B7" s="68">
        <v>48246.381766381775</v>
      </c>
      <c r="C7" s="68">
        <v>50883.785143775625</v>
      </c>
      <c r="D7" s="68">
        <v>51164.903158441542</v>
      </c>
      <c r="E7" s="68">
        <v>50001.222983658408</v>
      </c>
      <c r="F7" s="68">
        <v>53376.987025635681</v>
      </c>
      <c r="G7" s="68">
        <v>51107.793904031831</v>
      </c>
      <c r="H7" s="68">
        <v>46158.222191458954</v>
      </c>
      <c r="I7" s="68">
        <v>46847.354104071921</v>
      </c>
      <c r="J7" s="68">
        <v>50702.906680265172</v>
      </c>
      <c r="K7" s="68">
        <v>48318.652779363532</v>
      </c>
      <c r="L7" s="68">
        <v>55655.58710267979</v>
      </c>
      <c r="M7" s="68">
        <v>46319.275755989453</v>
      </c>
      <c r="N7" s="68">
        <v>49659.6</v>
      </c>
      <c r="O7" s="68">
        <v>47892.087513538761</v>
      </c>
      <c r="P7" s="69">
        <v>49738.197150663742</v>
      </c>
      <c r="Q7" s="70"/>
      <c r="R7" s="63">
        <v>820</v>
      </c>
      <c r="S7" s="63">
        <v>611</v>
      </c>
      <c r="T7" s="3">
        <v>750</v>
      </c>
      <c r="U7" s="63">
        <v>756</v>
      </c>
      <c r="V7" s="63">
        <v>770</v>
      </c>
      <c r="W7" s="63">
        <v>615</v>
      </c>
      <c r="X7" s="63">
        <v>730</v>
      </c>
      <c r="Y7" s="71">
        <v>790.5</v>
      </c>
      <c r="Z7" s="63">
        <v>754</v>
      </c>
      <c r="AA7" s="63">
        <v>684</v>
      </c>
      <c r="AB7" s="63">
        <v>618</v>
      </c>
      <c r="AC7" s="63">
        <v>730</v>
      </c>
      <c r="AD7" s="63">
        <v>570</v>
      </c>
      <c r="AE7" s="63">
        <v>670</v>
      </c>
      <c r="AF7" s="69">
        <v>704.89285714285711</v>
      </c>
      <c r="AG7" s="70"/>
      <c r="AH7" s="68">
        <v>41025.641025641031</v>
      </c>
      <c r="AI7" s="68">
        <v>44009.885143775624</v>
      </c>
      <c r="AJ7" s="68">
        <v>43941.588872727254</v>
      </c>
      <c r="AK7" s="68">
        <v>43726.937269372691</v>
      </c>
      <c r="AL7" s="68">
        <v>44523.809523809527</v>
      </c>
      <c r="AM7" s="68">
        <v>41849.566055930569</v>
      </c>
      <c r="AN7" s="68">
        <v>40670.067994050769</v>
      </c>
      <c r="AO7" s="68">
        <v>40004.869565217392</v>
      </c>
      <c r="AP7" s="68">
        <v>43084.528301886792</v>
      </c>
      <c r="AQ7" s="68">
        <v>41177.172958735733</v>
      </c>
      <c r="AR7" s="68">
        <v>49012.688551955151</v>
      </c>
      <c r="AS7" s="68">
        <v>39353.438276719135</v>
      </c>
      <c r="AT7" s="68">
        <v>44403.6</v>
      </c>
      <c r="AU7" s="68">
        <v>41447.028423772608</v>
      </c>
      <c r="AV7" s="69">
        <v>42730.772997399596</v>
      </c>
      <c r="AW7" s="70"/>
      <c r="AX7" s="68">
        <v>7220.7407407407409</v>
      </c>
      <c r="AY7" s="68">
        <v>6873.9</v>
      </c>
      <c r="AZ7" s="68">
        <v>7223.3142857142857</v>
      </c>
      <c r="BA7" s="68">
        <v>6274.2857142857147</v>
      </c>
      <c r="BB7" s="68">
        <v>8853.1775018261505</v>
      </c>
      <c r="BC7" s="68">
        <v>9258.2278481012654</v>
      </c>
      <c r="BD7" s="68">
        <v>5488.1541974081874</v>
      </c>
      <c r="BE7" s="68">
        <v>6842.4845388545309</v>
      </c>
      <c r="BF7" s="68">
        <v>7618.3783783783783</v>
      </c>
      <c r="BG7" s="68">
        <v>7141.4798206278028</v>
      </c>
      <c r="BH7" s="68">
        <v>6642.898550724638</v>
      </c>
      <c r="BI7" s="68">
        <v>6965.8374792703162</v>
      </c>
      <c r="BJ7" s="68">
        <v>5256</v>
      </c>
      <c r="BK7" s="68">
        <v>6445.059089766155</v>
      </c>
      <c r="BL7" s="69">
        <v>7007.4241532641545</v>
      </c>
      <c r="BM7" s="70"/>
      <c r="BN7" s="65">
        <v>11.7</v>
      </c>
      <c r="BO7" s="72">
        <v>11.181487940547324</v>
      </c>
      <c r="BP7" s="93">
        <v>10.677538342069505</v>
      </c>
      <c r="BQ7" s="93">
        <v>10.84</v>
      </c>
      <c r="BR7" s="65">
        <v>10.08</v>
      </c>
      <c r="BS7" s="66">
        <v>10.37</v>
      </c>
      <c r="BT7" s="65">
        <v>11.344952756594697</v>
      </c>
      <c r="BU7" s="73">
        <v>11.5</v>
      </c>
      <c r="BV7" s="65">
        <v>10.6</v>
      </c>
      <c r="BW7" s="65">
        <v>11.39</v>
      </c>
      <c r="BX7" s="65">
        <v>9.6743927747886236</v>
      </c>
      <c r="BY7" s="65">
        <v>12.07</v>
      </c>
      <c r="BZ7" s="65">
        <v>10</v>
      </c>
      <c r="CA7" s="65">
        <v>11.61</v>
      </c>
      <c r="CB7" s="73">
        <v>10.931312272428581</v>
      </c>
      <c r="CC7" s="70"/>
      <c r="CD7" s="63">
        <v>40000</v>
      </c>
      <c r="CE7" s="63">
        <v>41008</v>
      </c>
      <c r="CF7" s="63">
        <v>39099</v>
      </c>
      <c r="CG7" s="63">
        <v>39500</v>
      </c>
      <c r="CH7" s="63">
        <v>37400</v>
      </c>
      <c r="CI7" s="63">
        <v>36165</v>
      </c>
      <c r="CJ7" s="63">
        <v>38450</v>
      </c>
      <c r="CK7" s="69">
        <v>38338</v>
      </c>
      <c r="CL7" s="63">
        <v>38058</v>
      </c>
      <c r="CM7" s="63">
        <v>39084</v>
      </c>
      <c r="CN7" s="63">
        <v>39514</v>
      </c>
      <c r="CO7" s="63">
        <v>39583</v>
      </c>
      <c r="CP7" s="63">
        <v>37003</v>
      </c>
      <c r="CQ7" s="63">
        <v>40100</v>
      </c>
      <c r="CR7" s="69">
        <v>38807.285714285717</v>
      </c>
      <c r="CS7" s="70"/>
      <c r="CT7" s="65">
        <v>40.5</v>
      </c>
      <c r="CU7" s="93">
        <v>40</v>
      </c>
      <c r="CV7" s="65">
        <v>35</v>
      </c>
      <c r="CW7" s="93">
        <v>42</v>
      </c>
      <c r="CX7" s="65">
        <v>27.38</v>
      </c>
      <c r="CY7" s="66">
        <v>25.28</v>
      </c>
      <c r="CZ7" s="65">
        <v>48.8907545868</v>
      </c>
      <c r="DA7" s="73">
        <v>37.19</v>
      </c>
      <c r="DB7" s="67">
        <v>37</v>
      </c>
      <c r="DC7" s="65">
        <v>35.68</v>
      </c>
      <c r="DD7" s="65">
        <v>41.4</v>
      </c>
      <c r="DE7" s="65">
        <v>36.179999999999993</v>
      </c>
      <c r="DF7" s="65">
        <v>50</v>
      </c>
      <c r="DG7" s="65">
        <v>39.770000000000003</v>
      </c>
      <c r="DH7" s="73">
        <v>38.305053899057143</v>
      </c>
      <c r="DI7" s="70"/>
      <c r="DJ7" s="63">
        <v>24370</v>
      </c>
      <c r="DK7" s="63">
        <v>22913</v>
      </c>
      <c r="DL7" s="63">
        <v>21068</v>
      </c>
      <c r="DM7" s="63">
        <v>21960</v>
      </c>
      <c r="DN7" s="63">
        <v>20200</v>
      </c>
      <c r="DO7" s="63">
        <v>19504</v>
      </c>
      <c r="DP7" s="63">
        <v>22360</v>
      </c>
      <c r="DQ7" s="64">
        <v>21206</v>
      </c>
      <c r="DR7" s="63">
        <v>23490</v>
      </c>
      <c r="DS7" s="63">
        <v>21234</v>
      </c>
      <c r="DT7" s="63">
        <v>22918</v>
      </c>
      <c r="DU7" s="63">
        <v>21002</v>
      </c>
      <c r="DV7" s="63">
        <v>21900</v>
      </c>
      <c r="DW7" s="63">
        <v>21360</v>
      </c>
      <c r="DX7" s="69">
        <v>21820.357142857141</v>
      </c>
      <c r="DY7" s="70"/>
      <c r="DZ7" s="70"/>
      <c r="EA7" s="70"/>
      <c r="EB7" s="70"/>
      <c r="EC7" s="70"/>
      <c r="ED7" s="70"/>
      <c r="EE7" s="70"/>
      <c r="EF7" s="70"/>
      <c r="EG7" s="70"/>
    </row>
    <row r="8" spans="1:142" x14ac:dyDescent="0.25">
      <c r="A8" s="57" t="s">
        <v>38</v>
      </c>
      <c r="B8" s="68">
        <v>54835.752475247529</v>
      </c>
      <c r="C8" s="68">
        <v>64350.417090822935</v>
      </c>
      <c r="D8" s="68">
        <v>57967.877115255025</v>
      </c>
      <c r="E8" s="68">
        <v>60260.618288317615</v>
      </c>
      <c r="F8" s="68">
        <v>47461.107763825625</v>
      </c>
      <c r="G8" s="68">
        <v>60262.669255799301</v>
      </c>
      <c r="H8" s="68">
        <v>57138.302069361947</v>
      </c>
      <c r="I8" s="68">
        <v>57226.625304020723</v>
      </c>
      <c r="J8" s="68">
        <v>60846.350406350408</v>
      </c>
      <c r="K8" s="68">
        <v>53109.136392224391</v>
      </c>
      <c r="L8" s="68">
        <v>59124.724289919322</v>
      </c>
      <c r="M8" s="68">
        <v>58150.751272373767</v>
      </c>
      <c r="N8" s="68">
        <v>49659.6</v>
      </c>
      <c r="O8" s="68">
        <v>57365.694010401079</v>
      </c>
      <c r="P8" s="69">
        <v>56982.830409565686</v>
      </c>
      <c r="Q8" s="70"/>
      <c r="R8" s="63">
        <v>820</v>
      </c>
      <c r="S8" s="63">
        <v>611</v>
      </c>
      <c r="T8" s="3">
        <v>750</v>
      </c>
      <c r="U8" s="63">
        <v>756</v>
      </c>
      <c r="V8" s="63">
        <v>770</v>
      </c>
      <c r="W8" s="63">
        <v>653</v>
      </c>
      <c r="X8" s="63">
        <v>730</v>
      </c>
      <c r="Y8" s="71">
        <v>821.7</v>
      </c>
      <c r="Z8" s="63">
        <v>785</v>
      </c>
      <c r="AA8" s="63">
        <v>708</v>
      </c>
      <c r="AB8" s="63">
        <v>618</v>
      </c>
      <c r="AC8" s="63">
        <v>730</v>
      </c>
      <c r="AD8" s="63">
        <v>570</v>
      </c>
      <c r="AE8" s="63">
        <v>670</v>
      </c>
      <c r="AF8" s="69">
        <v>713.76428571428573</v>
      </c>
      <c r="AG8" s="70"/>
      <c r="AH8" s="68">
        <v>47524.752475247529</v>
      </c>
      <c r="AI8" s="68">
        <v>57300.263244669091</v>
      </c>
      <c r="AJ8" s="68">
        <v>51180.545649017782</v>
      </c>
      <c r="AK8" s="68">
        <v>53986.332574031898</v>
      </c>
      <c r="AL8" s="68">
        <v>42022.471910112363</v>
      </c>
      <c r="AM8" s="68">
        <v>51664.28571428571</v>
      </c>
      <c r="AN8" s="68">
        <v>50593.18070781813</v>
      </c>
      <c r="AO8" s="68">
        <v>48786.426299045597</v>
      </c>
      <c r="AP8" s="68">
        <v>53227.972027972028</v>
      </c>
      <c r="AQ8" s="68">
        <v>45967.656571596592</v>
      </c>
      <c r="AR8" s="68">
        <v>51206.037275810479</v>
      </c>
      <c r="AS8" s="68">
        <v>51184.913793103449</v>
      </c>
      <c r="AT8" s="68">
        <v>44403.6</v>
      </c>
      <c r="AU8" s="68">
        <v>50920.634920634926</v>
      </c>
      <c r="AV8" s="69">
        <v>49997.790940238963</v>
      </c>
      <c r="AW8" s="70"/>
      <c r="AX8" s="68">
        <v>7311</v>
      </c>
      <c r="AY8" s="68">
        <v>7050.1538461538457</v>
      </c>
      <c r="AZ8" s="68">
        <v>6787.3314662372459</v>
      </c>
      <c r="BA8" s="68">
        <v>6274.2857142857147</v>
      </c>
      <c r="BB8" s="68">
        <v>5438.6358537132601</v>
      </c>
      <c r="BC8" s="68">
        <v>8598.3835415135927</v>
      </c>
      <c r="BD8" s="68">
        <v>6545.1213615438155</v>
      </c>
      <c r="BE8" s="68">
        <v>8440.1990049751239</v>
      </c>
      <c r="BF8" s="68">
        <v>7618.3783783783783</v>
      </c>
      <c r="BG8" s="68">
        <v>7141.4798206278028</v>
      </c>
      <c r="BH8" s="68">
        <v>7918.6870141088402</v>
      </c>
      <c r="BI8" s="68">
        <v>6965.8374792703162</v>
      </c>
      <c r="BJ8" s="68">
        <v>5256</v>
      </c>
      <c r="BK8" s="68">
        <v>6445.059089766155</v>
      </c>
      <c r="BL8" s="69">
        <v>6985.0394693267217</v>
      </c>
      <c r="BM8" s="70"/>
      <c r="BN8" s="65">
        <v>10.1</v>
      </c>
      <c r="BO8" s="72">
        <v>8.5880233725764246</v>
      </c>
      <c r="BP8" s="93">
        <v>9.1673114080800016</v>
      </c>
      <c r="BQ8" s="93">
        <v>8.7799999999999994</v>
      </c>
      <c r="BR8" s="65">
        <v>10.68</v>
      </c>
      <c r="BS8" s="66">
        <v>8.4</v>
      </c>
      <c r="BT8" s="65">
        <v>9.1198061387885847</v>
      </c>
      <c r="BU8" s="73">
        <v>9.43</v>
      </c>
      <c r="BV8" s="65">
        <v>8.58</v>
      </c>
      <c r="BW8" s="65">
        <v>10.202999999999999</v>
      </c>
      <c r="BX8" s="65">
        <v>9.2600018518518521</v>
      </c>
      <c r="BY8" s="65">
        <v>9.2799999999999994</v>
      </c>
      <c r="BZ8" s="65">
        <v>10</v>
      </c>
      <c r="CA8" s="65">
        <v>9.4499999999999993</v>
      </c>
      <c r="CB8" s="73">
        <v>9.3598673408069182</v>
      </c>
      <c r="CC8" s="70"/>
      <c r="CD8" s="63">
        <v>40000</v>
      </c>
      <c r="CE8" s="63">
        <v>41008</v>
      </c>
      <c r="CF8" s="63">
        <v>39099</v>
      </c>
      <c r="CG8" s="63">
        <v>39500</v>
      </c>
      <c r="CH8" s="63">
        <v>37400</v>
      </c>
      <c r="CI8" s="63">
        <v>36165</v>
      </c>
      <c r="CJ8" s="63">
        <v>38450</v>
      </c>
      <c r="CK8" s="69">
        <v>38338</v>
      </c>
      <c r="CL8" s="63">
        <v>38058</v>
      </c>
      <c r="CM8" s="63">
        <v>39084</v>
      </c>
      <c r="CN8" s="63">
        <v>39514</v>
      </c>
      <c r="CO8" s="63">
        <v>39583</v>
      </c>
      <c r="CP8" s="63">
        <v>37003</v>
      </c>
      <c r="CQ8" s="63">
        <v>40100</v>
      </c>
      <c r="CR8" s="69">
        <v>38807.285714285717</v>
      </c>
      <c r="CS8" s="70"/>
      <c r="CT8" s="65">
        <v>40</v>
      </c>
      <c r="CU8" s="93">
        <v>39</v>
      </c>
      <c r="CV8" s="65">
        <v>37.248217691680807</v>
      </c>
      <c r="CW8" s="93">
        <v>42</v>
      </c>
      <c r="CX8" s="65">
        <v>44.57</v>
      </c>
      <c r="CY8" s="66">
        <v>27.22</v>
      </c>
      <c r="CZ8" s="65">
        <v>40.995420127199999</v>
      </c>
      <c r="DA8" s="73">
        <v>30.15</v>
      </c>
      <c r="DB8" s="67">
        <v>37</v>
      </c>
      <c r="DC8" s="65">
        <v>35.68</v>
      </c>
      <c r="DD8" s="65">
        <v>34.729999999999997</v>
      </c>
      <c r="DE8" s="65">
        <v>36.179999999999993</v>
      </c>
      <c r="DF8" s="65">
        <v>50</v>
      </c>
      <c r="DG8" s="65">
        <v>39.770000000000003</v>
      </c>
      <c r="DH8" s="73">
        <v>38.181688415634348</v>
      </c>
      <c r="DI8" s="70"/>
      <c r="DJ8" s="63">
        <v>24370</v>
      </c>
      <c r="DK8" s="63">
        <v>22913</v>
      </c>
      <c r="DL8" s="63">
        <v>21068</v>
      </c>
      <c r="DM8" s="63">
        <v>21960</v>
      </c>
      <c r="DN8" s="63">
        <v>20200</v>
      </c>
      <c r="DO8" s="63">
        <v>19504</v>
      </c>
      <c r="DP8" s="63">
        <v>22360</v>
      </c>
      <c r="DQ8" s="64">
        <v>21206</v>
      </c>
      <c r="DR8" s="63">
        <v>23490</v>
      </c>
      <c r="DS8" s="63">
        <v>21234</v>
      </c>
      <c r="DT8" s="63">
        <v>22918</v>
      </c>
      <c r="DU8" s="63">
        <v>21002</v>
      </c>
      <c r="DV8" s="63">
        <v>21900</v>
      </c>
      <c r="DW8" s="63">
        <v>21360</v>
      </c>
      <c r="DX8" s="69">
        <v>21820.357142857141</v>
      </c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</row>
    <row r="9" spans="1:142" x14ac:dyDescent="0.25">
      <c r="A9" s="57" t="s">
        <v>36</v>
      </c>
      <c r="B9" s="68">
        <v>54192.444444444438</v>
      </c>
      <c r="C9" s="68">
        <v>52923.551284999747</v>
      </c>
      <c r="D9" s="68">
        <v>51772.39056221192</v>
      </c>
      <c r="E9" s="68">
        <v>59472.938912938916</v>
      </c>
      <c r="F9" s="68">
        <v>49755.45112781955</v>
      </c>
      <c r="G9" s="68">
        <v>49147.601603170981</v>
      </c>
      <c r="H9" s="68">
        <v>42419.249404650902</v>
      </c>
      <c r="I9" s="68">
        <v>50203.087743378564</v>
      </c>
      <c r="J9" s="68">
        <v>50702.906680265172</v>
      </c>
      <c r="K9" s="68">
        <v>48687.055159453215</v>
      </c>
      <c r="L9" s="68">
        <v>55265.436187154686</v>
      </c>
      <c r="M9" s="68">
        <v>50703.959026231649</v>
      </c>
      <c r="N9" s="68">
        <v>43867.82608695652</v>
      </c>
      <c r="O9" s="68">
        <v>48916.374182440471</v>
      </c>
      <c r="P9" s="69">
        <v>50573.5908861512</v>
      </c>
      <c r="Q9" s="70"/>
      <c r="R9" s="63">
        <v>820</v>
      </c>
      <c r="S9" s="63">
        <v>611</v>
      </c>
      <c r="T9" s="3">
        <v>750</v>
      </c>
      <c r="U9" s="63">
        <v>756</v>
      </c>
      <c r="V9" s="63">
        <v>770</v>
      </c>
      <c r="W9" s="63">
        <v>606</v>
      </c>
      <c r="X9" s="63">
        <v>730</v>
      </c>
      <c r="Y9" s="71">
        <v>800.6</v>
      </c>
      <c r="Z9" s="63">
        <v>754</v>
      </c>
      <c r="AA9" s="63">
        <v>686</v>
      </c>
      <c r="AB9" s="63">
        <v>618</v>
      </c>
      <c r="AC9" s="63">
        <v>730</v>
      </c>
      <c r="AD9" s="63">
        <v>570</v>
      </c>
      <c r="AE9" s="63">
        <v>670</v>
      </c>
      <c r="AF9" s="69">
        <v>705.11428571428576</v>
      </c>
      <c r="AG9" s="70"/>
      <c r="AH9" s="68">
        <v>44444.444444444438</v>
      </c>
      <c r="AI9" s="68">
        <v>44836.610108529159</v>
      </c>
      <c r="AJ9" s="68">
        <v>44549.076276497632</v>
      </c>
      <c r="AK9" s="68">
        <v>53198.653198653199</v>
      </c>
      <c r="AL9" s="68">
        <v>42180.45112781955</v>
      </c>
      <c r="AM9" s="68">
        <v>41849.566055930569</v>
      </c>
      <c r="AN9" s="68">
        <v>36931.095207242717</v>
      </c>
      <c r="AO9" s="68">
        <v>43360.603204524035</v>
      </c>
      <c r="AP9" s="68">
        <v>43084.528301886792</v>
      </c>
      <c r="AQ9" s="68">
        <v>41545.575338825409</v>
      </c>
      <c r="AR9" s="68">
        <v>48622.537636430046</v>
      </c>
      <c r="AS9" s="68">
        <v>43738.121546961331</v>
      </c>
      <c r="AT9" s="68">
        <v>38611.82608695652</v>
      </c>
      <c r="AU9" s="68">
        <v>42471.315092674318</v>
      </c>
      <c r="AV9" s="69">
        <v>43530.314544812551</v>
      </c>
      <c r="AW9" s="70"/>
      <c r="AX9" s="68">
        <v>9748</v>
      </c>
      <c r="AY9" s="68">
        <v>8086.9411764705883</v>
      </c>
      <c r="AZ9" s="68">
        <v>7223.3142857142857</v>
      </c>
      <c r="BA9" s="68">
        <v>6274.2857142857147</v>
      </c>
      <c r="BB9" s="68">
        <v>7575</v>
      </c>
      <c r="BC9" s="68">
        <v>7298.0355472404117</v>
      </c>
      <c r="BD9" s="68">
        <v>5488.1541974081874</v>
      </c>
      <c r="BE9" s="68">
        <v>6842.4845388545309</v>
      </c>
      <c r="BF9" s="68">
        <v>7618.3783783783783</v>
      </c>
      <c r="BG9" s="68">
        <v>7141.4798206278028</v>
      </c>
      <c r="BH9" s="68">
        <v>6642.898550724638</v>
      </c>
      <c r="BI9" s="68">
        <v>6965.8374792703162</v>
      </c>
      <c r="BJ9" s="68">
        <v>5256</v>
      </c>
      <c r="BK9" s="68">
        <v>6445.059089766155</v>
      </c>
      <c r="BL9" s="69">
        <v>7043.2763413386429</v>
      </c>
      <c r="BM9" s="70"/>
      <c r="BN9" s="65">
        <v>10.8</v>
      </c>
      <c r="BO9" s="72">
        <v>10.975316796003492</v>
      </c>
      <c r="BP9" s="93">
        <v>10.531935546495841</v>
      </c>
      <c r="BQ9" s="93">
        <v>8.91</v>
      </c>
      <c r="BR9" s="65">
        <v>10.64</v>
      </c>
      <c r="BS9" s="66">
        <v>10.37</v>
      </c>
      <c r="BT9" s="65">
        <v>12.493536880257828</v>
      </c>
      <c r="BU9" s="73">
        <v>10.61</v>
      </c>
      <c r="BV9" s="65">
        <v>10.6</v>
      </c>
      <c r="BW9" s="65">
        <v>11.289</v>
      </c>
      <c r="BX9" s="65">
        <v>9.7520208333333347</v>
      </c>
      <c r="BY9" s="65">
        <v>10.86</v>
      </c>
      <c r="BZ9" s="65">
        <v>11.5</v>
      </c>
      <c r="CA9" s="65">
        <v>11.33</v>
      </c>
      <c r="CB9" s="73">
        <v>10.761557861149322</v>
      </c>
      <c r="CC9" s="70"/>
      <c r="CD9" s="63">
        <v>40000</v>
      </c>
      <c r="CE9" s="63">
        <v>41008</v>
      </c>
      <c r="CF9" s="63">
        <v>39099</v>
      </c>
      <c r="CG9" s="63">
        <v>39500</v>
      </c>
      <c r="CH9" s="63">
        <v>37400</v>
      </c>
      <c r="CI9" s="63">
        <v>36165</v>
      </c>
      <c r="CJ9" s="63">
        <v>38450</v>
      </c>
      <c r="CK9" s="69">
        <v>38338</v>
      </c>
      <c r="CL9" s="63">
        <v>38058</v>
      </c>
      <c r="CM9" s="63">
        <v>39084</v>
      </c>
      <c r="CN9" s="63">
        <v>39514</v>
      </c>
      <c r="CO9" s="63">
        <v>39583</v>
      </c>
      <c r="CP9" s="63">
        <v>37003</v>
      </c>
      <c r="CQ9" s="63">
        <v>40100</v>
      </c>
      <c r="CR9" s="69">
        <v>38807.285714285717</v>
      </c>
      <c r="CS9" s="70"/>
      <c r="CT9" s="65">
        <v>30</v>
      </c>
      <c r="CU9" s="93">
        <v>34</v>
      </c>
      <c r="CV9" s="65">
        <v>35</v>
      </c>
      <c r="CW9" s="93">
        <v>42</v>
      </c>
      <c r="CX9" s="65">
        <v>32</v>
      </c>
      <c r="CY9" s="66">
        <v>32.07</v>
      </c>
      <c r="CZ9" s="65">
        <v>48.8907545868</v>
      </c>
      <c r="DA9" s="73">
        <v>37.19</v>
      </c>
      <c r="DB9" s="67">
        <v>37</v>
      </c>
      <c r="DC9" s="65">
        <v>35.68</v>
      </c>
      <c r="DD9" s="65">
        <v>41.4</v>
      </c>
      <c r="DE9" s="65">
        <v>36.179999999999993</v>
      </c>
      <c r="DF9" s="65">
        <v>50</v>
      </c>
      <c r="DG9" s="65">
        <v>39.770000000000003</v>
      </c>
      <c r="DH9" s="73">
        <v>37.94148247048571</v>
      </c>
      <c r="DI9" s="70"/>
      <c r="DJ9" s="63">
        <v>24370</v>
      </c>
      <c r="DK9" s="63">
        <v>22913</v>
      </c>
      <c r="DL9" s="63">
        <v>21068</v>
      </c>
      <c r="DM9" s="63">
        <v>21960</v>
      </c>
      <c r="DN9" s="63">
        <v>20200</v>
      </c>
      <c r="DO9" s="63">
        <v>19504</v>
      </c>
      <c r="DP9" s="63">
        <v>22360</v>
      </c>
      <c r="DQ9" s="64">
        <v>21206</v>
      </c>
      <c r="DR9" s="63">
        <v>23490</v>
      </c>
      <c r="DS9" s="63">
        <v>21234</v>
      </c>
      <c r="DT9" s="63">
        <v>22918</v>
      </c>
      <c r="DU9" s="63">
        <v>21002</v>
      </c>
      <c r="DV9" s="63">
        <v>21900</v>
      </c>
      <c r="DW9" s="63">
        <v>21360</v>
      </c>
      <c r="DX9" s="69">
        <v>21820.357142857141</v>
      </c>
      <c r="DY9" s="70"/>
      <c r="DZ9" s="70"/>
      <c r="EA9" s="70"/>
      <c r="EB9" s="70"/>
      <c r="EC9" s="70"/>
      <c r="ED9" s="70"/>
      <c r="EE9" s="70"/>
      <c r="EF9" s="70"/>
      <c r="EG9" s="70"/>
    </row>
    <row r="10" spans="1:142" x14ac:dyDescent="0.25">
      <c r="A10" s="57" t="s">
        <v>40</v>
      </c>
      <c r="B10" s="68">
        <v>52570.241545893718</v>
      </c>
      <c r="C10" s="68">
        <v>52910.235393064133</v>
      </c>
      <c r="D10" s="68">
        <v>52145.01294742449</v>
      </c>
      <c r="E10" s="68">
        <v>57296.890665846542</v>
      </c>
      <c r="F10" s="68">
        <v>51583.797647274259</v>
      </c>
      <c r="G10" s="68">
        <v>49147.601603170981</v>
      </c>
      <c r="H10" s="68">
        <v>44906.632797408151</v>
      </c>
      <c r="I10" s="68">
        <v>50203.087743378564</v>
      </c>
      <c r="J10" s="68">
        <v>50702.906680265172</v>
      </c>
      <c r="K10" s="68">
        <v>50612.422447377277</v>
      </c>
      <c r="L10" s="68">
        <v>56700.290834896412</v>
      </c>
      <c r="M10" s="68">
        <v>49112.776254780525</v>
      </c>
      <c r="N10" s="68">
        <v>45622.909090909088</v>
      </c>
      <c r="O10" s="68">
        <v>49874.661977852797</v>
      </c>
      <c r="P10" s="69">
        <v>50956.390544967282</v>
      </c>
      <c r="Q10" s="70"/>
      <c r="R10" s="63">
        <v>820</v>
      </c>
      <c r="S10" s="63">
        <v>611</v>
      </c>
      <c r="T10" s="3">
        <v>750</v>
      </c>
      <c r="U10" s="63">
        <v>756</v>
      </c>
      <c r="V10" s="63">
        <v>770</v>
      </c>
      <c r="W10" s="63">
        <v>606</v>
      </c>
      <c r="X10" s="63">
        <v>730</v>
      </c>
      <c r="Y10" s="71">
        <v>800.6</v>
      </c>
      <c r="Z10" s="63">
        <v>754</v>
      </c>
      <c r="AA10" s="63">
        <v>696</v>
      </c>
      <c r="AB10" s="63">
        <v>618</v>
      </c>
      <c r="AC10" s="63">
        <v>730</v>
      </c>
      <c r="AD10" s="63">
        <v>570</v>
      </c>
      <c r="AE10" s="63">
        <v>670</v>
      </c>
      <c r="AF10" s="69">
        <v>705.82857142857142</v>
      </c>
      <c r="AG10" s="70"/>
      <c r="AH10" s="68">
        <v>41739.130434782608</v>
      </c>
      <c r="AI10" s="68">
        <v>44823.294216593546</v>
      </c>
      <c r="AJ10" s="68">
        <v>44921.698661710201</v>
      </c>
      <c r="AK10" s="68">
        <v>51022.604951560825</v>
      </c>
      <c r="AL10" s="68">
        <v>43742.690058479537</v>
      </c>
      <c r="AM10" s="68">
        <v>41849.566055930569</v>
      </c>
      <c r="AN10" s="68">
        <v>39418.478599999966</v>
      </c>
      <c r="AO10" s="68">
        <v>43360.603204524035</v>
      </c>
      <c r="AP10" s="68">
        <v>43084.528301886792</v>
      </c>
      <c r="AQ10" s="68">
        <v>43470.942626749471</v>
      </c>
      <c r="AR10" s="68">
        <v>50057.392284171772</v>
      </c>
      <c r="AS10" s="68">
        <v>42146.938775510207</v>
      </c>
      <c r="AT10" s="68">
        <v>40366.909090909088</v>
      </c>
      <c r="AU10" s="68">
        <v>43429.602888086643</v>
      </c>
      <c r="AV10" s="69">
        <v>43816.741439349658</v>
      </c>
      <c r="AW10" s="70"/>
      <c r="AX10" s="68">
        <v>10831.111111111111</v>
      </c>
      <c r="AY10" s="68">
        <v>8086.9411764705883</v>
      </c>
      <c r="AZ10" s="68">
        <v>7223.3142857142857</v>
      </c>
      <c r="BA10" s="68">
        <v>6274.2857142857147</v>
      </c>
      <c r="BB10" s="68">
        <v>7841.1075887947209</v>
      </c>
      <c r="BC10" s="68">
        <v>7298.0355472404117</v>
      </c>
      <c r="BD10" s="68">
        <v>5488.1541974081874</v>
      </c>
      <c r="BE10" s="68">
        <v>6842.4845388545309</v>
      </c>
      <c r="BF10" s="68">
        <v>7618.3783783783783</v>
      </c>
      <c r="BG10" s="68">
        <v>7141.4798206278028</v>
      </c>
      <c r="BH10" s="68">
        <v>6642.898550724638</v>
      </c>
      <c r="BI10" s="68">
        <v>6965.8374792703162</v>
      </c>
      <c r="BJ10" s="68">
        <v>5256</v>
      </c>
      <c r="BK10" s="68">
        <v>6445.059089766155</v>
      </c>
      <c r="BL10" s="69">
        <v>7139.649105617631</v>
      </c>
      <c r="BM10" s="70"/>
      <c r="BN10" s="65">
        <v>11.5</v>
      </c>
      <c r="BO10" s="72">
        <v>10.978577291131504</v>
      </c>
      <c r="BP10" s="93">
        <v>10.444573869151583</v>
      </c>
      <c r="BQ10" s="93">
        <v>9.2899999999999991</v>
      </c>
      <c r="BR10" s="65">
        <v>10.26</v>
      </c>
      <c r="BS10" s="66">
        <v>10.37</v>
      </c>
      <c r="BT10" s="65">
        <v>11.705170173665719</v>
      </c>
      <c r="BU10" s="73">
        <v>10.61</v>
      </c>
      <c r="BV10" s="65">
        <v>10.6</v>
      </c>
      <c r="BW10" s="65">
        <v>10.789</v>
      </c>
      <c r="BX10" s="65">
        <v>9.4724870466321249</v>
      </c>
      <c r="BY10" s="65">
        <v>11.27</v>
      </c>
      <c r="BZ10" s="65">
        <v>11</v>
      </c>
      <c r="CA10" s="65">
        <v>11.08</v>
      </c>
      <c r="CB10" s="73">
        <v>10.66927202718435</v>
      </c>
      <c r="CC10" s="70"/>
      <c r="CD10" s="63">
        <v>40000</v>
      </c>
      <c r="CE10" s="63">
        <v>41008</v>
      </c>
      <c r="CF10" s="63">
        <v>39099</v>
      </c>
      <c r="CG10" s="63">
        <v>39500</v>
      </c>
      <c r="CH10" s="63">
        <v>37400</v>
      </c>
      <c r="CI10" s="63">
        <v>36165</v>
      </c>
      <c r="CJ10" s="63">
        <v>38450</v>
      </c>
      <c r="CK10" s="69">
        <v>38338</v>
      </c>
      <c r="CL10" s="63">
        <v>38058</v>
      </c>
      <c r="CM10" s="63">
        <v>39084</v>
      </c>
      <c r="CN10" s="63">
        <v>39514</v>
      </c>
      <c r="CO10" s="63">
        <v>39583</v>
      </c>
      <c r="CP10" s="63">
        <v>37003</v>
      </c>
      <c r="CQ10" s="63">
        <v>40100</v>
      </c>
      <c r="CR10" s="69">
        <v>38807.285714285717</v>
      </c>
      <c r="CS10" s="70"/>
      <c r="CT10" s="65">
        <v>27</v>
      </c>
      <c r="CU10" s="93">
        <v>34</v>
      </c>
      <c r="CV10" s="65">
        <v>35</v>
      </c>
      <c r="CW10" s="93">
        <v>42</v>
      </c>
      <c r="CX10" s="65">
        <v>30.914000000000001</v>
      </c>
      <c r="CY10" s="66">
        <v>32.07</v>
      </c>
      <c r="CZ10" s="65">
        <v>48.8907545868</v>
      </c>
      <c r="DA10" s="73">
        <v>37.19</v>
      </c>
      <c r="DB10" s="67">
        <v>37</v>
      </c>
      <c r="DC10" s="65">
        <v>35.68</v>
      </c>
      <c r="DD10" s="65">
        <v>41.4</v>
      </c>
      <c r="DE10" s="65">
        <v>36.179999999999993</v>
      </c>
      <c r="DF10" s="65">
        <v>50</v>
      </c>
      <c r="DG10" s="65">
        <v>39.770000000000003</v>
      </c>
      <c r="DH10" s="73">
        <v>37.649625327628563</v>
      </c>
      <c r="DI10" s="70"/>
      <c r="DJ10" s="63">
        <v>24370</v>
      </c>
      <c r="DK10" s="63">
        <v>22913</v>
      </c>
      <c r="DL10" s="63">
        <v>21068</v>
      </c>
      <c r="DM10" s="63">
        <v>21960</v>
      </c>
      <c r="DN10" s="63">
        <v>20200</v>
      </c>
      <c r="DO10" s="63">
        <v>19504</v>
      </c>
      <c r="DP10" s="63">
        <v>22360</v>
      </c>
      <c r="DQ10" s="64">
        <v>21206</v>
      </c>
      <c r="DR10" s="63">
        <v>23490</v>
      </c>
      <c r="DS10" s="63">
        <v>21234</v>
      </c>
      <c r="DT10" s="63">
        <v>22918</v>
      </c>
      <c r="DU10" s="63">
        <v>21002</v>
      </c>
      <c r="DV10" s="63">
        <v>21900</v>
      </c>
      <c r="DW10" s="63">
        <v>21360</v>
      </c>
      <c r="DX10" s="69">
        <v>21820.357142857141</v>
      </c>
      <c r="DY10" s="70"/>
      <c r="DZ10" s="70"/>
      <c r="EA10" s="70"/>
      <c r="EB10" s="70"/>
      <c r="EC10" s="70"/>
      <c r="ED10" s="70"/>
      <c r="EE10" s="70"/>
      <c r="EF10" s="70"/>
      <c r="EG10" s="70"/>
      <c r="EH10" s="70"/>
    </row>
    <row r="11" spans="1:142" x14ac:dyDescent="0.25">
      <c r="A11" s="57" t="s">
        <v>34</v>
      </c>
      <c r="B11" s="68">
        <v>50173.6655798789</v>
      </c>
      <c r="C11" s="68">
        <v>54226.70876331492</v>
      </c>
      <c r="D11" s="68">
        <v>51411.296956650433</v>
      </c>
      <c r="E11" s="68">
        <v>55241.22786304605</v>
      </c>
      <c r="F11" s="68">
        <v>69413.459715639809</v>
      </c>
      <c r="G11" s="68">
        <v>49147.601603170981</v>
      </c>
      <c r="H11" s="68">
        <v>48122.301493590625</v>
      </c>
      <c r="I11" s="68">
        <v>49558.919079244501</v>
      </c>
      <c r="J11" s="68">
        <v>50702.906680265172</v>
      </c>
      <c r="K11" s="68">
        <v>47479.314171707185</v>
      </c>
      <c r="L11" s="68">
        <v>55834.624570629647</v>
      </c>
      <c r="M11" s="68">
        <v>51861.489653183358</v>
      </c>
      <c r="N11" s="68">
        <v>49659.6</v>
      </c>
      <c r="O11" s="68">
        <v>48179.664467042829</v>
      </c>
      <c r="P11" s="69">
        <v>52215.198614097448</v>
      </c>
      <c r="Q11" s="70"/>
      <c r="R11" s="63">
        <v>820</v>
      </c>
      <c r="S11" s="63">
        <v>611</v>
      </c>
      <c r="T11" s="3">
        <v>750</v>
      </c>
      <c r="U11" s="63">
        <v>756</v>
      </c>
      <c r="V11" s="63">
        <v>770</v>
      </c>
      <c r="W11" s="63">
        <v>606</v>
      </c>
      <c r="X11" s="63">
        <v>730</v>
      </c>
      <c r="Y11" s="71">
        <v>798.7</v>
      </c>
      <c r="Z11" s="63">
        <v>754</v>
      </c>
      <c r="AA11" s="63">
        <v>680</v>
      </c>
      <c r="AB11" s="63">
        <v>618</v>
      </c>
      <c r="AC11" s="63">
        <v>730</v>
      </c>
      <c r="AD11" s="63">
        <v>570</v>
      </c>
      <c r="AE11" s="63">
        <v>670</v>
      </c>
      <c r="AF11" s="69">
        <v>704.55000000000007</v>
      </c>
      <c r="AG11" s="70"/>
      <c r="AH11" s="68">
        <v>42477.876106194686</v>
      </c>
      <c r="AI11" s="68">
        <v>46139.767586844333</v>
      </c>
      <c r="AJ11" s="68">
        <v>44187.982670936144</v>
      </c>
      <c r="AK11" s="68">
        <v>48966.942148760332</v>
      </c>
      <c r="AL11" s="68">
        <v>59840</v>
      </c>
      <c r="AM11" s="68">
        <v>41849.566055930569</v>
      </c>
      <c r="AN11" s="68">
        <v>42634.14729618244</v>
      </c>
      <c r="AO11" s="68">
        <v>42716.434540389972</v>
      </c>
      <c r="AP11" s="68">
        <v>43084.528301886792</v>
      </c>
      <c r="AQ11" s="68">
        <v>40337.834351079378</v>
      </c>
      <c r="AR11" s="68">
        <v>49191.726019905007</v>
      </c>
      <c r="AS11" s="68">
        <v>44895.65217391304</v>
      </c>
      <c r="AT11" s="68">
        <v>44403.6</v>
      </c>
      <c r="AU11" s="68">
        <v>41734.605377276675</v>
      </c>
      <c r="AV11" s="69">
        <v>45175.761616378535</v>
      </c>
      <c r="AW11" s="70"/>
      <c r="AX11" s="68">
        <v>7695.7894736842109</v>
      </c>
      <c r="AY11" s="68">
        <v>8086.9411764705883</v>
      </c>
      <c r="AZ11" s="68">
        <v>7223.3142857142857</v>
      </c>
      <c r="BA11" s="68">
        <v>6274.2857142857147</v>
      </c>
      <c r="BB11" s="68">
        <v>9573.4597156398104</v>
      </c>
      <c r="BC11" s="68">
        <v>7298.0355472404117</v>
      </c>
      <c r="BD11" s="68">
        <v>5488.1541974081874</v>
      </c>
      <c r="BE11" s="68">
        <v>6842.4845388545309</v>
      </c>
      <c r="BF11" s="68">
        <v>7618.3783783783783</v>
      </c>
      <c r="BG11" s="68">
        <v>7141.4798206278028</v>
      </c>
      <c r="BH11" s="68">
        <v>6642.898550724638</v>
      </c>
      <c r="BI11" s="68">
        <v>6965.8374792703162</v>
      </c>
      <c r="BJ11" s="68">
        <v>5256</v>
      </c>
      <c r="BK11" s="68">
        <v>6445.059089766155</v>
      </c>
      <c r="BL11" s="69">
        <v>7039.4369977189299</v>
      </c>
      <c r="BM11" s="70"/>
      <c r="BN11" s="65">
        <v>11.3</v>
      </c>
      <c r="BO11" s="72">
        <v>10.665333306540312</v>
      </c>
      <c r="BP11" s="93">
        <v>10.618</v>
      </c>
      <c r="BQ11" s="93">
        <v>9.68</v>
      </c>
      <c r="BR11" s="65">
        <v>7.5</v>
      </c>
      <c r="BS11" s="66">
        <v>10.37</v>
      </c>
      <c r="BT11" s="65">
        <v>10.822310970467441</v>
      </c>
      <c r="BU11" s="73">
        <v>10.77</v>
      </c>
      <c r="BV11" s="65">
        <v>10.6</v>
      </c>
      <c r="BW11" s="65">
        <v>11.627000000000001</v>
      </c>
      <c r="BX11" s="65">
        <v>9.6391819999999999</v>
      </c>
      <c r="BY11" s="65">
        <v>10.58</v>
      </c>
      <c r="BZ11" s="65">
        <v>10</v>
      </c>
      <c r="CA11" s="65">
        <v>11.53</v>
      </c>
      <c r="CB11" s="73">
        <v>10.407273305500553</v>
      </c>
      <c r="CC11" s="70"/>
      <c r="CD11" s="63">
        <v>40000</v>
      </c>
      <c r="CE11" s="63">
        <v>41008</v>
      </c>
      <c r="CF11" s="63">
        <v>39099</v>
      </c>
      <c r="CG11" s="63">
        <v>39500</v>
      </c>
      <c r="CH11" s="63">
        <v>37400</v>
      </c>
      <c r="CI11" s="63">
        <v>36165</v>
      </c>
      <c r="CJ11" s="63">
        <v>38450</v>
      </c>
      <c r="CK11" s="69">
        <v>38338</v>
      </c>
      <c r="CL11" s="63">
        <v>38058</v>
      </c>
      <c r="CM11" s="63">
        <v>39084</v>
      </c>
      <c r="CN11" s="63">
        <v>39514</v>
      </c>
      <c r="CO11" s="63">
        <v>39583</v>
      </c>
      <c r="CP11" s="63">
        <v>37003</v>
      </c>
      <c r="CQ11" s="63">
        <v>40100</v>
      </c>
      <c r="CR11" s="69">
        <v>38807.285714285717</v>
      </c>
      <c r="CS11" s="70"/>
      <c r="CT11" s="65">
        <v>38</v>
      </c>
      <c r="CU11" s="93">
        <v>34</v>
      </c>
      <c r="CV11" s="65">
        <v>35</v>
      </c>
      <c r="CW11" s="93">
        <v>42</v>
      </c>
      <c r="CX11" s="65">
        <v>25.32</v>
      </c>
      <c r="CY11" s="66">
        <v>32.07</v>
      </c>
      <c r="CZ11" s="65">
        <v>48.8907545868</v>
      </c>
      <c r="DA11" s="73">
        <v>37.19</v>
      </c>
      <c r="DB11" s="67">
        <v>37</v>
      </c>
      <c r="DC11" s="65">
        <v>35.68</v>
      </c>
      <c r="DD11" s="65">
        <v>41.4</v>
      </c>
      <c r="DE11" s="65">
        <v>36.179999999999993</v>
      </c>
      <c r="DF11" s="65">
        <v>50</v>
      </c>
      <c r="DG11" s="65">
        <v>39.770000000000003</v>
      </c>
      <c r="DH11" s="73">
        <v>38.035768184771428</v>
      </c>
      <c r="DI11" s="70"/>
      <c r="DJ11" s="63">
        <v>24370</v>
      </c>
      <c r="DK11" s="63">
        <v>22913</v>
      </c>
      <c r="DL11" s="63">
        <v>21068</v>
      </c>
      <c r="DM11" s="63">
        <v>21960</v>
      </c>
      <c r="DN11" s="63">
        <v>20200</v>
      </c>
      <c r="DO11" s="63">
        <v>19504</v>
      </c>
      <c r="DP11" s="63">
        <v>22360</v>
      </c>
      <c r="DQ11" s="64">
        <v>21206</v>
      </c>
      <c r="DR11" s="63">
        <v>23490</v>
      </c>
      <c r="DS11" s="63">
        <v>21234</v>
      </c>
      <c r="DT11" s="63">
        <v>22918</v>
      </c>
      <c r="DU11" s="63">
        <v>21002</v>
      </c>
      <c r="DV11" s="63">
        <v>21900</v>
      </c>
      <c r="DW11" s="63">
        <v>21360</v>
      </c>
      <c r="DX11" s="69">
        <v>21820.357142857141</v>
      </c>
      <c r="DY11" s="70"/>
      <c r="DZ11" s="70"/>
      <c r="EA11" s="70"/>
      <c r="EB11" s="70"/>
      <c r="EC11" s="70"/>
      <c r="ED11" s="70"/>
      <c r="EE11" s="70"/>
      <c r="EF11" s="70"/>
    </row>
    <row r="12" spans="1:142" x14ac:dyDescent="0.25">
      <c r="A12" s="57" t="s">
        <v>37</v>
      </c>
      <c r="B12" s="68">
        <v>50135.030303030304</v>
      </c>
      <c r="C12" s="68">
        <v>51512.482999403786</v>
      </c>
      <c r="D12" s="68">
        <v>49297.043941329561</v>
      </c>
      <c r="E12" s="68">
        <v>48747.403993855609</v>
      </c>
      <c r="F12" s="68">
        <v>74389.799205791947</v>
      </c>
      <c r="G12" s="68">
        <v>50870.324703866914</v>
      </c>
      <c r="H12" s="68">
        <v>54825.880279347541</v>
      </c>
      <c r="I12" s="68">
        <v>47630.011352992733</v>
      </c>
      <c r="J12" s="68">
        <v>50907.098757525295</v>
      </c>
      <c r="K12" s="68">
        <v>45388.445849672251</v>
      </c>
      <c r="L12" s="68">
        <v>52823.423293722954</v>
      </c>
      <c r="M12" s="68">
        <v>49767.055929145485</v>
      </c>
      <c r="N12" s="68">
        <v>47545.142857142855</v>
      </c>
      <c r="O12" s="68">
        <v>48953.893012027635</v>
      </c>
      <c r="P12" s="69">
        <v>51628.074034203906</v>
      </c>
      <c r="Q12" s="70"/>
      <c r="R12" s="63">
        <v>820</v>
      </c>
      <c r="S12" s="63">
        <v>611</v>
      </c>
      <c r="T12" s="3">
        <v>750</v>
      </c>
      <c r="U12" s="63">
        <v>756</v>
      </c>
      <c r="V12" s="63">
        <v>770</v>
      </c>
      <c r="W12" s="63">
        <v>614</v>
      </c>
      <c r="X12" s="63">
        <v>730</v>
      </c>
      <c r="Y12" s="71">
        <v>792.9</v>
      </c>
      <c r="Z12" s="63">
        <v>755</v>
      </c>
      <c r="AA12" s="63">
        <v>670</v>
      </c>
      <c r="AB12" s="63">
        <v>618</v>
      </c>
      <c r="AC12" s="63">
        <v>730</v>
      </c>
      <c r="AD12" s="63">
        <v>570</v>
      </c>
      <c r="AE12" s="63">
        <v>670</v>
      </c>
      <c r="AF12" s="69">
        <v>704.06428571428569</v>
      </c>
      <c r="AG12" s="70"/>
      <c r="AH12" s="68">
        <v>43636.36363636364</v>
      </c>
      <c r="AI12" s="68">
        <v>44806.23909696476</v>
      </c>
      <c r="AJ12" s="68">
        <v>43558.937531633426</v>
      </c>
      <c r="AK12" s="68">
        <v>42473.118279569891</v>
      </c>
      <c r="AL12" s="68">
        <v>57464.788732394372</v>
      </c>
      <c r="AM12" s="68">
        <v>43572.289156626503</v>
      </c>
      <c r="AN12" s="68">
        <v>49337.726081939356</v>
      </c>
      <c r="AO12" s="68">
        <v>40966.696349065001</v>
      </c>
      <c r="AP12" s="68">
        <v>43288.720379146915</v>
      </c>
      <c r="AQ12" s="68">
        <v>39645.646661031278</v>
      </c>
      <c r="AR12" s="68">
        <v>46779.115601415258</v>
      </c>
      <c r="AS12" s="68">
        <v>43497.802197802201</v>
      </c>
      <c r="AT12" s="68">
        <v>42289.142857142855</v>
      </c>
      <c r="AU12" s="68">
        <v>42508.833922261481</v>
      </c>
      <c r="AV12" s="69">
        <v>44558.958605954067</v>
      </c>
      <c r="AW12" s="70"/>
      <c r="AX12" s="68">
        <v>6498.666666666667</v>
      </c>
      <c r="AY12" s="68">
        <v>6706.2439024390242</v>
      </c>
      <c r="AZ12" s="68">
        <v>5738.1064096961318</v>
      </c>
      <c r="BA12" s="68">
        <v>6274.2857142857147</v>
      </c>
      <c r="BB12" s="68">
        <v>16925.010473397571</v>
      </c>
      <c r="BC12" s="68">
        <v>7298.0355472404117</v>
      </c>
      <c r="BD12" s="68">
        <v>5488.1541974081874</v>
      </c>
      <c r="BE12" s="68">
        <v>6663.3150039277298</v>
      </c>
      <c r="BF12" s="68">
        <v>7618.3783783783783</v>
      </c>
      <c r="BG12" s="68">
        <v>5742.7991886409736</v>
      </c>
      <c r="BH12" s="68">
        <v>6044.3076923076924</v>
      </c>
      <c r="BI12" s="68">
        <v>6269.253731343284</v>
      </c>
      <c r="BJ12" s="68">
        <v>5256</v>
      </c>
      <c r="BK12" s="68">
        <v>6445.059089766155</v>
      </c>
      <c r="BL12" s="69">
        <v>7069.1154282498519</v>
      </c>
      <c r="BM12" s="70"/>
      <c r="BN12" s="65">
        <v>11</v>
      </c>
      <c r="BO12" s="72">
        <v>10.982756194624139</v>
      </c>
      <c r="BP12" s="93">
        <v>10.77133710296</v>
      </c>
      <c r="BQ12" s="93">
        <v>11.16</v>
      </c>
      <c r="BR12" s="65">
        <v>7.81</v>
      </c>
      <c r="BS12" s="66">
        <v>9.9600000000000009</v>
      </c>
      <c r="BT12" s="65">
        <v>9.3518699916107568</v>
      </c>
      <c r="BU12" s="73">
        <v>11.23</v>
      </c>
      <c r="BV12" s="65">
        <v>10.55</v>
      </c>
      <c r="BW12" s="65">
        <v>11.83</v>
      </c>
      <c r="BX12" s="65">
        <v>10.136318181818181</v>
      </c>
      <c r="BY12" s="65">
        <v>10.92</v>
      </c>
      <c r="BZ12" s="65">
        <v>10.5</v>
      </c>
      <c r="CA12" s="65">
        <v>11.32</v>
      </c>
      <c r="CB12" s="73">
        <v>10.537305819358076</v>
      </c>
      <c r="CC12" s="70"/>
      <c r="CD12" s="63">
        <v>40000</v>
      </c>
      <c r="CE12" s="63">
        <v>41008</v>
      </c>
      <c r="CF12" s="63">
        <v>39099</v>
      </c>
      <c r="CG12" s="63">
        <v>39500</v>
      </c>
      <c r="CH12" s="63">
        <v>37400</v>
      </c>
      <c r="CI12" s="63">
        <v>36165</v>
      </c>
      <c r="CJ12" s="63">
        <v>38450</v>
      </c>
      <c r="CK12" s="69">
        <v>38338</v>
      </c>
      <c r="CL12" s="63">
        <v>38058</v>
      </c>
      <c r="CM12" s="63">
        <v>39084</v>
      </c>
      <c r="CN12" s="63">
        <v>39514</v>
      </c>
      <c r="CO12" s="63">
        <v>39583</v>
      </c>
      <c r="CP12" s="63">
        <v>37003</v>
      </c>
      <c r="CQ12" s="63">
        <v>40100</v>
      </c>
      <c r="CR12" s="69">
        <v>38807.285714285717</v>
      </c>
      <c r="CS12" s="70"/>
      <c r="CT12" s="65">
        <v>45</v>
      </c>
      <c r="CU12" s="93">
        <v>41</v>
      </c>
      <c r="CV12" s="65">
        <v>44.059134137491213</v>
      </c>
      <c r="CW12" s="93">
        <v>42</v>
      </c>
      <c r="CX12" s="65">
        <v>14.321999999999999</v>
      </c>
      <c r="CY12" s="66">
        <v>32.07</v>
      </c>
      <c r="CZ12" s="65">
        <v>48.8907545868</v>
      </c>
      <c r="DA12" s="73">
        <v>38.19</v>
      </c>
      <c r="DB12" s="67">
        <v>37</v>
      </c>
      <c r="DC12" s="65">
        <v>44.37</v>
      </c>
      <c r="DD12" s="65">
        <v>45.5</v>
      </c>
      <c r="DE12" s="65">
        <v>40.199999999999996</v>
      </c>
      <c r="DF12" s="65">
        <v>50</v>
      </c>
      <c r="DG12" s="65">
        <v>39.770000000000003</v>
      </c>
      <c r="DH12" s="73">
        <v>40.16942062316366</v>
      </c>
      <c r="DI12" s="70"/>
      <c r="DJ12" s="63">
        <v>24370</v>
      </c>
      <c r="DK12" s="63">
        <v>22913</v>
      </c>
      <c r="DL12" s="63">
        <v>21068</v>
      </c>
      <c r="DM12" s="63">
        <v>21960</v>
      </c>
      <c r="DN12" s="63">
        <v>20200</v>
      </c>
      <c r="DO12" s="63">
        <v>19504</v>
      </c>
      <c r="DP12" s="63">
        <v>22360</v>
      </c>
      <c r="DQ12" s="64">
        <v>21206</v>
      </c>
      <c r="DR12" s="63">
        <v>23490</v>
      </c>
      <c r="DS12" s="63">
        <v>21234</v>
      </c>
      <c r="DT12" s="63">
        <v>22918</v>
      </c>
      <c r="DU12" s="63">
        <v>21002</v>
      </c>
      <c r="DV12" s="63">
        <v>21900</v>
      </c>
      <c r="DW12" s="63">
        <v>21360</v>
      </c>
      <c r="DX12" s="69">
        <v>21820.357142857141</v>
      </c>
      <c r="DY12" s="70"/>
      <c r="DZ12" s="70"/>
      <c r="EA12" s="70"/>
      <c r="EB12" s="70"/>
      <c r="EC12" s="70"/>
      <c r="ED12" s="70"/>
      <c r="EE12" s="70"/>
    </row>
    <row r="13" spans="1:142" x14ac:dyDescent="0.25">
      <c r="A13" s="57" t="s">
        <v>35</v>
      </c>
      <c r="B13" s="68">
        <v>44458.909864092173</v>
      </c>
      <c r="C13" s="68">
        <v>48423.461826726023</v>
      </c>
      <c r="D13" s="68">
        <v>45368.587857577833</v>
      </c>
      <c r="E13" s="68">
        <v>50739.57652103994</v>
      </c>
      <c r="F13" s="68">
        <v>62112.241164849635</v>
      </c>
      <c r="G13" s="68">
        <v>46622.159516987667</v>
      </c>
      <c r="H13" s="68" t="s">
        <v>65</v>
      </c>
      <c r="I13" s="68">
        <v>45171.813727653942</v>
      </c>
      <c r="J13" s="68" t="s">
        <v>65</v>
      </c>
      <c r="K13" s="68">
        <v>45880.411512132625</v>
      </c>
      <c r="L13" s="68">
        <v>48401.943828201154</v>
      </c>
      <c r="M13" s="68">
        <v>48043.249003112105</v>
      </c>
      <c r="N13" s="68">
        <v>43390.007905138336</v>
      </c>
      <c r="O13" s="68">
        <v>46096.415385062654</v>
      </c>
      <c r="P13" s="69">
        <v>47892.398176047842</v>
      </c>
      <c r="Q13" s="70"/>
      <c r="R13" s="63">
        <v>820</v>
      </c>
      <c r="S13" s="63">
        <v>611</v>
      </c>
      <c r="T13" s="3">
        <v>750</v>
      </c>
      <c r="U13" s="63">
        <v>756</v>
      </c>
      <c r="V13" s="63">
        <v>770</v>
      </c>
      <c r="W13" s="63">
        <v>596</v>
      </c>
      <c r="X13" s="63" t="s">
        <v>66</v>
      </c>
      <c r="Y13" s="71">
        <v>785.5</v>
      </c>
      <c r="Z13" s="63" t="s">
        <v>66</v>
      </c>
      <c r="AA13" s="63">
        <v>673</v>
      </c>
      <c r="AB13" s="63">
        <v>618</v>
      </c>
      <c r="AC13" s="63">
        <v>730</v>
      </c>
      <c r="AD13" s="63">
        <v>570</v>
      </c>
      <c r="AE13" s="63">
        <v>670</v>
      </c>
      <c r="AF13" s="69">
        <v>695.79166666666663</v>
      </c>
      <c r="AG13" s="70"/>
      <c r="AH13" s="68">
        <v>37238.169123351436</v>
      </c>
      <c r="AI13" s="68">
        <v>43331.684048948249</v>
      </c>
      <c r="AJ13" s="68">
        <v>40798.956521739128</v>
      </c>
      <c r="AK13" s="68">
        <v>44465.290806754223</v>
      </c>
      <c r="AL13" s="68">
        <v>51884.393063583811</v>
      </c>
      <c r="AM13" s="68">
        <v>41018.903591682421</v>
      </c>
      <c r="AN13" s="68" t="s">
        <v>65</v>
      </c>
      <c r="AO13" s="68">
        <v>40004.869565217392</v>
      </c>
      <c r="AP13" s="68" t="s">
        <v>65</v>
      </c>
      <c r="AQ13" s="68">
        <v>40137.612323491652</v>
      </c>
      <c r="AR13" s="68">
        <v>42896.118002375326</v>
      </c>
      <c r="AS13" s="68">
        <v>43220.746132848042</v>
      </c>
      <c r="AT13" s="68">
        <v>38611.82608695652</v>
      </c>
      <c r="AU13" s="68">
        <v>41269.296740994854</v>
      </c>
      <c r="AV13" s="69">
        <v>42073.155500661924</v>
      </c>
      <c r="AW13" s="70"/>
      <c r="AX13" s="68">
        <v>7220.7407407407409</v>
      </c>
      <c r="AY13" s="68">
        <v>5091.7777777777774</v>
      </c>
      <c r="AZ13" s="68">
        <v>4569.6313358387051</v>
      </c>
      <c r="BA13" s="68">
        <v>6274.2857142857147</v>
      </c>
      <c r="BB13" s="68">
        <v>10227.848101265823</v>
      </c>
      <c r="BC13" s="68">
        <v>5603.2559253052423</v>
      </c>
      <c r="BD13" s="68" t="s">
        <v>65</v>
      </c>
      <c r="BE13" s="68">
        <v>5166.9441624365481</v>
      </c>
      <c r="BF13" s="68" t="s">
        <v>65</v>
      </c>
      <c r="BG13" s="68">
        <v>5742.7991886409736</v>
      </c>
      <c r="BH13" s="68">
        <v>5505.8258258258256</v>
      </c>
      <c r="BI13" s="68">
        <v>4822.5028702640648</v>
      </c>
      <c r="BJ13" s="68">
        <v>4778.181818181818</v>
      </c>
      <c r="BK13" s="68">
        <v>4827.1186440677966</v>
      </c>
      <c r="BL13" s="69">
        <v>5819.242675385919</v>
      </c>
      <c r="BM13" s="70"/>
      <c r="BN13" s="65">
        <v>12.89</v>
      </c>
      <c r="BO13" s="72">
        <v>11.356493771257989</v>
      </c>
      <c r="BP13" s="93">
        <v>11.5</v>
      </c>
      <c r="BQ13" s="93">
        <v>10.66</v>
      </c>
      <c r="BR13" s="65">
        <v>8.65</v>
      </c>
      <c r="BS13" s="66">
        <v>10.58</v>
      </c>
      <c r="BT13" s="65" t="s">
        <v>66</v>
      </c>
      <c r="BU13" s="73">
        <v>11.5</v>
      </c>
      <c r="BV13" s="65" t="s">
        <v>66</v>
      </c>
      <c r="BW13" s="65">
        <v>11.685</v>
      </c>
      <c r="BX13" s="65">
        <v>11.053867391304347</v>
      </c>
      <c r="BY13" s="65">
        <v>10.99</v>
      </c>
      <c r="BZ13" s="65">
        <v>11.5</v>
      </c>
      <c r="CA13" s="65">
        <v>11.66</v>
      </c>
      <c r="CB13" s="73">
        <v>11.168780096880196</v>
      </c>
      <c r="CC13" s="70"/>
      <c r="CD13" s="63">
        <v>40000</v>
      </c>
      <c r="CE13" s="63">
        <v>41008</v>
      </c>
      <c r="CF13" s="63">
        <v>39099</v>
      </c>
      <c r="CG13" s="63">
        <v>39500</v>
      </c>
      <c r="CH13" s="63">
        <v>37400</v>
      </c>
      <c r="CI13" s="63">
        <v>36165</v>
      </c>
      <c r="CJ13" s="63" t="s">
        <v>66</v>
      </c>
      <c r="CK13" s="69">
        <v>38338</v>
      </c>
      <c r="CL13" s="63" t="s">
        <v>66</v>
      </c>
      <c r="CM13" s="63">
        <v>39084</v>
      </c>
      <c r="CN13" s="63">
        <v>39514</v>
      </c>
      <c r="CO13" s="63">
        <v>39583</v>
      </c>
      <c r="CP13" s="63">
        <v>37003</v>
      </c>
      <c r="CQ13" s="63">
        <v>40100</v>
      </c>
      <c r="CR13" s="69">
        <v>38899.5</v>
      </c>
      <c r="CS13" s="70"/>
      <c r="CT13" s="65">
        <v>40.5</v>
      </c>
      <c r="CU13" s="93">
        <v>54</v>
      </c>
      <c r="CV13" s="65">
        <v>55.325250861533327</v>
      </c>
      <c r="CW13" s="93">
        <v>42</v>
      </c>
      <c r="CX13" s="65">
        <v>23.7</v>
      </c>
      <c r="CY13" s="66">
        <v>41.77</v>
      </c>
      <c r="CZ13" s="65" t="s">
        <v>66</v>
      </c>
      <c r="DA13" s="73">
        <v>49.25</v>
      </c>
      <c r="DB13" s="67" t="s">
        <v>66</v>
      </c>
      <c r="DC13" s="65">
        <v>44.37</v>
      </c>
      <c r="DD13" s="65">
        <v>49.95</v>
      </c>
      <c r="DE13" s="65">
        <v>52.259999999999991</v>
      </c>
      <c r="DF13" s="65">
        <v>55</v>
      </c>
      <c r="DG13" s="65">
        <v>53.1</v>
      </c>
      <c r="DH13" s="73">
        <v>46.768770905127774</v>
      </c>
      <c r="DI13" s="70"/>
      <c r="DJ13" s="63">
        <v>24370</v>
      </c>
      <c r="DK13" s="63">
        <v>22913</v>
      </c>
      <c r="DL13" s="63">
        <v>21068</v>
      </c>
      <c r="DM13" s="63">
        <v>21960</v>
      </c>
      <c r="DN13" s="63">
        <v>20200</v>
      </c>
      <c r="DO13" s="63">
        <v>19504</v>
      </c>
      <c r="DP13" s="63" t="s">
        <v>66</v>
      </c>
      <c r="DQ13" s="64">
        <v>21206</v>
      </c>
      <c r="DR13" s="63" t="s">
        <v>66</v>
      </c>
      <c r="DS13" s="63">
        <v>21234</v>
      </c>
      <c r="DT13" s="63">
        <v>22918</v>
      </c>
      <c r="DU13" s="63">
        <v>21002</v>
      </c>
      <c r="DV13" s="63">
        <v>21900</v>
      </c>
      <c r="DW13" s="63">
        <v>21360</v>
      </c>
      <c r="DX13" s="69">
        <v>21636.25</v>
      </c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</row>
    <row r="14" spans="1:142" x14ac:dyDescent="0.25">
      <c r="A14" s="57" t="s">
        <v>39</v>
      </c>
      <c r="B14" s="68">
        <v>49485.163636363643</v>
      </c>
      <c r="C14" s="68">
        <v>46637.621080095676</v>
      </c>
      <c r="D14" s="68">
        <v>44955.547803500798</v>
      </c>
      <c r="E14" s="68">
        <v>48024.201680672268</v>
      </c>
      <c r="F14" s="68" t="s">
        <v>65</v>
      </c>
      <c r="G14" s="68">
        <v>41158.479406307983</v>
      </c>
      <c r="H14" s="68">
        <v>43737.153962766919</v>
      </c>
      <c r="I14" s="68">
        <v>42593.83687622493</v>
      </c>
      <c r="J14" s="68" t="s">
        <v>65</v>
      </c>
      <c r="K14" s="68">
        <v>44719.794402270418</v>
      </c>
      <c r="L14" s="68">
        <v>51766.847766418832</v>
      </c>
      <c r="M14" s="68">
        <v>45276.56915498546</v>
      </c>
      <c r="N14" s="68" t="s">
        <v>65</v>
      </c>
      <c r="O14" s="68">
        <v>44464.680423309976</v>
      </c>
      <c r="P14" s="69">
        <v>45710.899653901535</v>
      </c>
      <c r="Q14" s="70"/>
      <c r="R14" s="63">
        <v>820</v>
      </c>
      <c r="S14" s="63">
        <v>611</v>
      </c>
      <c r="T14" s="3">
        <v>750</v>
      </c>
      <c r="U14" s="63">
        <v>756</v>
      </c>
      <c r="V14" s="63" t="s">
        <v>67</v>
      </c>
      <c r="W14" s="63">
        <v>573</v>
      </c>
      <c r="X14" s="63">
        <v>730</v>
      </c>
      <c r="Y14" s="71">
        <v>777.8</v>
      </c>
      <c r="Z14" s="63" t="s">
        <v>66</v>
      </c>
      <c r="AA14" s="63">
        <v>667</v>
      </c>
      <c r="AB14" s="63">
        <v>618</v>
      </c>
      <c r="AC14" s="63">
        <v>730</v>
      </c>
      <c r="AD14" s="63" t="s">
        <v>66</v>
      </c>
      <c r="AE14" s="63">
        <v>670</v>
      </c>
      <c r="AF14" s="69">
        <v>700.25454545454545</v>
      </c>
      <c r="AG14" s="70"/>
      <c r="AH14" s="68">
        <v>43636.36363636364</v>
      </c>
      <c r="AI14" s="68">
        <v>41545.843302317895</v>
      </c>
      <c r="AJ14" s="68">
        <v>40692.801387684303</v>
      </c>
      <c r="AK14" s="68">
        <v>42857.142857142855</v>
      </c>
      <c r="AL14" s="68" t="s">
        <v>65</v>
      </c>
      <c r="AM14" s="68">
        <v>36903.0612244898</v>
      </c>
      <c r="AN14" s="68">
        <v>39217.790410147951</v>
      </c>
      <c r="AO14" s="68">
        <v>38373.737373737371</v>
      </c>
      <c r="AP14" s="68" t="s">
        <v>65</v>
      </c>
      <c r="AQ14" s="68">
        <v>39847.748513169077</v>
      </c>
      <c r="AR14" s="68">
        <v>46564.12358934732</v>
      </c>
      <c r="AS14" s="68">
        <v>40632.677502138584</v>
      </c>
      <c r="AT14" s="68" t="s">
        <v>65</v>
      </c>
      <c r="AU14" s="68">
        <v>39637.561779242176</v>
      </c>
      <c r="AV14" s="69">
        <v>40900.804688707365</v>
      </c>
      <c r="AW14" s="70"/>
      <c r="AX14" s="68">
        <v>5848.8</v>
      </c>
      <c r="AY14" s="68">
        <v>5091.7777777777774</v>
      </c>
      <c r="AZ14" s="68">
        <v>4262.7464158164967</v>
      </c>
      <c r="BA14" s="68">
        <v>5167.0588235294117</v>
      </c>
      <c r="BB14" s="68" t="s">
        <v>65</v>
      </c>
      <c r="BC14" s="68">
        <v>4255.4181818181814</v>
      </c>
      <c r="BD14" s="68">
        <v>4519.3635526189701</v>
      </c>
      <c r="BE14" s="68">
        <v>4220.0995024875619</v>
      </c>
      <c r="BF14" s="68" t="s">
        <v>65</v>
      </c>
      <c r="BG14" s="68">
        <v>4872.0458891013386</v>
      </c>
      <c r="BH14" s="68">
        <v>5202.72417707151</v>
      </c>
      <c r="BI14" s="68">
        <v>4643.8916528468772</v>
      </c>
      <c r="BJ14" s="68" t="s">
        <v>65</v>
      </c>
      <c r="BK14" s="68">
        <v>4827.1186440677966</v>
      </c>
      <c r="BL14" s="69">
        <v>4810.0949651941746</v>
      </c>
      <c r="BM14" s="70"/>
      <c r="BN14" s="65">
        <v>11</v>
      </c>
      <c r="BO14" s="72">
        <v>11.844650652994336</v>
      </c>
      <c r="BP14" s="93">
        <v>11.53</v>
      </c>
      <c r="BQ14" s="93">
        <v>11.06</v>
      </c>
      <c r="BR14" s="65" t="s">
        <v>67</v>
      </c>
      <c r="BS14" s="66">
        <v>11.76</v>
      </c>
      <c r="BT14" s="65">
        <v>11.765068739839272</v>
      </c>
      <c r="BU14" s="73">
        <v>11.88</v>
      </c>
      <c r="BV14" s="65" t="s">
        <v>66</v>
      </c>
      <c r="BW14" s="65">
        <v>11.77</v>
      </c>
      <c r="BX14" s="65">
        <v>10.18311875</v>
      </c>
      <c r="BY14" s="65">
        <v>11.69</v>
      </c>
      <c r="BZ14" s="65" t="s">
        <v>66</v>
      </c>
      <c r="CA14" s="65">
        <v>12.14</v>
      </c>
      <c r="CB14" s="73">
        <v>11.511167103893964</v>
      </c>
      <c r="CC14" s="70"/>
      <c r="CD14" s="63">
        <v>40000</v>
      </c>
      <c r="CE14" s="63">
        <v>41008</v>
      </c>
      <c r="CF14" s="63">
        <v>39099</v>
      </c>
      <c r="CG14" s="63">
        <v>39500</v>
      </c>
      <c r="CH14" s="63" t="s">
        <v>67</v>
      </c>
      <c r="CI14" s="63">
        <v>36165</v>
      </c>
      <c r="CJ14" s="63">
        <v>38450</v>
      </c>
      <c r="CK14" s="69">
        <v>37990</v>
      </c>
      <c r="CL14" s="63" t="s">
        <v>66</v>
      </c>
      <c r="CM14" s="63">
        <v>39084</v>
      </c>
      <c r="CN14" s="63">
        <v>39514</v>
      </c>
      <c r="CO14" s="63">
        <v>39583</v>
      </c>
      <c r="CP14" s="63" t="s">
        <v>66</v>
      </c>
      <c r="CQ14" s="63">
        <v>40100</v>
      </c>
      <c r="CR14" s="69">
        <v>39135.727272727272</v>
      </c>
      <c r="CS14" s="70"/>
      <c r="CT14" s="65">
        <v>50</v>
      </c>
      <c r="CU14" s="93">
        <v>54</v>
      </c>
      <c r="CV14" s="65">
        <v>59.308242935106662</v>
      </c>
      <c r="CW14" s="93">
        <v>51</v>
      </c>
      <c r="CX14" s="65" t="s">
        <v>67</v>
      </c>
      <c r="CY14" s="66">
        <v>55</v>
      </c>
      <c r="CZ14" s="65">
        <v>59.3711917344</v>
      </c>
      <c r="DA14" s="73">
        <v>60.3</v>
      </c>
      <c r="DB14" s="67" t="s">
        <v>66</v>
      </c>
      <c r="DC14" s="65">
        <v>52.3</v>
      </c>
      <c r="DD14" s="65">
        <v>52.86</v>
      </c>
      <c r="DE14" s="65">
        <v>54.269999999999996</v>
      </c>
      <c r="DF14" s="65" t="s">
        <v>66</v>
      </c>
      <c r="DG14" s="65">
        <v>53.1</v>
      </c>
      <c r="DH14" s="73">
        <v>54.682675879046066</v>
      </c>
      <c r="DI14" s="70"/>
      <c r="DJ14" s="63">
        <v>24370</v>
      </c>
      <c r="DK14" s="63">
        <v>22913</v>
      </c>
      <c r="DL14" s="63">
        <v>21068</v>
      </c>
      <c r="DM14" s="63">
        <v>21960</v>
      </c>
      <c r="DN14" s="63" t="s">
        <v>67</v>
      </c>
      <c r="DO14" s="63">
        <v>19504</v>
      </c>
      <c r="DP14" s="63">
        <v>22360</v>
      </c>
      <c r="DQ14" s="64">
        <v>21206</v>
      </c>
      <c r="DR14" s="63" t="s">
        <v>66</v>
      </c>
      <c r="DS14" s="63">
        <v>21234</v>
      </c>
      <c r="DT14" s="63">
        <v>22918</v>
      </c>
      <c r="DU14" s="63">
        <v>21002</v>
      </c>
      <c r="DV14" s="63" t="s">
        <v>66</v>
      </c>
      <c r="DW14" s="63">
        <v>21360</v>
      </c>
      <c r="DX14" s="69">
        <v>21808.636363636364</v>
      </c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</row>
    <row r="15" spans="1:142" x14ac:dyDescent="0.25">
      <c r="A15" s="57" t="s">
        <v>44</v>
      </c>
      <c r="B15" s="68">
        <v>44898.666666666664</v>
      </c>
      <c r="C15" s="68">
        <v>45954.012238475538</v>
      </c>
      <c r="D15" s="68">
        <v>43555.855363117022</v>
      </c>
      <c r="E15" s="68">
        <v>43075.527950310563</v>
      </c>
      <c r="F15" s="68">
        <v>49772.83507599662</v>
      </c>
      <c r="G15" s="68">
        <v>43340.64722965307</v>
      </c>
      <c r="H15" s="68">
        <v>44806.605524408995</v>
      </c>
      <c r="I15" s="68">
        <v>43223.1725095453</v>
      </c>
      <c r="J15" s="68">
        <v>44288.513911620292</v>
      </c>
      <c r="K15" s="68">
        <v>43272.446303948644</v>
      </c>
      <c r="L15" s="68">
        <v>48391.892159709205</v>
      </c>
      <c r="M15" s="68">
        <v>42045.151495366561</v>
      </c>
      <c r="N15" s="68">
        <v>47545.142857142855</v>
      </c>
      <c r="O15" s="68">
        <v>44941.059089766153</v>
      </c>
      <c r="P15" s="69">
        <v>44936.537741123386</v>
      </c>
      <c r="Q15" s="70"/>
      <c r="R15" s="63">
        <v>820</v>
      </c>
      <c r="S15" s="63">
        <v>611</v>
      </c>
      <c r="T15" s="3">
        <v>750</v>
      </c>
      <c r="U15" s="63">
        <v>756</v>
      </c>
      <c r="V15" s="63">
        <v>770</v>
      </c>
      <c r="W15" s="63">
        <v>582</v>
      </c>
      <c r="X15" s="63">
        <v>730</v>
      </c>
      <c r="Y15" s="71">
        <v>779.7</v>
      </c>
      <c r="Z15" s="63">
        <v>735</v>
      </c>
      <c r="AA15" s="63">
        <v>660</v>
      </c>
      <c r="AB15" s="63">
        <v>618</v>
      </c>
      <c r="AC15" s="63">
        <v>730</v>
      </c>
      <c r="AD15" s="63">
        <v>570</v>
      </c>
      <c r="AE15" s="63">
        <v>670</v>
      </c>
      <c r="AF15" s="69">
        <v>698.69285714285718</v>
      </c>
      <c r="AG15" s="70"/>
      <c r="AH15" s="68">
        <v>38400</v>
      </c>
      <c r="AI15" s="68">
        <v>40862.234460697757</v>
      </c>
      <c r="AJ15" s="68">
        <v>38775.867768595046</v>
      </c>
      <c r="AK15" s="68">
        <v>36801.242236024846</v>
      </c>
      <c r="AL15" s="68">
        <v>44523.809523809527</v>
      </c>
      <c r="AM15" s="68">
        <v>37737.391304347824</v>
      </c>
      <c r="AN15" s="68">
        <v>40287.241971790027</v>
      </c>
      <c r="AO15" s="68">
        <v>36893.023255813954</v>
      </c>
      <c r="AP15" s="68">
        <v>38867.744680851065</v>
      </c>
      <c r="AQ15" s="68">
        <v>37529.647115307671</v>
      </c>
      <c r="AR15" s="68">
        <v>42617.884181544185</v>
      </c>
      <c r="AS15" s="68">
        <v>37401.259842519685</v>
      </c>
      <c r="AT15" s="68">
        <v>42289.142857142855</v>
      </c>
      <c r="AU15" s="68">
        <v>38496</v>
      </c>
      <c r="AV15" s="69">
        <v>39391.606371317459</v>
      </c>
      <c r="AW15" s="70"/>
      <c r="AX15" s="68">
        <v>6498.666666666667</v>
      </c>
      <c r="AY15" s="68">
        <v>5091.7777777777774</v>
      </c>
      <c r="AZ15" s="68">
        <v>4779.9875945219783</v>
      </c>
      <c r="BA15" s="68">
        <v>6274.2857142857147</v>
      </c>
      <c r="BB15" s="68">
        <v>5249.025552187094</v>
      </c>
      <c r="BC15" s="68">
        <v>5603.2559253052423</v>
      </c>
      <c r="BD15" s="68">
        <v>4519.3635526189701</v>
      </c>
      <c r="BE15" s="68">
        <v>6330.1492537313425</v>
      </c>
      <c r="BF15" s="68">
        <v>5420.7692307692305</v>
      </c>
      <c r="BG15" s="68">
        <v>5742.7991886409736</v>
      </c>
      <c r="BH15" s="68">
        <v>5774.007978165022</v>
      </c>
      <c r="BI15" s="68">
        <v>4643.8916528468772</v>
      </c>
      <c r="BJ15" s="68">
        <v>5256</v>
      </c>
      <c r="BK15" s="68">
        <v>6445.059089766155</v>
      </c>
      <c r="BL15" s="69">
        <v>5544.9313698059323</v>
      </c>
      <c r="BM15" s="70"/>
      <c r="BN15" s="65">
        <v>12.5</v>
      </c>
      <c r="BO15" s="72">
        <v>12.042806921714213</v>
      </c>
      <c r="BP15" s="93">
        <v>12.1</v>
      </c>
      <c r="BQ15" s="93">
        <v>12.88</v>
      </c>
      <c r="BR15" s="65">
        <v>10.08</v>
      </c>
      <c r="BS15" s="66">
        <v>11.5</v>
      </c>
      <c r="BT15" s="65">
        <v>11.452757186085908</v>
      </c>
      <c r="BU15" s="73">
        <v>12.47</v>
      </c>
      <c r="BV15" s="65">
        <v>11.75</v>
      </c>
      <c r="BW15" s="65">
        <v>12.497</v>
      </c>
      <c r="BX15" s="65">
        <v>11.126033333333334</v>
      </c>
      <c r="BY15" s="65">
        <v>12.7</v>
      </c>
      <c r="BZ15" s="65">
        <v>10.5</v>
      </c>
      <c r="CA15" s="65">
        <v>12.5</v>
      </c>
      <c r="CB15" s="73">
        <v>11.864185531509531</v>
      </c>
      <c r="CC15" s="70"/>
      <c r="CD15" s="63">
        <v>40000</v>
      </c>
      <c r="CE15" s="63">
        <v>41008</v>
      </c>
      <c r="CF15" s="63">
        <v>39099</v>
      </c>
      <c r="CG15" s="63">
        <v>39500</v>
      </c>
      <c r="CH15" s="63">
        <v>37400</v>
      </c>
      <c r="CI15" s="63">
        <v>36165</v>
      </c>
      <c r="CJ15" s="63">
        <v>38450</v>
      </c>
      <c r="CK15" s="69">
        <v>38338</v>
      </c>
      <c r="CL15" s="63">
        <v>38058</v>
      </c>
      <c r="CM15" s="63">
        <v>39084</v>
      </c>
      <c r="CN15" s="63">
        <v>39514</v>
      </c>
      <c r="CO15" s="63">
        <v>39583</v>
      </c>
      <c r="CP15" s="63">
        <v>37003</v>
      </c>
      <c r="CQ15" s="63">
        <v>40100</v>
      </c>
      <c r="CR15" s="69">
        <v>38807.285714285717</v>
      </c>
      <c r="CS15" s="70"/>
      <c r="CT15" s="65">
        <v>45</v>
      </c>
      <c r="CU15" s="93">
        <v>54</v>
      </c>
      <c r="CV15" s="65">
        <v>52.890513835168811</v>
      </c>
      <c r="CW15" s="93">
        <v>42</v>
      </c>
      <c r="CX15" s="65">
        <v>46.18</v>
      </c>
      <c r="CY15" s="66">
        <v>41.77</v>
      </c>
      <c r="CZ15" s="65">
        <v>59.3711917344</v>
      </c>
      <c r="DA15" s="73">
        <v>40.200000000000003</v>
      </c>
      <c r="DB15" s="67">
        <v>52</v>
      </c>
      <c r="DC15" s="65">
        <v>44.37</v>
      </c>
      <c r="DD15" s="65">
        <v>47.63</v>
      </c>
      <c r="DE15" s="65">
        <v>54.269999999999996</v>
      </c>
      <c r="DF15" s="65">
        <v>50</v>
      </c>
      <c r="DG15" s="65">
        <v>39.770000000000003</v>
      </c>
      <c r="DH15" s="73">
        <v>47.817978969254909</v>
      </c>
      <c r="DI15" s="70"/>
      <c r="DJ15" s="63">
        <v>24370</v>
      </c>
      <c r="DK15" s="63">
        <v>22913</v>
      </c>
      <c r="DL15" s="63">
        <v>21068</v>
      </c>
      <c r="DM15" s="63">
        <v>21960</v>
      </c>
      <c r="DN15" s="63">
        <v>20200</v>
      </c>
      <c r="DO15" s="63">
        <v>19504</v>
      </c>
      <c r="DP15" s="63">
        <v>22360</v>
      </c>
      <c r="DQ15" s="64">
        <v>21206</v>
      </c>
      <c r="DR15" s="63">
        <v>23490</v>
      </c>
      <c r="DS15" s="63">
        <v>21234</v>
      </c>
      <c r="DT15" s="63">
        <v>22918</v>
      </c>
      <c r="DU15" s="63">
        <v>21002</v>
      </c>
      <c r="DV15" s="63">
        <v>21900</v>
      </c>
      <c r="DW15" s="63">
        <v>21360</v>
      </c>
      <c r="DX15" s="69">
        <v>21820.357142857141</v>
      </c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</row>
    <row r="16" spans="1:142" x14ac:dyDescent="0.25">
      <c r="A16" s="57" t="s">
        <v>41</v>
      </c>
      <c r="B16" s="68">
        <v>37219.61204400695</v>
      </c>
      <c r="C16" s="68">
        <v>45241.845211248685</v>
      </c>
      <c r="D16" s="68">
        <v>41953.458674843008</v>
      </c>
      <c r="E16" s="68">
        <v>46206.888915633659</v>
      </c>
      <c r="F16" s="68">
        <v>53492.307692307688</v>
      </c>
      <c r="G16" s="68">
        <v>43805.720714037641</v>
      </c>
      <c r="H16" s="68">
        <v>42345.001466904643</v>
      </c>
      <c r="I16" s="68">
        <v>42059.967418250504</v>
      </c>
      <c r="J16" s="68">
        <v>43415.444771534618</v>
      </c>
      <c r="K16" s="68">
        <v>42774.619164953649</v>
      </c>
      <c r="L16" s="68">
        <v>48763.660587225808</v>
      </c>
      <c r="M16" s="68">
        <v>45385.78211876961</v>
      </c>
      <c r="N16" s="68">
        <v>49181.781818181815</v>
      </c>
      <c r="O16" s="68">
        <v>43318.622308156955</v>
      </c>
      <c r="P16" s="69">
        <v>44654.622350432517</v>
      </c>
      <c r="Q16" s="70"/>
      <c r="R16" s="63">
        <v>820</v>
      </c>
      <c r="S16" s="63">
        <v>611</v>
      </c>
      <c r="T16" s="3">
        <v>750</v>
      </c>
      <c r="U16" s="63">
        <v>756</v>
      </c>
      <c r="V16" s="63">
        <v>770</v>
      </c>
      <c r="W16" s="63">
        <v>584</v>
      </c>
      <c r="X16" s="63">
        <v>730</v>
      </c>
      <c r="Y16" s="71">
        <v>776.2</v>
      </c>
      <c r="Z16" s="63">
        <v>732</v>
      </c>
      <c r="AA16" s="63">
        <v>657</v>
      </c>
      <c r="AB16" s="63">
        <v>618</v>
      </c>
      <c r="AC16" s="63">
        <v>730</v>
      </c>
      <c r="AD16" s="63">
        <v>570</v>
      </c>
      <c r="AE16" s="63">
        <v>670</v>
      </c>
      <c r="AF16" s="69">
        <v>698.15714285714296</v>
      </c>
      <c r="AG16" s="70"/>
      <c r="AH16" s="68">
        <v>30573.248407643314</v>
      </c>
      <c r="AI16" s="68">
        <v>40150.067433470904</v>
      </c>
      <c r="AJ16" s="68">
        <v>37385.498007968126</v>
      </c>
      <c r="AK16" s="68">
        <v>39932.603201347942</v>
      </c>
      <c r="AL16" s="68">
        <v>44835.164835164833</v>
      </c>
      <c r="AM16" s="68">
        <v>38202.464788732395</v>
      </c>
      <c r="AN16" s="68">
        <v>37825.637914285675</v>
      </c>
      <c r="AO16" s="68">
        <v>36893.023255813954</v>
      </c>
      <c r="AP16" s="68">
        <v>37994.675540765391</v>
      </c>
      <c r="AQ16" s="68">
        <v>37031.819976312676</v>
      </c>
      <c r="AR16" s="68">
        <v>42764.184147435233</v>
      </c>
      <c r="AS16" s="68">
        <v>40563.279248505547</v>
      </c>
      <c r="AT16" s="68">
        <v>44403.6</v>
      </c>
      <c r="AU16" s="68">
        <v>36873.563218390802</v>
      </c>
      <c r="AV16" s="69">
        <v>38959.202141131209</v>
      </c>
      <c r="AW16" s="70"/>
      <c r="AX16" s="68">
        <v>6646.363636363636</v>
      </c>
      <c r="AY16" s="68">
        <v>5091.7777777777774</v>
      </c>
      <c r="AZ16" s="68">
        <v>4567.9606668748793</v>
      </c>
      <c r="BA16" s="68">
        <v>6274.2857142857147</v>
      </c>
      <c r="BB16" s="68">
        <v>8657.1428571428569</v>
      </c>
      <c r="BC16" s="68">
        <v>5603.2559253052423</v>
      </c>
      <c r="BD16" s="68">
        <v>4519.3635526189701</v>
      </c>
      <c r="BE16" s="68">
        <v>5166.9441624365481</v>
      </c>
      <c r="BF16" s="68">
        <v>5420.7692307692305</v>
      </c>
      <c r="BG16" s="68">
        <v>5742.7991886409736</v>
      </c>
      <c r="BH16" s="68">
        <v>5999.4764397905756</v>
      </c>
      <c r="BI16" s="68">
        <v>4822.5028702640648</v>
      </c>
      <c r="BJ16" s="68">
        <v>4778.181818181818</v>
      </c>
      <c r="BK16" s="68">
        <v>6445.059089766155</v>
      </c>
      <c r="BL16" s="69">
        <v>5695.4202093013173</v>
      </c>
      <c r="BM16" s="70"/>
      <c r="BN16" s="65">
        <v>15.7</v>
      </c>
      <c r="BO16" s="72">
        <v>12.256417771038825</v>
      </c>
      <c r="BP16" s="93">
        <v>12.55</v>
      </c>
      <c r="BQ16" s="93">
        <v>11.87</v>
      </c>
      <c r="BR16" s="65">
        <v>10.01</v>
      </c>
      <c r="BS16" s="66">
        <v>11.36</v>
      </c>
      <c r="BT16" s="65">
        <v>12.198075840665261</v>
      </c>
      <c r="BU16" s="73">
        <v>12.47</v>
      </c>
      <c r="BV16" s="65">
        <v>12.02</v>
      </c>
      <c r="BW16" s="65">
        <v>12.664999999999999</v>
      </c>
      <c r="BX16" s="65">
        <v>11.087970212765956</v>
      </c>
      <c r="BY16" s="65">
        <v>11.71</v>
      </c>
      <c r="BZ16" s="65">
        <v>10</v>
      </c>
      <c r="CA16" s="65">
        <v>13.05</v>
      </c>
      <c r="CB16" s="73">
        <v>12.067675987462147</v>
      </c>
      <c r="CC16" s="70"/>
      <c r="CD16" s="63">
        <v>40000</v>
      </c>
      <c r="CE16" s="63">
        <v>41008</v>
      </c>
      <c r="CF16" s="63">
        <v>39099</v>
      </c>
      <c r="CG16" s="63">
        <v>39500</v>
      </c>
      <c r="CH16" s="63">
        <v>37400</v>
      </c>
      <c r="CI16" s="63">
        <v>36165</v>
      </c>
      <c r="CJ16" s="63">
        <v>38450</v>
      </c>
      <c r="CK16" s="69">
        <v>38338</v>
      </c>
      <c r="CL16" s="63">
        <v>38058</v>
      </c>
      <c r="CM16" s="63">
        <v>39084</v>
      </c>
      <c r="CN16" s="63">
        <v>39514</v>
      </c>
      <c r="CO16" s="63">
        <v>39583</v>
      </c>
      <c r="CP16" s="63">
        <v>37003</v>
      </c>
      <c r="CQ16" s="63">
        <v>40100</v>
      </c>
      <c r="CR16" s="69">
        <v>38807.285714285717</v>
      </c>
      <c r="CS16" s="70"/>
      <c r="CT16" s="65">
        <v>44</v>
      </c>
      <c r="CU16" s="93">
        <v>54</v>
      </c>
      <c r="CV16" s="65">
        <v>55.345485313244019</v>
      </c>
      <c r="CW16" s="93">
        <v>42</v>
      </c>
      <c r="CX16" s="65">
        <v>28</v>
      </c>
      <c r="CY16" s="66">
        <v>41.77</v>
      </c>
      <c r="CZ16" s="65">
        <v>59.3711917344</v>
      </c>
      <c r="DA16" s="73">
        <v>49.25</v>
      </c>
      <c r="DB16" s="67">
        <v>52</v>
      </c>
      <c r="DC16" s="65">
        <v>44.37</v>
      </c>
      <c r="DD16" s="65">
        <v>45.84</v>
      </c>
      <c r="DE16" s="65">
        <v>52.259999999999991</v>
      </c>
      <c r="DF16" s="65">
        <v>55</v>
      </c>
      <c r="DG16" s="65">
        <v>39.770000000000003</v>
      </c>
      <c r="DH16" s="73">
        <v>47.355476931974572</v>
      </c>
      <c r="DI16" s="70"/>
      <c r="DJ16" s="63">
        <v>24370</v>
      </c>
      <c r="DK16" s="63">
        <v>22913</v>
      </c>
      <c r="DL16" s="63">
        <v>21068</v>
      </c>
      <c r="DM16" s="63">
        <v>21960</v>
      </c>
      <c r="DN16" s="63">
        <v>20200</v>
      </c>
      <c r="DO16" s="63">
        <v>19504</v>
      </c>
      <c r="DP16" s="63">
        <v>22360</v>
      </c>
      <c r="DQ16" s="64">
        <v>21206</v>
      </c>
      <c r="DR16" s="63">
        <v>23490</v>
      </c>
      <c r="DS16" s="63">
        <v>21234</v>
      </c>
      <c r="DT16" s="63">
        <v>22918</v>
      </c>
      <c r="DU16" s="63">
        <v>21002</v>
      </c>
      <c r="DV16" s="63">
        <v>21900</v>
      </c>
      <c r="DW16" s="63">
        <v>21360</v>
      </c>
      <c r="DX16" s="69">
        <v>21820.357142857141</v>
      </c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</row>
    <row r="17" spans="1:140" x14ac:dyDescent="0.25">
      <c r="A17" s="57" t="s">
        <v>43</v>
      </c>
      <c r="B17" s="68" t="s">
        <v>65</v>
      </c>
      <c r="C17" s="68">
        <v>62617.0646121631</v>
      </c>
      <c r="D17" s="68">
        <v>54550.444691604949</v>
      </c>
      <c r="E17" s="68">
        <v>78973.672217353203</v>
      </c>
      <c r="F17" s="68">
        <v>52135.042646924696</v>
      </c>
      <c r="G17" s="68">
        <v>53952.357611232059</v>
      </c>
      <c r="H17" s="68">
        <v>64473.035840265278</v>
      </c>
      <c r="I17" s="68">
        <v>57310.101738631151</v>
      </c>
      <c r="J17" s="68">
        <v>60013.141117995168</v>
      </c>
      <c r="K17" s="68">
        <v>53028.183665652745</v>
      </c>
      <c r="L17" s="68">
        <v>77044.016675037346</v>
      </c>
      <c r="M17" s="68">
        <v>57766.342403961964</v>
      </c>
      <c r="N17" s="68">
        <v>54593.333333333336</v>
      </c>
      <c r="O17" s="68">
        <v>56465.849110556177</v>
      </c>
      <c r="P17" s="69">
        <v>60224.814281900864</v>
      </c>
      <c r="Q17" s="70"/>
      <c r="R17" s="63" t="s">
        <v>66</v>
      </c>
      <c r="S17" s="63">
        <v>1803</v>
      </c>
      <c r="T17" s="3">
        <v>750</v>
      </c>
      <c r="U17" s="63">
        <v>756</v>
      </c>
      <c r="V17" s="63">
        <v>770</v>
      </c>
      <c r="W17" s="63">
        <v>627</v>
      </c>
      <c r="X17" s="63">
        <v>730</v>
      </c>
      <c r="Y17" s="71">
        <v>821.9</v>
      </c>
      <c r="Z17" s="63">
        <v>782</v>
      </c>
      <c r="AA17" s="63">
        <v>708</v>
      </c>
      <c r="AB17" s="63">
        <v>618</v>
      </c>
      <c r="AC17" s="63">
        <v>730</v>
      </c>
      <c r="AD17" s="63">
        <v>2586</v>
      </c>
      <c r="AE17" s="63">
        <v>670</v>
      </c>
      <c r="AF17" s="69">
        <v>950.14615384615377</v>
      </c>
      <c r="AG17" s="70"/>
      <c r="AH17" s="68" t="s">
        <v>65</v>
      </c>
      <c r="AI17" s="68">
        <v>51618.824612163102</v>
      </c>
      <c r="AJ17" s="68">
        <v>47037.594532538082</v>
      </c>
      <c r="AK17" s="68">
        <v>72699.386503067493</v>
      </c>
      <c r="AL17" s="68">
        <v>43956.904995102836</v>
      </c>
      <c r="AM17" s="68">
        <v>44694.12976313079</v>
      </c>
      <c r="AN17" s="68">
        <v>58984.881642857094</v>
      </c>
      <c r="AO17" s="68">
        <v>48580.359028511084</v>
      </c>
      <c r="AP17" s="68">
        <v>51027.486033519555</v>
      </c>
      <c r="AQ17" s="68">
        <v>45886.703845024946</v>
      </c>
      <c r="AR17" s="68">
        <v>67384.164198746512</v>
      </c>
      <c r="AS17" s="68">
        <v>49120.579110651503</v>
      </c>
      <c r="AT17" s="68">
        <v>49337.333333333336</v>
      </c>
      <c r="AU17" s="68">
        <v>50020.790020790024</v>
      </c>
      <c r="AV17" s="69">
        <v>52334.549047648958</v>
      </c>
      <c r="AW17" s="70"/>
      <c r="AX17" s="68" t="s">
        <v>65</v>
      </c>
      <c r="AY17" s="68">
        <v>10998.24</v>
      </c>
      <c r="AZ17" s="68">
        <v>7512.8501590668639</v>
      </c>
      <c r="BA17" s="68">
        <v>6274.2857142857147</v>
      </c>
      <c r="BB17" s="68">
        <v>8178.1376518218622</v>
      </c>
      <c r="BC17" s="68">
        <v>9258.2278481012654</v>
      </c>
      <c r="BD17" s="68">
        <v>5488.1541974081874</v>
      </c>
      <c r="BE17" s="68">
        <v>8729.7427101200683</v>
      </c>
      <c r="BF17" s="68">
        <v>8985.655084475613</v>
      </c>
      <c r="BG17" s="68">
        <v>7141.4798206278028</v>
      </c>
      <c r="BH17" s="68">
        <v>9659.8524762908328</v>
      </c>
      <c r="BI17" s="68">
        <v>8645.7632933104633</v>
      </c>
      <c r="BJ17" s="68">
        <v>5256</v>
      </c>
      <c r="BK17" s="68">
        <v>6445.059089766155</v>
      </c>
      <c r="BL17" s="69">
        <v>7890.2652342519104</v>
      </c>
      <c r="BM17" s="70"/>
      <c r="BN17" s="65" t="s">
        <v>66</v>
      </c>
      <c r="BO17" s="72">
        <v>9.5332662782880551</v>
      </c>
      <c r="BP17" s="93">
        <v>9.9747447687921404</v>
      </c>
      <c r="BQ17" s="93">
        <v>6.52</v>
      </c>
      <c r="BR17" s="65">
        <v>10.210000000000001</v>
      </c>
      <c r="BS17" s="66">
        <v>9.7100000000000009</v>
      </c>
      <c r="BT17" s="65">
        <v>7.822343406462938</v>
      </c>
      <c r="BU17" s="73">
        <v>9.4700000000000006</v>
      </c>
      <c r="BV17" s="65">
        <v>8.9499999999999993</v>
      </c>
      <c r="BW17" s="65">
        <v>10.221</v>
      </c>
      <c r="BX17" s="65">
        <v>7.0367868421052631</v>
      </c>
      <c r="BY17" s="65">
        <v>9.67</v>
      </c>
      <c r="BZ17" s="65">
        <v>9</v>
      </c>
      <c r="CA17" s="65">
        <v>9.6199999999999992</v>
      </c>
      <c r="CB17" s="73">
        <v>9.0567800996652625</v>
      </c>
      <c r="CC17" s="70"/>
      <c r="CD17" s="63" t="s">
        <v>66</v>
      </c>
      <c r="CE17" s="63">
        <v>41008</v>
      </c>
      <c r="CF17" s="63">
        <v>39099</v>
      </c>
      <c r="CG17" s="63">
        <v>39500</v>
      </c>
      <c r="CH17" s="63">
        <v>37400</v>
      </c>
      <c r="CI17" s="63">
        <v>36165</v>
      </c>
      <c r="CJ17" s="63">
        <v>38450</v>
      </c>
      <c r="CK17" s="69">
        <v>38338</v>
      </c>
      <c r="CL17" s="63">
        <v>38058</v>
      </c>
      <c r="CM17" s="63">
        <v>39084</v>
      </c>
      <c r="CN17" s="63">
        <v>39514</v>
      </c>
      <c r="CO17" s="63">
        <v>39583</v>
      </c>
      <c r="CP17" s="63">
        <v>37003</v>
      </c>
      <c r="CQ17" s="63">
        <v>40100</v>
      </c>
      <c r="CR17" s="69">
        <v>38715.538461538461</v>
      </c>
      <c r="CS17" s="70"/>
      <c r="CT17" s="65" t="s">
        <v>66</v>
      </c>
      <c r="CU17" s="93">
        <v>25</v>
      </c>
      <c r="CV17" s="65">
        <v>33.651143660158013</v>
      </c>
      <c r="CW17" s="93">
        <v>42</v>
      </c>
      <c r="CX17" s="65">
        <v>29.64</v>
      </c>
      <c r="CY17" s="66">
        <v>25.28</v>
      </c>
      <c r="CZ17" s="65">
        <v>48.8907545868</v>
      </c>
      <c r="DA17" s="73">
        <v>29.15</v>
      </c>
      <c r="DB17" s="67">
        <v>31.37</v>
      </c>
      <c r="DC17" s="65">
        <v>35.68</v>
      </c>
      <c r="DD17" s="65">
        <v>28.47</v>
      </c>
      <c r="DE17" s="65">
        <v>29.15</v>
      </c>
      <c r="DF17" s="65">
        <v>50</v>
      </c>
      <c r="DG17" s="65">
        <v>39.770000000000003</v>
      </c>
      <c r="DH17" s="73">
        <v>34.465530634381381</v>
      </c>
      <c r="DI17" s="70"/>
      <c r="DJ17" s="63" t="s">
        <v>66</v>
      </c>
      <c r="DK17" s="63">
        <v>22913</v>
      </c>
      <c r="DL17" s="63">
        <v>21068</v>
      </c>
      <c r="DM17" s="63">
        <v>21960</v>
      </c>
      <c r="DN17" s="63">
        <v>20200</v>
      </c>
      <c r="DO17" s="63">
        <v>19504</v>
      </c>
      <c r="DP17" s="63">
        <v>22360</v>
      </c>
      <c r="DQ17" s="64">
        <v>21206</v>
      </c>
      <c r="DR17" s="63">
        <v>23490</v>
      </c>
      <c r="DS17" s="63">
        <v>21234</v>
      </c>
      <c r="DT17" s="63">
        <v>22918</v>
      </c>
      <c r="DU17" s="63">
        <v>21002</v>
      </c>
      <c r="DV17" s="63">
        <v>21900</v>
      </c>
      <c r="DW17" s="63">
        <v>21360</v>
      </c>
      <c r="DX17" s="69">
        <v>21624.23076923077</v>
      </c>
      <c r="DY17" s="70"/>
      <c r="DZ17" s="70"/>
      <c r="EA17" s="70"/>
      <c r="EB17" s="70"/>
      <c r="EC17" s="70"/>
      <c r="ED17" s="70"/>
      <c r="EE17" s="70"/>
      <c r="EF17" s="70"/>
      <c r="EG17" s="70"/>
      <c r="EH17" s="70"/>
    </row>
    <row r="18" spans="1:140" x14ac:dyDescent="0.25">
      <c r="A18" s="57" t="s">
        <v>42</v>
      </c>
      <c r="B18" s="68">
        <v>48705.942857142865</v>
      </c>
      <c r="C18" s="68">
        <v>50748.89238323376</v>
      </c>
      <c r="D18" s="68">
        <v>45083.264637116903</v>
      </c>
      <c r="E18" s="68">
        <v>51320.904977375569</v>
      </c>
      <c r="F18" s="68">
        <v>52539.152759948658</v>
      </c>
      <c r="G18" s="68">
        <v>41158.479406307983</v>
      </c>
      <c r="H18" s="68">
        <v>52701.22034222931</v>
      </c>
      <c r="I18" s="68">
        <v>42593.83687622493</v>
      </c>
      <c r="J18" s="68" t="s">
        <v>65</v>
      </c>
      <c r="K18" s="68">
        <v>45726.401289798203</v>
      </c>
      <c r="L18" s="68">
        <v>51792.1243830534</v>
      </c>
      <c r="M18" s="68">
        <v>44863.705370035699</v>
      </c>
      <c r="N18" s="68">
        <v>45145.090909090904</v>
      </c>
      <c r="O18" s="68">
        <v>45537.778542544955</v>
      </c>
      <c r="P18" s="69">
        <v>47532.061133392548</v>
      </c>
      <c r="Q18" s="70"/>
      <c r="R18" s="63">
        <v>820</v>
      </c>
      <c r="S18" s="63">
        <v>611</v>
      </c>
      <c r="T18" s="3">
        <v>750</v>
      </c>
      <c r="U18" s="63">
        <v>756</v>
      </c>
      <c r="V18" s="63">
        <v>770</v>
      </c>
      <c r="W18" s="63">
        <v>573</v>
      </c>
      <c r="X18" s="63">
        <v>730</v>
      </c>
      <c r="Y18" s="71">
        <v>777.8</v>
      </c>
      <c r="Z18" s="63" t="s">
        <v>66</v>
      </c>
      <c r="AA18" s="63">
        <v>672</v>
      </c>
      <c r="AB18" s="63">
        <v>618</v>
      </c>
      <c r="AC18" s="63">
        <v>730</v>
      </c>
      <c r="AD18" s="63">
        <v>570</v>
      </c>
      <c r="AE18" s="63">
        <v>670</v>
      </c>
      <c r="AF18" s="69">
        <v>695.98461538461538</v>
      </c>
      <c r="AG18" s="70"/>
      <c r="AH18" s="68">
        <v>42857.142857142862</v>
      </c>
      <c r="AI18" s="68">
        <v>45657.114605455987</v>
      </c>
      <c r="AJ18" s="68">
        <v>40692.801387684303</v>
      </c>
      <c r="AK18" s="68">
        <v>46153.846153846156</v>
      </c>
      <c r="AL18" s="68">
        <v>46315.789473684214</v>
      </c>
      <c r="AM18" s="68">
        <v>36903.0612244898</v>
      </c>
      <c r="AN18" s="68">
        <v>48181.856789610341</v>
      </c>
      <c r="AO18" s="68">
        <v>38373.737373737371</v>
      </c>
      <c r="AP18" s="68" t="s">
        <v>65</v>
      </c>
      <c r="AQ18" s="68">
        <v>40854.355400696862</v>
      </c>
      <c r="AR18" s="68">
        <v>46589.400205981889</v>
      </c>
      <c r="AS18" s="68">
        <v>40219.813717188823</v>
      </c>
      <c r="AT18" s="68">
        <v>40366.909090909088</v>
      </c>
      <c r="AU18" s="68">
        <v>40710.659898477155</v>
      </c>
      <c r="AV18" s="69">
        <v>42605.883706069602</v>
      </c>
      <c r="AW18" s="70"/>
      <c r="AX18" s="68">
        <v>5848.8</v>
      </c>
      <c r="AY18" s="68">
        <v>5091.7777777777774</v>
      </c>
      <c r="AZ18" s="68">
        <v>4390.4632494326006</v>
      </c>
      <c r="BA18" s="68">
        <v>5167.0588235294117</v>
      </c>
      <c r="BB18" s="68">
        <v>6223.3632862644408</v>
      </c>
      <c r="BC18" s="68">
        <v>4255.4181818181814</v>
      </c>
      <c r="BD18" s="68">
        <v>4519.3635526189701</v>
      </c>
      <c r="BE18" s="68">
        <v>4220.0995024875619</v>
      </c>
      <c r="BF18" s="68" t="s">
        <v>65</v>
      </c>
      <c r="BG18" s="68">
        <v>4872.0458891013386</v>
      </c>
      <c r="BH18" s="68">
        <v>5202.72417707151</v>
      </c>
      <c r="BI18" s="68">
        <v>4643.8916528468772</v>
      </c>
      <c r="BJ18" s="68">
        <v>4778.181818181818</v>
      </c>
      <c r="BK18" s="68">
        <v>4827.1186440677966</v>
      </c>
      <c r="BL18" s="69">
        <v>4926.1774273229448</v>
      </c>
      <c r="BM18" s="70"/>
      <c r="BN18" s="65">
        <v>11.2</v>
      </c>
      <c r="BO18" s="72">
        <v>10.778079259988868</v>
      </c>
      <c r="BP18" s="93">
        <v>11.53</v>
      </c>
      <c r="BQ18" s="93">
        <v>10.27</v>
      </c>
      <c r="BR18" s="65">
        <v>9.69</v>
      </c>
      <c r="BS18" s="66">
        <v>11.76</v>
      </c>
      <c r="BT18" s="65">
        <v>9.5762187417296385</v>
      </c>
      <c r="BU18" s="73">
        <v>11.88</v>
      </c>
      <c r="BV18" s="65" t="s">
        <v>66</v>
      </c>
      <c r="BW18" s="65">
        <v>11.48</v>
      </c>
      <c r="BX18" s="65">
        <v>10.177593999999999</v>
      </c>
      <c r="BY18" s="65">
        <v>11.81</v>
      </c>
      <c r="BZ18" s="65">
        <v>11</v>
      </c>
      <c r="CA18" s="65">
        <v>11.82</v>
      </c>
      <c r="CB18" s="73">
        <v>10.997837846286039</v>
      </c>
      <c r="CC18" s="70"/>
      <c r="CD18" s="63">
        <v>40000</v>
      </c>
      <c r="CE18" s="63">
        <v>41008</v>
      </c>
      <c r="CF18" s="63">
        <v>39099</v>
      </c>
      <c r="CG18" s="63">
        <v>39500</v>
      </c>
      <c r="CH18" s="63">
        <v>37400</v>
      </c>
      <c r="CI18" s="63">
        <v>36165</v>
      </c>
      <c r="CJ18" s="63">
        <v>38450</v>
      </c>
      <c r="CK18" s="69">
        <v>37990</v>
      </c>
      <c r="CL18" s="63" t="s">
        <v>66</v>
      </c>
      <c r="CM18" s="63">
        <v>39084</v>
      </c>
      <c r="CN18" s="63">
        <v>39514</v>
      </c>
      <c r="CO18" s="63">
        <v>39583</v>
      </c>
      <c r="CP18" s="63">
        <v>37003</v>
      </c>
      <c r="CQ18" s="63">
        <v>40100</v>
      </c>
      <c r="CR18" s="69">
        <v>38838.153846153844</v>
      </c>
      <c r="CS18" s="70"/>
      <c r="CT18" s="65">
        <v>50</v>
      </c>
      <c r="CU18" s="93">
        <v>54</v>
      </c>
      <c r="CV18" s="65">
        <v>57.582989683986668</v>
      </c>
      <c r="CW18" s="93">
        <v>51</v>
      </c>
      <c r="CX18" s="65">
        <v>38.950000000000003</v>
      </c>
      <c r="CY18" s="66">
        <v>55</v>
      </c>
      <c r="CZ18" s="65">
        <v>59.3711917344</v>
      </c>
      <c r="DA18" s="73">
        <v>60.3</v>
      </c>
      <c r="DB18" s="67" t="s">
        <v>66</v>
      </c>
      <c r="DC18" s="65">
        <v>52.3</v>
      </c>
      <c r="DD18" s="65">
        <v>52.86</v>
      </c>
      <c r="DE18" s="65">
        <v>54.269999999999996</v>
      </c>
      <c r="DF18" s="65">
        <v>55</v>
      </c>
      <c r="DG18" s="65">
        <v>53.1</v>
      </c>
      <c r="DH18" s="73">
        <v>53.364167801414361</v>
      </c>
      <c r="DI18" s="70"/>
      <c r="DJ18" s="63">
        <v>24370</v>
      </c>
      <c r="DK18" s="63">
        <v>22913</v>
      </c>
      <c r="DL18" s="63">
        <v>21068</v>
      </c>
      <c r="DM18" s="63">
        <v>21960</v>
      </c>
      <c r="DN18" s="63">
        <v>20200</v>
      </c>
      <c r="DO18" s="63">
        <v>19504</v>
      </c>
      <c r="DP18" s="63">
        <v>22360</v>
      </c>
      <c r="DQ18" s="64">
        <v>21206</v>
      </c>
      <c r="DR18" s="63" t="s">
        <v>66</v>
      </c>
      <c r="DS18" s="63">
        <v>21234</v>
      </c>
      <c r="DT18" s="63">
        <v>22918</v>
      </c>
      <c r="DU18" s="63">
        <v>21002</v>
      </c>
      <c r="DV18" s="63">
        <v>21900</v>
      </c>
      <c r="DW18" s="63">
        <v>21360</v>
      </c>
      <c r="DX18" s="69">
        <v>21691.923076923078</v>
      </c>
      <c r="DY18" s="70"/>
      <c r="DZ18" s="70"/>
      <c r="EA18" s="70"/>
      <c r="EB18" s="70"/>
      <c r="EC18" s="70"/>
      <c r="ED18" s="70"/>
      <c r="EE18" s="70"/>
      <c r="EF18" s="70"/>
      <c r="EG18" s="70"/>
      <c r="EH18" s="70"/>
    </row>
    <row r="19" spans="1:140" x14ac:dyDescent="0.25">
      <c r="A19" s="57" t="s">
        <v>56</v>
      </c>
      <c r="B19" s="68">
        <v>48174.233766233774</v>
      </c>
      <c r="C19" s="68">
        <v>52700.334083258451</v>
      </c>
      <c r="D19" s="68">
        <v>49586.006093170108</v>
      </c>
      <c r="E19" s="68">
        <v>44346.574870912227</v>
      </c>
      <c r="F19" s="68">
        <v>44897.302426970091</v>
      </c>
      <c r="G19" s="68">
        <v>48699.581645265513</v>
      </c>
      <c r="H19" s="68">
        <v>43886.78901161893</v>
      </c>
      <c r="I19" s="68">
        <v>45171.813727653942</v>
      </c>
      <c r="J19" s="68">
        <v>48262.79549718574</v>
      </c>
      <c r="K19" s="68" t="s">
        <v>65</v>
      </c>
      <c r="L19" s="68">
        <v>48802.834615217973</v>
      </c>
      <c r="M19" s="68">
        <v>47461.28204441128</v>
      </c>
      <c r="N19" s="68">
        <v>46754.691588785048</v>
      </c>
      <c r="O19" s="68">
        <v>52143.064787771851</v>
      </c>
      <c r="P19" s="69">
        <v>47760.561858342691</v>
      </c>
      <c r="Q19" s="70"/>
      <c r="R19" s="63">
        <v>820</v>
      </c>
      <c r="S19" s="63">
        <v>611</v>
      </c>
      <c r="T19" s="3">
        <v>750</v>
      </c>
      <c r="U19" s="63">
        <v>756</v>
      </c>
      <c r="V19" s="63">
        <v>770</v>
      </c>
      <c r="W19" s="63">
        <v>605</v>
      </c>
      <c r="X19" s="63">
        <v>730</v>
      </c>
      <c r="Y19" s="71">
        <v>785.5</v>
      </c>
      <c r="Z19" s="63">
        <v>747</v>
      </c>
      <c r="AA19" s="63" t="s">
        <v>66</v>
      </c>
      <c r="AB19" s="63">
        <v>618</v>
      </c>
      <c r="AC19" s="63">
        <v>730</v>
      </c>
      <c r="AD19" s="63">
        <v>570</v>
      </c>
      <c r="AE19" s="63">
        <v>670</v>
      </c>
      <c r="AF19" s="69">
        <v>704.80769230769226</v>
      </c>
      <c r="AG19" s="70"/>
      <c r="AH19" s="68">
        <v>42857.142857142862</v>
      </c>
      <c r="AI19" s="68">
        <v>47608.556305480677</v>
      </c>
      <c r="AJ19" s="68">
        <v>44684.571428571428</v>
      </c>
      <c r="AK19" s="68">
        <v>38072.28915662651</v>
      </c>
      <c r="AL19" s="68">
        <v>39507.042253521126</v>
      </c>
      <c r="AM19" s="68">
        <v>43096.325719960274</v>
      </c>
      <c r="AN19" s="68">
        <v>39367.425458999962</v>
      </c>
      <c r="AO19" s="68">
        <v>40004.869565217392</v>
      </c>
      <c r="AP19" s="68">
        <v>42842.026266416513</v>
      </c>
      <c r="AQ19" s="68" t="s">
        <v>65</v>
      </c>
      <c r="AR19" s="68">
        <v>42153.511597809847</v>
      </c>
      <c r="AS19" s="68">
        <v>42638.779174147217</v>
      </c>
      <c r="AT19" s="68">
        <v>41498.691588785048</v>
      </c>
      <c r="AU19" s="68">
        <v>45698.005698005698</v>
      </c>
      <c r="AV19" s="69">
        <v>42309.941313129581</v>
      </c>
      <c r="AW19" s="70"/>
      <c r="AX19" s="68">
        <v>5317.090909090909</v>
      </c>
      <c r="AY19" s="68">
        <v>5091.7777777777774</v>
      </c>
      <c r="AZ19" s="68">
        <v>4901.4346645986816</v>
      </c>
      <c r="BA19" s="68">
        <v>6274.2857142857147</v>
      </c>
      <c r="BB19" s="68">
        <v>5390.2601734489663</v>
      </c>
      <c r="BC19" s="68">
        <v>5603.2559253052423</v>
      </c>
      <c r="BD19" s="68">
        <v>4519.3635526189701</v>
      </c>
      <c r="BE19" s="68">
        <v>5166.9441624365481</v>
      </c>
      <c r="BF19" s="68">
        <v>5420.7692307692305</v>
      </c>
      <c r="BG19" s="68" t="s">
        <v>65</v>
      </c>
      <c r="BH19" s="68">
        <v>6649.3230174081236</v>
      </c>
      <c r="BI19" s="68">
        <v>4822.5028702640648</v>
      </c>
      <c r="BJ19" s="68">
        <v>5256</v>
      </c>
      <c r="BK19" s="68">
        <v>6445.059089766155</v>
      </c>
      <c r="BL19" s="69">
        <v>5450.6205452131062</v>
      </c>
      <c r="BM19" s="70"/>
      <c r="BN19" s="65">
        <v>11.2</v>
      </c>
      <c r="BO19" s="72">
        <v>10.3362932671695</v>
      </c>
      <c r="BP19" s="93">
        <v>10.5</v>
      </c>
      <c r="BQ19" s="93">
        <v>12.45</v>
      </c>
      <c r="BR19" s="65">
        <v>11.36</v>
      </c>
      <c r="BS19" s="66">
        <v>10.07</v>
      </c>
      <c r="BT19" s="65">
        <v>11.720349873540366</v>
      </c>
      <c r="BU19" s="73">
        <v>11.5</v>
      </c>
      <c r="BV19" s="65">
        <v>10.66</v>
      </c>
      <c r="BW19" s="65" t="s">
        <v>66</v>
      </c>
      <c r="BX19" s="65">
        <v>11.248600223964168</v>
      </c>
      <c r="BY19" s="65">
        <v>11.14</v>
      </c>
      <c r="BZ19" s="65">
        <v>10.7</v>
      </c>
      <c r="CA19" s="65">
        <v>10.53</v>
      </c>
      <c r="CB19" s="73">
        <v>11.031941797282618</v>
      </c>
      <c r="CC19" s="70"/>
      <c r="CD19" s="63">
        <v>40000</v>
      </c>
      <c r="CE19" s="63">
        <v>41008</v>
      </c>
      <c r="CF19" s="63">
        <v>39099</v>
      </c>
      <c r="CG19" s="63">
        <v>39500</v>
      </c>
      <c r="CH19" s="63">
        <v>37400</v>
      </c>
      <c r="CI19" s="63">
        <v>36165</v>
      </c>
      <c r="CJ19" s="63">
        <v>38450</v>
      </c>
      <c r="CK19" s="69">
        <v>38338</v>
      </c>
      <c r="CL19" s="63">
        <v>38058</v>
      </c>
      <c r="CM19" s="63" t="s">
        <v>66</v>
      </c>
      <c r="CN19" s="63">
        <v>39514</v>
      </c>
      <c r="CO19" s="63">
        <v>39583</v>
      </c>
      <c r="CP19" s="63">
        <v>37003</v>
      </c>
      <c r="CQ19" s="63">
        <v>40100</v>
      </c>
      <c r="CR19" s="69">
        <v>38786</v>
      </c>
      <c r="CS19" s="70"/>
      <c r="CT19" s="65">
        <v>55</v>
      </c>
      <c r="CU19" s="93">
        <v>54</v>
      </c>
      <c r="CV19" s="65">
        <v>51.58</v>
      </c>
      <c r="CW19" s="93">
        <v>42</v>
      </c>
      <c r="CX19" s="65">
        <v>44.97</v>
      </c>
      <c r="CY19" s="66">
        <v>41.77</v>
      </c>
      <c r="CZ19" s="65">
        <v>59.3711917344</v>
      </c>
      <c r="DA19" s="73">
        <v>49.25</v>
      </c>
      <c r="DB19" s="67">
        <v>52</v>
      </c>
      <c r="DC19" s="65" t="s">
        <v>66</v>
      </c>
      <c r="DD19" s="65">
        <v>41.36</v>
      </c>
      <c r="DE19" s="65">
        <v>52.259999999999991</v>
      </c>
      <c r="DF19" s="65">
        <v>50</v>
      </c>
      <c r="DG19" s="65">
        <v>39.770000000000003</v>
      </c>
      <c r="DH19" s="73">
        <v>48.717783979569226</v>
      </c>
      <c r="DI19" s="70"/>
      <c r="DJ19" s="63">
        <v>24370</v>
      </c>
      <c r="DK19" s="63">
        <v>22913</v>
      </c>
      <c r="DL19" s="63">
        <v>21068</v>
      </c>
      <c r="DM19" s="63">
        <v>21960</v>
      </c>
      <c r="DN19" s="63">
        <v>20200</v>
      </c>
      <c r="DO19" s="63">
        <v>19504</v>
      </c>
      <c r="DP19" s="63">
        <v>22360</v>
      </c>
      <c r="DQ19" s="64">
        <v>21206</v>
      </c>
      <c r="DR19" s="63">
        <v>23490</v>
      </c>
      <c r="DS19" s="63" t="s">
        <v>66</v>
      </c>
      <c r="DT19" s="63">
        <v>22918</v>
      </c>
      <c r="DU19" s="63">
        <v>21002</v>
      </c>
      <c r="DV19" s="63">
        <v>21900</v>
      </c>
      <c r="DW19" s="63">
        <v>21360</v>
      </c>
      <c r="DX19" s="69">
        <v>21865.461538461539</v>
      </c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</row>
    <row r="20" spans="1:140" x14ac:dyDescent="0.25">
      <c r="A20" s="57" t="s">
        <v>45</v>
      </c>
      <c r="B20" s="68">
        <v>47228.11034482759</v>
      </c>
      <c r="C20" s="68">
        <v>50712.356779448237</v>
      </c>
      <c r="D20" s="68">
        <v>49297.043941329561</v>
      </c>
      <c r="E20" s="68">
        <v>49960.921658986183</v>
      </c>
      <c r="F20" s="68">
        <v>43040.60506295324</v>
      </c>
      <c r="G20" s="68">
        <v>47412.504480218529</v>
      </c>
      <c r="H20" s="68">
        <v>55461.627326372196</v>
      </c>
      <c r="I20" s="68">
        <v>46119.232671166152</v>
      </c>
      <c r="J20" s="68">
        <v>49211.821001329197</v>
      </c>
      <c r="K20" s="68">
        <v>47491.77551052098</v>
      </c>
      <c r="L20" s="68">
        <v>49079.099938472762</v>
      </c>
      <c r="M20" s="68">
        <v>46234.534256488994</v>
      </c>
      <c r="N20" s="68" t="s">
        <v>65</v>
      </c>
      <c r="O20" s="68">
        <v>46743.494950688008</v>
      </c>
      <c r="P20" s="69">
        <v>48307.163686369357</v>
      </c>
      <c r="Q20" s="70"/>
      <c r="R20" s="63">
        <v>820</v>
      </c>
      <c r="S20" s="63">
        <v>611</v>
      </c>
      <c r="T20" s="3">
        <v>750</v>
      </c>
      <c r="U20" s="63">
        <v>756</v>
      </c>
      <c r="V20" s="63">
        <v>770</v>
      </c>
      <c r="W20" s="63">
        <v>599</v>
      </c>
      <c r="X20" s="63">
        <v>730</v>
      </c>
      <c r="Y20" s="71">
        <v>788.4</v>
      </c>
      <c r="Z20" s="63">
        <v>750</v>
      </c>
      <c r="AA20" s="63">
        <v>680</v>
      </c>
      <c r="AB20" s="63">
        <v>618</v>
      </c>
      <c r="AC20" s="63">
        <v>730</v>
      </c>
      <c r="AD20" s="63" t="s">
        <v>66</v>
      </c>
      <c r="AE20" s="63">
        <v>670</v>
      </c>
      <c r="AF20" s="69">
        <v>713.26153846153841</v>
      </c>
      <c r="AG20" s="70"/>
      <c r="AH20" s="68">
        <v>41379.310344827587</v>
      </c>
      <c r="AI20" s="68">
        <v>44006.112877009211</v>
      </c>
      <c r="AJ20" s="68">
        <v>43558.937531633426</v>
      </c>
      <c r="AK20" s="68">
        <v>43686.635944700465</v>
      </c>
      <c r="AL20" s="68">
        <v>37937.4471682164</v>
      </c>
      <c r="AM20" s="68">
        <v>41809.248554913291</v>
      </c>
      <c r="AN20" s="68">
        <v>49973.473128964011</v>
      </c>
      <c r="AO20" s="68">
        <v>39455.91766723842</v>
      </c>
      <c r="AP20" s="68">
        <v>41593.442622950817</v>
      </c>
      <c r="AQ20" s="68">
        <v>41748.976321880007</v>
      </c>
      <c r="AR20" s="68">
        <v>43573.274112646934</v>
      </c>
      <c r="AS20" s="68">
        <v>41412.031386224931</v>
      </c>
      <c r="AT20" s="68" t="s">
        <v>65</v>
      </c>
      <c r="AU20" s="68">
        <v>41916.376306620208</v>
      </c>
      <c r="AV20" s="69">
        <v>42465.475689832747</v>
      </c>
      <c r="AW20" s="70"/>
      <c r="AX20" s="68">
        <v>5848.8</v>
      </c>
      <c r="AY20" s="68">
        <v>6706.2439024390242</v>
      </c>
      <c r="AZ20" s="68">
        <v>5738.1064096961318</v>
      </c>
      <c r="BA20" s="68">
        <v>6274.2857142857147</v>
      </c>
      <c r="BB20" s="68">
        <v>5103.1578947368425</v>
      </c>
      <c r="BC20" s="68">
        <v>5603.2559253052423</v>
      </c>
      <c r="BD20" s="68">
        <v>5488.1541974081874</v>
      </c>
      <c r="BE20" s="68">
        <v>6663.3150039277298</v>
      </c>
      <c r="BF20" s="68">
        <v>7618.3783783783783</v>
      </c>
      <c r="BG20" s="68">
        <v>5742.7991886409736</v>
      </c>
      <c r="BH20" s="68">
        <v>5505.8258258258256</v>
      </c>
      <c r="BI20" s="68">
        <v>4822.5028702640648</v>
      </c>
      <c r="BJ20" s="68" t="s">
        <v>65</v>
      </c>
      <c r="BK20" s="68">
        <v>4827.1186440677966</v>
      </c>
      <c r="BL20" s="69">
        <v>5841.6879965366088</v>
      </c>
      <c r="BM20" s="70"/>
      <c r="BN20" s="65">
        <v>11.6</v>
      </c>
      <c r="BO20" s="72">
        <v>11.182446433642934</v>
      </c>
      <c r="BP20" s="93">
        <v>10.77133710296</v>
      </c>
      <c r="BQ20" s="93">
        <v>10.85</v>
      </c>
      <c r="BR20" s="65">
        <v>11.83</v>
      </c>
      <c r="BS20" s="66">
        <v>10.38</v>
      </c>
      <c r="BT20" s="65">
        <v>9.2328983981018968</v>
      </c>
      <c r="BU20" s="73">
        <v>11.66</v>
      </c>
      <c r="BV20" s="65">
        <v>10.98</v>
      </c>
      <c r="BW20" s="65">
        <v>11.234</v>
      </c>
      <c r="BX20" s="65">
        <v>10.882083333333334</v>
      </c>
      <c r="BY20" s="65">
        <v>11.47</v>
      </c>
      <c r="BZ20" s="65" t="s">
        <v>66</v>
      </c>
      <c r="CA20" s="65">
        <v>11.48</v>
      </c>
      <c r="CB20" s="73">
        <v>11.042520405233704</v>
      </c>
      <c r="CC20" s="70"/>
      <c r="CD20" s="63">
        <v>40000</v>
      </c>
      <c r="CE20" s="63">
        <v>41008</v>
      </c>
      <c r="CF20" s="63">
        <v>39099</v>
      </c>
      <c r="CG20" s="63">
        <v>39500</v>
      </c>
      <c r="CH20" s="63">
        <v>37400</v>
      </c>
      <c r="CI20" s="63">
        <v>36165</v>
      </c>
      <c r="CJ20" s="63">
        <v>38450</v>
      </c>
      <c r="CK20" s="69">
        <v>38338</v>
      </c>
      <c r="CL20" s="63">
        <v>38058</v>
      </c>
      <c r="CM20" s="63">
        <v>39084</v>
      </c>
      <c r="CN20" s="63">
        <v>39514</v>
      </c>
      <c r="CO20" s="63">
        <v>39583</v>
      </c>
      <c r="CP20" s="63" t="s">
        <v>66</v>
      </c>
      <c r="CQ20" s="63">
        <v>40100</v>
      </c>
      <c r="CR20" s="69">
        <v>38946.076923076922</v>
      </c>
      <c r="CS20" s="70"/>
      <c r="CT20" s="65">
        <v>50</v>
      </c>
      <c r="CU20" s="93">
        <v>41</v>
      </c>
      <c r="CV20" s="65">
        <v>44.059134137491213</v>
      </c>
      <c r="CW20" s="93">
        <v>42</v>
      </c>
      <c r="CX20" s="65">
        <v>47.5</v>
      </c>
      <c r="CY20" s="66">
        <v>41.77</v>
      </c>
      <c r="CZ20" s="65">
        <v>48.8907545868</v>
      </c>
      <c r="DA20" s="73">
        <v>38.19</v>
      </c>
      <c r="DB20" s="67">
        <v>37</v>
      </c>
      <c r="DC20" s="65">
        <v>44.37</v>
      </c>
      <c r="DD20" s="65">
        <v>49.95</v>
      </c>
      <c r="DE20" s="65">
        <v>52.259999999999991</v>
      </c>
      <c r="DF20" s="65" t="s">
        <v>66</v>
      </c>
      <c r="DG20" s="65">
        <v>53.1</v>
      </c>
      <c r="DH20" s="73">
        <v>45.391529901868552</v>
      </c>
      <c r="DI20" s="70"/>
      <c r="DJ20" s="63">
        <v>24370</v>
      </c>
      <c r="DK20" s="63">
        <v>22913</v>
      </c>
      <c r="DL20" s="63">
        <v>21068</v>
      </c>
      <c r="DM20" s="63">
        <v>21960</v>
      </c>
      <c r="DN20" s="63">
        <v>20200</v>
      </c>
      <c r="DO20" s="63">
        <v>19504</v>
      </c>
      <c r="DP20" s="63">
        <v>22360</v>
      </c>
      <c r="DQ20" s="64">
        <v>21206</v>
      </c>
      <c r="DR20" s="63">
        <v>23490</v>
      </c>
      <c r="DS20" s="63">
        <v>21234</v>
      </c>
      <c r="DT20" s="63">
        <v>22918</v>
      </c>
      <c r="DU20" s="63">
        <v>21002</v>
      </c>
      <c r="DV20" s="63" t="s">
        <v>66</v>
      </c>
      <c r="DW20" s="63">
        <v>21360</v>
      </c>
      <c r="DX20" s="69">
        <v>21814.23076923077</v>
      </c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</row>
    <row r="21" spans="1:140" x14ac:dyDescent="0.25">
      <c r="A21" s="57" t="s">
        <v>47</v>
      </c>
      <c r="B21" s="68">
        <v>47473.248081841433</v>
      </c>
      <c r="C21" s="68">
        <v>47592.111497656311</v>
      </c>
      <c r="D21" s="68">
        <v>45099.564853376171</v>
      </c>
      <c r="E21" s="68">
        <v>46564.438736193173</v>
      </c>
      <c r="F21" s="68">
        <v>46067.043317638389</v>
      </c>
      <c r="G21" s="68">
        <v>41158.479406307983</v>
      </c>
      <c r="H21" s="68">
        <v>62271.589156603972</v>
      </c>
      <c r="I21" s="68">
        <v>42593.83687622493</v>
      </c>
      <c r="J21" s="68">
        <v>47192.811724037194</v>
      </c>
      <c r="K21" s="68">
        <v>43913.750708879918</v>
      </c>
      <c r="L21" s="68">
        <v>52407.104465772361</v>
      </c>
      <c r="M21" s="68" t="s">
        <v>65</v>
      </c>
      <c r="N21" s="68" t="s">
        <v>65</v>
      </c>
      <c r="O21" s="68">
        <v>43292.346461813606</v>
      </c>
      <c r="P21" s="69">
        <v>47135.527107195441</v>
      </c>
      <c r="Q21" s="70"/>
      <c r="R21" s="63">
        <v>820</v>
      </c>
      <c r="S21" s="63">
        <v>611</v>
      </c>
      <c r="T21" s="3">
        <v>750</v>
      </c>
      <c r="U21" s="63">
        <v>756</v>
      </c>
      <c r="V21" s="63">
        <v>770</v>
      </c>
      <c r="W21" s="63">
        <v>573</v>
      </c>
      <c r="X21" s="63">
        <v>730</v>
      </c>
      <c r="Y21" s="71">
        <v>777.8</v>
      </c>
      <c r="Z21" s="63">
        <v>744</v>
      </c>
      <c r="AA21" s="63">
        <v>663</v>
      </c>
      <c r="AB21" s="63">
        <v>618</v>
      </c>
      <c r="AC21" s="63" t="s">
        <v>66</v>
      </c>
      <c r="AD21" s="63" t="s">
        <v>66</v>
      </c>
      <c r="AE21" s="63">
        <v>670</v>
      </c>
      <c r="AF21" s="69">
        <v>706.9</v>
      </c>
      <c r="AG21" s="70"/>
      <c r="AH21" s="68">
        <v>41739.130434782608</v>
      </c>
      <c r="AI21" s="68">
        <v>42500.333719878538</v>
      </c>
      <c r="AJ21" s="68">
        <v>40692.801387684303</v>
      </c>
      <c r="AK21" s="68">
        <v>41397.37991266376</v>
      </c>
      <c r="AL21" s="68">
        <v>40468.890892696123</v>
      </c>
      <c r="AM21" s="68">
        <v>36903.0612244898</v>
      </c>
      <c r="AN21" s="68">
        <v>57752.225603985004</v>
      </c>
      <c r="AO21" s="68">
        <v>38373.737373737371</v>
      </c>
      <c r="AP21" s="68">
        <v>42247.548566142461</v>
      </c>
      <c r="AQ21" s="68">
        <v>39041.704819778577</v>
      </c>
      <c r="AR21" s="68">
        <v>47204.38028870085</v>
      </c>
      <c r="AS21" s="68" t="s">
        <v>65</v>
      </c>
      <c r="AT21" s="68" t="s">
        <v>65</v>
      </c>
      <c r="AU21" s="68">
        <v>38465.227817745807</v>
      </c>
      <c r="AV21" s="69">
        <v>42232.201836857101</v>
      </c>
      <c r="AW21" s="70"/>
      <c r="AX21" s="68">
        <v>5734.1176470588234</v>
      </c>
      <c r="AY21" s="68">
        <v>5091.7777777777774</v>
      </c>
      <c r="AZ21" s="68">
        <v>4406.7634656918644</v>
      </c>
      <c r="BA21" s="68">
        <v>5167.0588235294117</v>
      </c>
      <c r="BB21" s="68">
        <v>5598.1524249422637</v>
      </c>
      <c r="BC21" s="68">
        <v>4255.4181818181814</v>
      </c>
      <c r="BD21" s="68">
        <v>4519.3635526189701</v>
      </c>
      <c r="BE21" s="68">
        <v>4220.0995024875619</v>
      </c>
      <c r="BF21" s="68">
        <v>4945.2631578947367</v>
      </c>
      <c r="BG21" s="68">
        <v>4872.0458891013386</v>
      </c>
      <c r="BH21" s="68">
        <v>5202.72417707151</v>
      </c>
      <c r="BI21" s="68" t="s">
        <v>65</v>
      </c>
      <c r="BJ21" s="68" t="s">
        <v>65</v>
      </c>
      <c r="BK21" s="68">
        <v>4827.1186440677966</v>
      </c>
      <c r="BL21" s="69">
        <v>4903.3252703383532</v>
      </c>
      <c r="BM21" s="70"/>
      <c r="BN21" s="65">
        <v>11.5</v>
      </c>
      <c r="BO21" s="72">
        <v>11.578638493603959</v>
      </c>
      <c r="BP21" s="93">
        <v>11.53</v>
      </c>
      <c r="BQ21" s="93">
        <v>11.45</v>
      </c>
      <c r="BR21" s="65">
        <v>11.09</v>
      </c>
      <c r="BS21" s="66">
        <v>11.76</v>
      </c>
      <c r="BT21" s="65">
        <v>7.9893024931001548</v>
      </c>
      <c r="BU21" s="73">
        <v>11.88</v>
      </c>
      <c r="BV21" s="65">
        <v>10.81</v>
      </c>
      <c r="BW21" s="65">
        <v>12.013</v>
      </c>
      <c r="BX21" s="65">
        <v>10.045</v>
      </c>
      <c r="BY21" s="65" t="s">
        <v>66</v>
      </c>
      <c r="BZ21" s="65" t="s">
        <v>66</v>
      </c>
      <c r="CA21" s="65">
        <v>12.51</v>
      </c>
      <c r="CB21" s="73">
        <v>11.179661748892011</v>
      </c>
      <c r="CC21" s="70"/>
      <c r="CD21" s="63">
        <v>40000</v>
      </c>
      <c r="CE21" s="63">
        <v>41008</v>
      </c>
      <c r="CF21" s="63">
        <v>39099</v>
      </c>
      <c r="CG21" s="63">
        <v>39500</v>
      </c>
      <c r="CH21" s="63">
        <v>37400</v>
      </c>
      <c r="CI21" s="63">
        <v>36165</v>
      </c>
      <c r="CJ21" s="63">
        <v>38450</v>
      </c>
      <c r="CK21" s="69">
        <v>37990</v>
      </c>
      <c r="CL21" s="63">
        <v>38058</v>
      </c>
      <c r="CM21" s="63">
        <v>39084</v>
      </c>
      <c r="CN21" s="63">
        <v>39514</v>
      </c>
      <c r="CO21" s="63" t="s">
        <v>66</v>
      </c>
      <c r="CP21" s="63" t="s">
        <v>66</v>
      </c>
      <c r="CQ21" s="63">
        <v>40100</v>
      </c>
      <c r="CR21" s="69">
        <v>38864</v>
      </c>
      <c r="CS21" s="70"/>
      <c r="CT21" s="65">
        <v>51</v>
      </c>
      <c r="CU21" s="93">
        <v>54</v>
      </c>
      <c r="CV21" s="65">
        <v>57.369995455453328</v>
      </c>
      <c r="CW21" s="93">
        <v>51</v>
      </c>
      <c r="CX21" s="65">
        <v>43.3</v>
      </c>
      <c r="CY21" s="66">
        <v>55</v>
      </c>
      <c r="CZ21" s="65">
        <v>59.3711917344</v>
      </c>
      <c r="DA21" s="73">
        <v>60.3</v>
      </c>
      <c r="DB21" s="67">
        <v>57</v>
      </c>
      <c r="DC21" s="65">
        <v>52.3</v>
      </c>
      <c r="DD21" s="65">
        <v>52.86</v>
      </c>
      <c r="DE21" s="65" t="s">
        <v>66</v>
      </c>
      <c r="DF21" s="65" t="s">
        <v>66</v>
      </c>
      <c r="DG21" s="65">
        <v>53.1</v>
      </c>
      <c r="DH21" s="73">
        <v>53.883432265821114</v>
      </c>
      <c r="DI21" s="70"/>
      <c r="DJ21" s="63">
        <v>24370</v>
      </c>
      <c r="DK21" s="63">
        <v>22913</v>
      </c>
      <c r="DL21" s="63">
        <v>21068</v>
      </c>
      <c r="DM21" s="63">
        <v>21960</v>
      </c>
      <c r="DN21" s="63">
        <v>20200</v>
      </c>
      <c r="DO21" s="63">
        <v>19504</v>
      </c>
      <c r="DP21" s="63">
        <v>22360</v>
      </c>
      <c r="DQ21" s="64">
        <v>21206</v>
      </c>
      <c r="DR21" s="63">
        <v>23490</v>
      </c>
      <c r="DS21" s="63">
        <v>21234</v>
      </c>
      <c r="DT21" s="63">
        <v>22918</v>
      </c>
      <c r="DU21" s="63" t="s">
        <v>66</v>
      </c>
      <c r="DV21" s="63" t="s">
        <v>66</v>
      </c>
      <c r="DW21" s="63">
        <v>21360</v>
      </c>
      <c r="DX21" s="69">
        <v>21881.916666666668</v>
      </c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</row>
    <row r="22" spans="1:140" x14ac:dyDescent="0.25">
      <c r="A22" s="57" t="s">
        <v>46</v>
      </c>
      <c r="B22" s="68">
        <v>48959.871175523353</v>
      </c>
      <c r="C22" s="68">
        <v>47036.994981396703</v>
      </c>
      <c r="D22" s="68">
        <v>43996.411642364226</v>
      </c>
      <c r="E22" s="68">
        <v>48747.403993855609</v>
      </c>
      <c r="F22" s="68">
        <v>40743.78334843451</v>
      </c>
      <c r="G22" s="68">
        <v>45035.426851588236</v>
      </c>
      <c r="H22" s="68">
        <v>49234.768316227659</v>
      </c>
      <c r="I22" s="68">
        <v>43581.647229439841</v>
      </c>
      <c r="J22" s="68">
        <v>51447.169165326559</v>
      </c>
      <c r="K22" s="68">
        <v>44928.137893460545</v>
      </c>
      <c r="L22" s="68">
        <v>58114.645188044866</v>
      </c>
      <c r="M22" s="68">
        <v>44685.359514685595</v>
      </c>
      <c r="N22" s="68">
        <v>39412.615384615383</v>
      </c>
      <c r="O22" s="68">
        <v>45630.726842209151</v>
      </c>
      <c r="P22" s="69">
        <v>46539.640109083724</v>
      </c>
      <c r="Q22" s="70"/>
      <c r="R22" s="63">
        <v>1700</v>
      </c>
      <c r="S22" s="63">
        <v>1596</v>
      </c>
      <c r="T22" s="3">
        <v>750</v>
      </c>
      <c r="U22" s="63">
        <v>756</v>
      </c>
      <c r="V22" s="63">
        <v>770</v>
      </c>
      <c r="W22" s="63">
        <v>589</v>
      </c>
      <c r="X22" s="63">
        <v>730</v>
      </c>
      <c r="Y22" s="71">
        <v>780.7</v>
      </c>
      <c r="Z22" s="63">
        <v>756</v>
      </c>
      <c r="AA22" s="63">
        <v>668</v>
      </c>
      <c r="AB22" s="63">
        <v>618</v>
      </c>
      <c r="AC22" s="63">
        <v>730</v>
      </c>
      <c r="AD22" s="63">
        <v>1550</v>
      </c>
      <c r="AE22" s="63">
        <v>670</v>
      </c>
      <c r="AF22" s="69">
        <v>904.55000000000007</v>
      </c>
      <c r="AG22" s="70"/>
      <c r="AH22" s="68">
        <v>41739.130434782608</v>
      </c>
      <c r="AI22" s="68">
        <v>40163.094981396702</v>
      </c>
      <c r="AJ22" s="68">
        <v>38258.305232668092</v>
      </c>
      <c r="AK22" s="68">
        <v>42473.118279569891</v>
      </c>
      <c r="AL22" s="68">
        <v>35619.047619047618</v>
      </c>
      <c r="AM22" s="68">
        <v>37737.391304347824</v>
      </c>
      <c r="AN22" s="68">
        <v>44715.404763608691</v>
      </c>
      <c r="AO22" s="68">
        <v>37251.497975708502</v>
      </c>
      <c r="AP22" s="68">
        <v>43828.790786948179</v>
      </c>
      <c r="AQ22" s="68">
        <v>37786.658072832739</v>
      </c>
      <c r="AR22" s="68">
        <v>51600.765510167083</v>
      </c>
      <c r="AS22" s="68">
        <v>37908.699122106947</v>
      </c>
      <c r="AT22" s="68">
        <v>34156.615384615383</v>
      </c>
      <c r="AU22" s="68">
        <v>39185.667752442998</v>
      </c>
      <c r="AV22" s="69">
        <v>40173.156230017375</v>
      </c>
      <c r="AW22" s="70"/>
      <c r="AX22" s="68">
        <v>7220.7407407407409</v>
      </c>
      <c r="AY22" s="68">
        <v>6873.9</v>
      </c>
      <c r="AZ22" s="68">
        <v>5738.1064096961318</v>
      </c>
      <c r="BA22" s="68">
        <v>6274.2857142857147</v>
      </c>
      <c r="BB22" s="68">
        <v>5124.7357293868927</v>
      </c>
      <c r="BC22" s="68">
        <v>7298.0355472404117</v>
      </c>
      <c r="BD22" s="68">
        <v>4519.3635526189701</v>
      </c>
      <c r="BE22" s="68">
        <v>6330.1492537313425</v>
      </c>
      <c r="BF22" s="68">
        <v>7618.3783783783783</v>
      </c>
      <c r="BG22" s="68">
        <v>7141.4798206278028</v>
      </c>
      <c r="BH22" s="68">
        <v>6513.8796778777833</v>
      </c>
      <c r="BI22" s="68">
        <v>6776.6603925786503</v>
      </c>
      <c r="BJ22" s="68">
        <v>5256</v>
      </c>
      <c r="BK22" s="68">
        <v>6445.059089766155</v>
      </c>
      <c r="BL22" s="69">
        <v>6366.4838790663553</v>
      </c>
      <c r="BM22" s="70"/>
      <c r="BN22" s="65">
        <v>11.5</v>
      </c>
      <c r="BO22" s="72">
        <v>12.252442204166183</v>
      </c>
      <c r="BP22" s="93">
        <v>12.263690122880002</v>
      </c>
      <c r="BQ22" s="93">
        <v>11.16</v>
      </c>
      <c r="BR22" s="65">
        <v>12.6</v>
      </c>
      <c r="BS22" s="66">
        <v>11.5</v>
      </c>
      <c r="BT22" s="65">
        <v>10.318591600349485</v>
      </c>
      <c r="BU22" s="73">
        <v>12.35</v>
      </c>
      <c r="BV22" s="65">
        <v>10.42</v>
      </c>
      <c r="BW22" s="65">
        <v>12.412000000000001</v>
      </c>
      <c r="BX22" s="65">
        <v>9.1891660000000002</v>
      </c>
      <c r="BY22" s="65">
        <v>12.53</v>
      </c>
      <c r="BZ22" s="65">
        <v>13</v>
      </c>
      <c r="CA22" s="65">
        <v>12.28</v>
      </c>
      <c r="CB22" s="73">
        <v>11.698277851956833</v>
      </c>
      <c r="CC22" s="70"/>
      <c r="CD22" s="63">
        <v>40000</v>
      </c>
      <c r="CE22" s="63">
        <v>41008</v>
      </c>
      <c r="CF22" s="63">
        <v>39099</v>
      </c>
      <c r="CG22" s="63">
        <v>39500</v>
      </c>
      <c r="CH22" s="63">
        <v>37400</v>
      </c>
      <c r="CI22" s="63">
        <v>36165</v>
      </c>
      <c r="CJ22" s="63">
        <v>38450</v>
      </c>
      <c r="CK22" s="69">
        <v>38338</v>
      </c>
      <c r="CL22" s="63">
        <v>38058</v>
      </c>
      <c r="CM22" s="63">
        <v>39084</v>
      </c>
      <c r="CN22" s="63">
        <v>39514</v>
      </c>
      <c r="CO22" s="63">
        <v>39583</v>
      </c>
      <c r="CP22" s="63">
        <v>37003</v>
      </c>
      <c r="CQ22" s="63">
        <v>40100</v>
      </c>
      <c r="CR22" s="69">
        <v>38807.285714285717</v>
      </c>
      <c r="CS22" s="70"/>
      <c r="CT22" s="65">
        <v>40.5</v>
      </c>
      <c r="CU22" s="93">
        <v>40</v>
      </c>
      <c r="CV22" s="65">
        <v>44.059134137491213</v>
      </c>
      <c r="CW22" s="93">
        <v>42</v>
      </c>
      <c r="CX22" s="65">
        <v>47.3</v>
      </c>
      <c r="CY22" s="66">
        <v>32.07</v>
      </c>
      <c r="CZ22" s="65">
        <v>59.3711917344</v>
      </c>
      <c r="DA22" s="73">
        <v>40.200000000000003</v>
      </c>
      <c r="DB22" s="67">
        <v>37</v>
      </c>
      <c r="DC22" s="65">
        <v>35.68</v>
      </c>
      <c r="DD22" s="65">
        <v>42.22</v>
      </c>
      <c r="DE22" s="65">
        <v>37.19</v>
      </c>
      <c r="DF22" s="65">
        <v>50</v>
      </c>
      <c r="DG22" s="65">
        <v>39.770000000000003</v>
      </c>
      <c r="DH22" s="73">
        <v>41.954308990849363</v>
      </c>
      <c r="DI22" s="70"/>
      <c r="DJ22" s="63">
        <v>24370</v>
      </c>
      <c r="DK22" s="63">
        <v>22913</v>
      </c>
      <c r="DL22" s="63">
        <v>21068</v>
      </c>
      <c r="DM22" s="63">
        <v>21960</v>
      </c>
      <c r="DN22" s="63">
        <v>20200</v>
      </c>
      <c r="DO22" s="63">
        <v>19504</v>
      </c>
      <c r="DP22" s="63">
        <v>22360</v>
      </c>
      <c r="DQ22" s="64">
        <v>21206</v>
      </c>
      <c r="DR22" s="63">
        <v>23490</v>
      </c>
      <c r="DS22" s="63">
        <v>21234</v>
      </c>
      <c r="DT22" s="63">
        <v>22918</v>
      </c>
      <c r="DU22" s="63">
        <v>21002</v>
      </c>
      <c r="DV22" s="63">
        <v>21900</v>
      </c>
      <c r="DW22" s="63">
        <v>21360</v>
      </c>
      <c r="DX22" s="69">
        <v>21820.357142857141</v>
      </c>
      <c r="DY22" s="70"/>
      <c r="DZ22" s="70"/>
      <c r="EA22" s="70"/>
      <c r="EB22" s="70"/>
      <c r="EC22" s="70"/>
      <c r="ED22" s="70"/>
      <c r="EE22" s="70"/>
      <c r="EF22" s="70"/>
      <c r="EG22" s="70"/>
    </row>
    <row r="23" spans="1:140" x14ac:dyDescent="0.25">
      <c r="A23" s="57" t="s">
        <v>49</v>
      </c>
      <c r="B23" s="68">
        <v>52562.014037229164</v>
      </c>
      <c r="C23" s="68" t="s">
        <v>65</v>
      </c>
      <c r="D23" s="68">
        <v>50849.731687849278</v>
      </c>
      <c r="E23" s="68" t="s">
        <v>65</v>
      </c>
      <c r="F23" s="68">
        <v>73779.179380939313</v>
      </c>
      <c r="G23" s="68">
        <v>50656.066396335948</v>
      </c>
      <c r="H23" s="68">
        <v>58814.730231912006</v>
      </c>
      <c r="I23" s="68">
        <v>49901.660868589381</v>
      </c>
      <c r="J23" s="68">
        <v>52480.460893113159</v>
      </c>
      <c r="K23" s="68" t="s">
        <v>65</v>
      </c>
      <c r="L23" s="68">
        <v>50891.334213368355</v>
      </c>
      <c r="M23" s="68">
        <v>55872.658437448052</v>
      </c>
      <c r="N23" s="68">
        <v>45622.909090909088</v>
      </c>
      <c r="O23" s="68">
        <v>49913.893778113037</v>
      </c>
      <c r="P23" s="69">
        <v>53758.603546891529</v>
      </c>
      <c r="Q23" s="70"/>
      <c r="R23" s="63">
        <v>820</v>
      </c>
      <c r="S23" s="63" t="s">
        <v>67</v>
      </c>
      <c r="T23" s="3">
        <v>750</v>
      </c>
      <c r="U23" s="63" t="s">
        <v>66</v>
      </c>
      <c r="V23" s="63">
        <v>770</v>
      </c>
      <c r="W23" s="63">
        <v>613</v>
      </c>
      <c r="X23" s="63">
        <v>730</v>
      </c>
      <c r="Y23" s="71">
        <v>799.7</v>
      </c>
      <c r="Z23" s="63">
        <v>759</v>
      </c>
      <c r="AA23" s="63" t="s">
        <v>66</v>
      </c>
      <c r="AB23" s="63">
        <v>618</v>
      </c>
      <c r="AC23" s="63">
        <v>730</v>
      </c>
      <c r="AD23" s="63">
        <v>570</v>
      </c>
      <c r="AE23" s="63">
        <v>670</v>
      </c>
      <c r="AF23" s="69">
        <v>711.79090909090905</v>
      </c>
      <c r="AG23" s="70"/>
      <c r="AH23" s="68">
        <v>42477.876106194686</v>
      </c>
      <c r="AI23" s="68" t="s">
        <v>65</v>
      </c>
      <c r="AJ23" s="68">
        <v>43994.526906949664</v>
      </c>
      <c r="AK23" s="68" t="s">
        <v>65</v>
      </c>
      <c r="AL23" s="68">
        <v>62074.688796680493</v>
      </c>
      <c r="AM23" s="68">
        <v>43572.289156626503</v>
      </c>
      <c r="AN23" s="68">
        <v>52269.608870368189</v>
      </c>
      <c r="AO23" s="68">
        <v>43238.345864661649</v>
      </c>
      <c r="AP23" s="68">
        <v>44862.082514734779</v>
      </c>
      <c r="AQ23" s="68" t="s">
        <v>65</v>
      </c>
      <c r="AR23" s="68">
        <v>42617.688003982075</v>
      </c>
      <c r="AS23" s="68">
        <v>49273.443983402489</v>
      </c>
      <c r="AT23" s="68">
        <v>40366.909090909088</v>
      </c>
      <c r="AU23" s="68">
        <v>43468.834688346884</v>
      </c>
      <c r="AV23" s="69">
        <v>46201.48127116877</v>
      </c>
      <c r="AW23" s="70"/>
      <c r="AX23" s="68">
        <v>10084.137931034482</v>
      </c>
      <c r="AY23" s="68" t="s">
        <v>65</v>
      </c>
      <c r="AZ23" s="68">
        <v>6855.2047808996131</v>
      </c>
      <c r="BA23" s="68" t="s">
        <v>65</v>
      </c>
      <c r="BB23" s="68">
        <v>11704.490584258812</v>
      </c>
      <c r="BC23" s="68">
        <v>7083.7772397094432</v>
      </c>
      <c r="BD23" s="68">
        <v>6545.1213615438155</v>
      </c>
      <c r="BE23" s="68">
        <v>6663.3150039277298</v>
      </c>
      <c r="BF23" s="68">
        <v>7618.3783783783783</v>
      </c>
      <c r="BG23" s="68" t="s">
        <v>65</v>
      </c>
      <c r="BH23" s="68">
        <v>8273.646209386281</v>
      </c>
      <c r="BI23" s="68">
        <v>6599.214454045562</v>
      </c>
      <c r="BJ23" s="68">
        <v>5256</v>
      </c>
      <c r="BK23" s="68">
        <v>6445.059089766155</v>
      </c>
      <c r="BL23" s="69">
        <v>7557.1222757227524</v>
      </c>
      <c r="BM23" s="70"/>
      <c r="BN23" s="65">
        <v>11.3</v>
      </c>
      <c r="BO23" s="72" t="s">
        <v>67</v>
      </c>
      <c r="BP23" s="93">
        <v>10.664690200950519</v>
      </c>
      <c r="BQ23" s="93" t="s">
        <v>66</v>
      </c>
      <c r="BR23" s="65">
        <v>7.23</v>
      </c>
      <c r="BS23" s="66">
        <v>9.9600000000000009</v>
      </c>
      <c r="BT23" s="65">
        <v>8.8273092141228773</v>
      </c>
      <c r="BU23" s="73">
        <v>10.64</v>
      </c>
      <c r="BV23" s="65">
        <v>10.18</v>
      </c>
      <c r="BW23" s="65" t="s">
        <v>66</v>
      </c>
      <c r="BX23" s="65">
        <v>11.126084548643162</v>
      </c>
      <c r="BY23" s="65">
        <v>9.64</v>
      </c>
      <c r="BZ23" s="65">
        <v>11</v>
      </c>
      <c r="CA23" s="65">
        <v>11.07</v>
      </c>
      <c r="CB23" s="73">
        <v>10.148916723974232</v>
      </c>
      <c r="CC23" s="70"/>
      <c r="CD23" s="63">
        <v>40000</v>
      </c>
      <c r="CE23" s="63" t="s">
        <v>67</v>
      </c>
      <c r="CF23" s="63">
        <v>39099</v>
      </c>
      <c r="CG23" s="63" t="s">
        <v>66</v>
      </c>
      <c r="CH23" s="63">
        <v>37400</v>
      </c>
      <c r="CI23" s="63">
        <v>36165</v>
      </c>
      <c r="CJ23" s="63">
        <v>38450</v>
      </c>
      <c r="CK23" s="69">
        <v>38338</v>
      </c>
      <c r="CL23" s="63">
        <v>38058</v>
      </c>
      <c r="CM23" s="63" t="s">
        <v>66</v>
      </c>
      <c r="CN23" s="63">
        <v>39514</v>
      </c>
      <c r="CO23" s="63">
        <v>39583</v>
      </c>
      <c r="CP23" s="63">
        <v>37003</v>
      </c>
      <c r="CQ23" s="63">
        <v>40100</v>
      </c>
      <c r="CR23" s="69">
        <v>38519.090909090912</v>
      </c>
      <c r="CS23" s="70"/>
      <c r="CT23" s="65">
        <v>29</v>
      </c>
      <c r="CU23" s="93" t="s">
        <v>67</v>
      </c>
      <c r="CV23" s="65">
        <v>36.879423457109738</v>
      </c>
      <c r="CW23" s="93" t="s">
        <v>66</v>
      </c>
      <c r="CX23" s="65">
        <v>20.71</v>
      </c>
      <c r="CY23" s="66">
        <v>33.04</v>
      </c>
      <c r="CZ23" s="65">
        <v>40.995420127199999</v>
      </c>
      <c r="DA23" s="73">
        <v>38.19</v>
      </c>
      <c r="DB23" s="67">
        <v>37</v>
      </c>
      <c r="DC23" s="65" t="s">
        <v>66</v>
      </c>
      <c r="DD23" s="65">
        <v>33.24</v>
      </c>
      <c r="DE23" s="65">
        <v>38.19</v>
      </c>
      <c r="DF23" s="65">
        <v>50</v>
      </c>
      <c r="DG23" s="65">
        <v>39.770000000000003</v>
      </c>
      <c r="DH23" s="73">
        <v>36.092258507664518</v>
      </c>
      <c r="DI23" s="70"/>
      <c r="DJ23" s="63">
        <v>24370</v>
      </c>
      <c r="DK23" s="63" t="s">
        <v>67</v>
      </c>
      <c r="DL23" s="63">
        <v>21068</v>
      </c>
      <c r="DM23" s="63" t="s">
        <v>66</v>
      </c>
      <c r="DN23" s="63">
        <v>20200</v>
      </c>
      <c r="DO23" s="63">
        <v>19504</v>
      </c>
      <c r="DP23" s="63">
        <v>22360</v>
      </c>
      <c r="DQ23" s="64">
        <v>21206</v>
      </c>
      <c r="DR23" s="63">
        <v>23490</v>
      </c>
      <c r="DS23" s="63" t="s">
        <v>66</v>
      </c>
      <c r="DT23" s="63">
        <v>22918</v>
      </c>
      <c r="DU23" s="63">
        <v>21002</v>
      </c>
      <c r="DV23" s="63">
        <v>21900</v>
      </c>
      <c r="DW23" s="63">
        <v>21360</v>
      </c>
      <c r="DX23" s="69">
        <v>21761.636363636364</v>
      </c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</row>
    <row r="24" spans="1:140" x14ac:dyDescent="0.25">
      <c r="A24" s="57" t="s">
        <v>48</v>
      </c>
      <c r="B24" s="68">
        <v>55397.72942289499</v>
      </c>
      <c r="C24" s="68">
        <v>59453.046135338343</v>
      </c>
      <c r="D24" s="68">
        <v>53225.087319249287</v>
      </c>
      <c r="E24" s="68">
        <v>54298.601823708217</v>
      </c>
      <c r="F24" s="68" t="s">
        <v>65</v>
      </c>
      <c r="G24" s="68">
        <v>54570.841168632236</v>
      </c>
      <c r="H24" s="68">
        <v>62543.001558823031</v>
      </c>
      <c r="I24" s="68">
        <v>49247.457456652046</v>
      </c>
      <c r="J24" s="68">
        <v>56311.665447169915</v>
      </c>
      <c r="K24" s="68">
        <v>53028.183665652745</v>
      </c>
      <c r="L24" s="68">
        <v>51047.090034661625</v>
      </c>
      <c r="M24" s="68" t="s">
        <v>65</v>
      </c>
      <c r="N24" s="68">
        <v>47951.769230769227</v>
      </c>
      <c r="O24" s="68" t="s">
        <v>65</v>
      </c>
      <c r="P24" s="69">
        <v>54279.49756941379</v>
      </c>
      <c r="Q24" s="70"/>
      <c r="R24" s="63">
        <v>1890</v>
      </c>
      <c r="S24" s="63">
        <v>1803</v>
      </c>
      <c r="T24" s="3">
        <v>750</v>
      </c>
      <c r="U24" s="63">
        <v>756</v>
      </c>
      <c r="V24" s="63" t="s">
        <v>67</v>
      </c>
      <c r="W24" s="63">
        <v>629</v>
      </c>
      <c r="X24" s="63">
        <v>730</v>
      </c>
      <c r="Y24" s="71">
        <v>797.7</v>
      </c>
      <c r="Z24" s="63">
        <v>771</v>
      </c>
      <c r="AA24" s="63">
        <v>708</v>
      </c>
      <c r="AB24" s="63">
        <v>618</v>
      </c>
      <c r="AC24" s="63" t="s">
        <v>66</v>
      </c>
      <c r="AD24" s="63">
        <v>1550</v>
      </c>
      <c r="AE24" s="63" t="s">
        <v>66</v>
      </c>
      <c r="AF24" s="69">
        <v>1000.2454545454547</v>
      </c>
      <c r="AG24" s="70"/>
      <c r="AH24" s="68">
        <v>45714.285714285717</v>
      </c>
      <c r="AI24" s="68">
        <v>48454.806135338345</v>
      </c>
      <c r="AJ24" s="68">
        <v>45894.769335713063</v>
      </c>
      <c r="AK24" s="68">
        <v>48024.3161094225</v>
      </c>
      <c r="AL24" s="68" t="s">
        <v>65</v>
      </c>
      <c r="AM24" s="68">
        <v>45972.457627118645</v>
      </c>
      <c r="AN24" s="68">
        <v>57054.847361414846</v>
      </c>
      <c r="AO24" s="68">
        <v>41334.770889487867</v>
      </c>
      <c r="AP24" s="68">
        <v>47326.010362694302</v>
      </c>
      <c r="AQ24" s="68">
        <v>45886.703845024946</v>
      </c>
      <c r="AR24" s="68">
        <v>44116.24326046808</v>
      </c>
      <c r="AS24" s="68" t="s">
        <v>65</v>
      </c>
      <c r="AT24" s="68">
        <v>42695.769230769227</v>
      </c>
      <c r="AU24" s="68" t="s">
        <v>65</v>
      </c>
      <c r="AV24" s="69">
        <v>46588.634533794328</v>
      </c>
      <c r="AW24" s="70"/>
      <c r="AX24" s="68">
        <v>9683.4437086092712</v>
      </c>
      <c r="AY24" s="68">
        <v>10998.24</v>
      </c>
      <c r="AZ24" s="68">
        <v>7330.3179835362253</v>
      </c>
      <c r="BA24" s="68">
        <v>6274.2857142857147</v>
      </c>
      <c r="BB24" s="68" t="s">
        <v>65</v>
      </c>
      <c r="BC24" s="68">
        <v>8598.3835415135927</v>
      </c>
      <c r="BD24" s="68">
        <v>5488.1541974081874</v>
      </c>
      <c r="BE24" s="68">
        <v>7912.6865671641799</v>
      </c>
      <c r="BF24" s="68">
        <v>8985.655084475613</v>
      </c>
      <c r="BG24" s="68">
        <v>7141.4798206278028</v>
      </c>
      <c r="BH24" s="68">
        <v>6930.8467741935483</v>
      </c>
      <c r="BI24" s="68" t="s">
        <v>65</v>
      </c>
      <c r="BJ24" s="68">
        <v>5256</v>
      </c>
      <c r="BK24" s="68" t="s">
        <v>65</v>
      </c>
      <c r="BL24" s="69">
        <v>7690.8630356194662</v>
      </c>
      <c r="BM24" s="70"/>
      <c r="BN24" s="65">
        <v>10.5</v>
      </c>
      <c r="BO24" s="72">
        <v>10.155772755039706</v>
      </c>
      <c r="BP24" s="93">
        <v>10.223125789520003</v>
      </c>
      <c r="BQ24" s="93">
        <v>9.8699999999999992</v>
      </c>
      <c r="BR24" s="65" t="s">
        <v>67</v>
      </c>
      <c r="BS24" s="66">
        <v>9.44</v>
      </c>
      <c r="BT24" s="65">
        <v>8.0869552954414949</v>
      </c>
      <c r="BU24" s="73">
        <v>11.13</v>
      </c>
      <c r="BV24" s="65">
        <v>9.65</v>
      </c>
      <c r="BW24" s="65">
        <v>10.221</v>
      </c>
      <c r="BX24" s="65">
        <v>10.748150000000001</v>
      </c>
      <c r="BY24" s="65" t="s">
        <v>66</v>
      </c>
      <c r="BZ24" s="65">
        <v>10.4</v>
      </c>
      <c r="CA24" s="65" t="s">
        <v>66</v>
      </c>
      <c r="CB24" s="73">
        <v>10.038636712727383</v>
      </c>
      <c r="CC24" s="70"/>
      <c r="CD24" s="63">
        <v>40000</v>
      </c>
      <c r="CE24" s="63">
        <v>41008</v>
      </c>
      <c r="CF24" s="63">
        <v>39099</v>
      </c>
      <c r="CG24" s="63">
        <v>39500</v>
      </c>
      <c r="CH24" s="63" t="s">
        <v>67</v>
      </c>
      <c r="CI24" s="63">
        <v>36165</v>
      </c>
      <c r="CJ24" s="63">
        <v>38450</v>
      </c>
      <c r="CK24" s="69">
        <v>38338</v>
      </c>
      <c r="CL24" s="63">
        <v>38058</v>
      </c>
      <c r="CM24" s="63">
        <v>39084</v>
      </c>
      <c r="CN24" s="63">
        <v>39514</v>
      </c>
      <c r="CO24" s="63" t="s">
        <v>66</v>
      </c>
      <c r="CP24" s="63">
        <v>37003</v>
      </c>
      <c r="CQ24" s="63" t="s">
        <v>66</v>
      </c>
      <c r="CR24" s="69">
        <v>38747.181818181816</v>
      </c>
      <c r="CS24" s="70"/>
      <c r="CT24" s="65">
        <v>30.2</v>
      </c>
      <c r="CU24" s="93">
        <v>25</v>
      </c>
      <c r="CV24" s="65">
        <v>34.489090455260005</v>
      </c>
      <c r="CW24" s="93">
        <v>42</v>
      </c>
      <c r="CX24" s="65" t="s">
        <v>67</v>
      </c>
      <c r="CY24" s="66">
        <v>27.22</v>
      </c>
      <c r="CZ24" s="65">
        <v>48.8907545868</v>
      </c>
      <c r="DA24" s="73">
        <v>32.159999999999997</v>
      </c>
      <c r="DB24" s="67">
        <v>31.37</v>
      </c>
      <c r="DC24" s="65">
        <v>35.68</v>
      </c>
      <c r="DD24" s="65">
        <v>39.68</v>
      </c>
      <c r="DE24" s="65" t="s">
        <v>66</v>
      </c>
      <c r="DF24" s="65">
        <v>50</v>
      </c>
      <c r="DG24" s="65" t="s">
        <v>66</v>
      </c>
      <c r="DH24" s="73">
        <v>36.062713185641819</v>
      </c>
      <c r="DI24" s="70"/>
      <c r="DJ24" s="63">
        <v>24370</v>
      </c>
      <c r="DK24" s="63">
        <v>22913</v>
      </c>
      <c r="DL24" s="63">
        <v>21068</v>
      </c>
      <c r="DM24" s="63">
        <v>21960</v>
      </c>
      <c r="DN24" s="63" t="s">
        <v>67</v>
      </c>
      <c r="DO24" s="63">
        <v>19504</v>
      </c>
      <c r="DP24" s="63">
        <v>22360</v>
      </c>
      <c r="DQ24" s="64">
        <v>21206</v>
      </c>
      <c r="DR24" s="63">
        <v>23490</v>
      </c>
      <c r="DS24" s="63">
        <v>21234</v>
      </c>
      <c r="DT24" s="63">
        <v>22918</v>
      </c>
      <c r="DU24" s="63" t="s">
        <v>66</v>
      </c>
      <c r="DV24" s="63">
        <v>21900</v>
      </c>
      <c r="DW24" s="63" t="s">
        <v>66</v>
      </c>
      <c r="DX24" s="69">
        <v>22083.909090909092</v>
      </c>
      <c r="DY24" s="70"/>
      <c r="DZ24" s="70"/>
      <c r="EA24" s="70"/>
      <c r="EB24" s="70"/>
      <c r="EC24" s="70"/>
      <c r="ED24" s="70"/>
      <c r="EE24" s="70"/>
      <c r="EF24" s="70"/>
    </row>
    <row r="25" spans="1:140" x14ac:dyDescent="0.25">
      <c r="A25" s="57" t="s">
        <v>50</v>
      </c>
      <c r="B25" s="68">
        <v>85585.158371040729</v>
      </c>
      <c r="C25" s="68">
        <v>76663.231421726727</v>
      </c>
      <c r="D25" s="68">
        <v>71873.084966204973</v>
      </c>
      <c r="E25" s="68">
        <v>67782.738693467341</v>
      </c>
      <c r="F25" s="68">
        <v>59222.488967797544</v>
      </c>
      <c r="G25" s="68">
        <v>66526.904465493921</v>
      </c>
      <c r="H25" s="68">
        <v>72520.936346113886</v>
      </c>
      <c r="I25" s="68">
        <v>73232.230867694045</v>
      </c>
      <c r="J25" s="68">
        <v>78386.726275147317</v>
      </c>
      <c r="K25" s="68" t="s">
        <v>65</v>
      </c>
      <c r="L25" s="68">
        <v>79809.988951757667</v>
      </c>
      <c r="M25" s="68">
        <v>72597.539721516412</v>
      </c>
      <c r="N25" s="68">
        <v>76573.71428571429</v>
      </c>
      <c r="O25" s="68">
        <v>89468.413673255782</v>
      </c>
      <c r="P25" s="69">
        <v>74634.089000533131</v>
      </c>
      <c r="Q25" s="70"/>
      <c r="R25" s="63">
        <v>950</v>
      </c>
      <c r="S25" s="63">
        <v>611</v>
      </c>
      <c r="T25" s="3">
        <v>750</v>
      </c>
      <c r="U25" s="63">
        <v>756</v>
      </c>
      <c r="V25" s="63">
        <v>770</v>
      </c>
      <c r="W25" s="63">
        <v>679</v>
      </c>
      <c r="X25" s="63">
        <v>730</v>
      </c>
      <c r="Y25" s="71">
        <v>869.7</v>
      </c>
      <c r="Z25" s="63">
        <v>837</v>
      </c>
      <c r="AA25" s="63" t="s">
        <v>66</v>
      </c>
      <c r="AB25" s="63">
        <v>618</v>
      </c>
      <c r="AC25" s="63">
        <v>730</v>
      </c>
      <c r="AD25" s="63">
        <v>1035</v>
      </c>
      <c r="AE25" s="63">
        <v>670</v>
      </c>
      <c r="AF25" s="69">
        <v>769.66923076923081</v>
      </c>
      <c r="AG25" s="70"/>
      <c r="AH25" s="68">
        <v>70588.23529411765</v>
      </c>
      <c r="AI25" s="68">
        <v>64165.231421726719</v>
      </c>
      <c r="AJ25" s="68">
        <v>61702.033213984723</v>
      </c>
      <c r="AK25" s="68">
        <v>59547.738693467334</v>
      </c>
      <c r="AL25" s="68">
        <v>49866.666666666664</v>
      </c>
      <c r="AM25" s="68">
        <v>58725.304465493915</v>
      </c>
      <c r="AN25" s="68">
        <v>59415.554599999945</v>
      </c>
      <c r="AO25" s="68">
        <v>61177.659574468089</v>
      </c>
      <c r="AP25" s="68">
        <v>64963.86913229018</v>
      </c>
      <c r="AQ25" s="68" t="s">
        <v>65</v>
      </c>
      <c r="AR25" s="68">
        <v>69750.881417010038</v>
      </c>
      <c r="AS25" s="68">
        <v>67953.648068669529</v>
      </c>
      <c r="AT25" s="68">
        <v>63433.714285714283</v>
      </c>
      <c r="AU25" s="68">
        <v>76139.240506329108</v>
      </c>
      <c r="AV25" s="69">
        <v>63648.444410764467</v>
      </c>
      <c r="AW25" s="70"/>
      <c r="AX25" s="68">
        <v>14996.923076923076</v>
      </c>
      <c r="AY25" s="68">
        <v>12498</v>
      </c>
      <c r="AZ25" s="68">
        <v>10171.051752220254</v>
      </c>
      <c r="BA25" s="68">
        <v>8235</v>
      </c>
      <c r="BB25" s="68">
        <v>9355.8223011308819</v>
      </c>
      <c r="BC25" s="68">
        <v>7801.6</v>
      </c>
      <c r="BD25" s="68">
        <v>13105.381746113941</v>
      </c>
      <c r="BE25" s="68">
        <v>12054.571293225959</v>
      </c>
      <c r="BF25" s="68">
        <v>13422.857142857143</v>
      </c>
      <c r="BG25" s="68" t="s">
        <v>65</v>
      </c>
      <c r="BH25" s="68">
        <v>10059.107534747622</v>
      </c>
      <c r="BI25" s="68">
        <v>4643.8916528468772</v>
      </c>
      <c r="BJ25" s="68">
        <v>13140</v>
      </c>
      <c r="BK25" s="68">
        <v>13329.173166926677</v>
      </c>
      <c r="BL25" s="69">
        <v>10985.644589768652</v>
      </c>
      <c r="BM25" s="70"/>
      <c r="BN25" s="65">
        <v>6.8</v>
      </c>
      <c r="BO25" s="72">
        <v>7.6692001119062967</v>
      </c>
      <c r="BP25" s="93">
        <v>7.6040930186666662</v>
      </c>
      <c r="BQ25" s="93">
        <v>7.96</v>
      </c>
      <c r="BR25" s="65">
        <v>9</v>
      </c>
      <c r="BS25" s="66">
        <v>7.39</v>
      </c>
      <c r="BT25" s="65">
        <v>7.7656432411724126</v>
      </c>
      <c r="BU25" s="73">
        <v>7.52</v>
      </c>
      <c r="BV25" s="65">
        <v>7.03</v>
      </c>
      <c r="BW25" s="65" t="s">
        <v>66</v>
      </c>
      <c r="BX25" s="65">
        <v>6.7980216216216212</v>
      </c>
      <c r="BY25" s="65">
        <v>6.99</v>
      </c>
      <c r="BZ25" s="65">
        <v>7</v>
      </c>
      <c r="CA25" s="65">
        <v>6.32</v>
      </c>
      <c r="CB25" s="73">
        <v>7.3728429225666918</v>
      </c>
      <c r="CC25" s="70"/>
      <c r="CD25" s="63">
        <v>40000</v>
      </c>
      <c r="CE25" s="63">
        <v>41008</v>
      </c>
      <c r="CF25" s="63">
        <v>39099</v>
      </c>
      <c r="CG25" s="63">
        <v>39500</v>
      </c>
      <c r="CH25" s="63">
        <v>37400</v>
      </c>
      <c r="CI25" s="63">
        <v>36165</v>
      </c>
      <c r="CJ25" s="63">
        <v>38450</v>
      </c>
      <c r="CK25" s="69">
        <v>38338</v>
      </c>
      <c r="CL25" s="63">
        <v>38058</v>
      </c>
      <c r="CM25" s="63" t="s">
        <v>66</v>
      </c>
      <c r="CN25" s="63">
        <v>39514</v>
      </c>
      <c r="CO25" s="63">
        <v>39583</v>
      </c>
      <c r="CP25" s="63">
        <v>37003</v>
      </c>
      <c r="CQ25" s="63">
        <v>40100</v>
      </c>
      <c r="CR25" s="69">
        <v>38786</v>
      </c>
      <c r="CS25" s="70"/>
      <c r="CT25" s="65">
        <v>19.5</v>
      </c>
      <c r="CU25" s="93">
        <v>22</v>
      </c>
      <c r="CV25" s="65">
        <v>24.856426469839999</v>
      </c>
      <c r="CW25" s="93">
        <v>32</v>
      </c>
      <c r="CX25" s="65">
        <v>25.908999999999999</v>
      </c>
      <c r="CY25" s="66">
        <v>30</v>
      </c>
      <c r="CZ25" s="65">
        <v>20.4740316</v>
      </c>
      <c r="DA25" s="73">
        <v>21.11</v>
      </c>
      <c r="DB25" s="67">
        <v>21</v>
      </c>
      <c r="DC25" s="65" t="s">
        <v>66</v>
      </c>
      <c r="DD25" s="65">
        <v>27.34</v>
      </c>
      <c r="DE25" s="65">
        <v>54.269999999999996</v>
      </c>
      <c r="DF25" s="65">
        <v>20</v>
      </c>
      <c r="DG25" s="65">
        <v>19.23</v>
      </c>
      <c r="DH25" s="73">
        <v>25.976112159218467</v>
      </c>
      <c r="DI25" s="70"/>
      <c r="DJ25" s="63">
        <v>24370</v>
      </c>
      <c r="DK25" s="63">
        <v>22913</v>
      </c>
      <c r="DL25" s="63">
        <v>21068</v>
      </c>
      <c r="DM25" s="63">
        <v>21960</v>
      </c>
      <c r="DN25" s="63">
        <v>20200</v>
      </c>
      <c r="DO25" s="63">
        <v>19504</v>
      </c>
      <c r="DP25" s="63">
        <v>22360</v>
      </c>
      <c r="DQ25" s="64">
        <v>21206</v>
      </c>
      <c r="DR25" s="63">
        <v>23490</v>
      </c>
      <c r="DS25" s="63" t="s">
        <v>66</v>
      </c>
      <c r="DT25" s="63">
        <v>22918</v>
      </c>
      <c r="DU25" s="63">
        <v>21002</v>
      </c>
      <c r="DV25" s="63">
        <v>21900</v>
      </c>
      <c r="DW25" s="63">
        <v>21360</v>
      </c>
      <c r="DX25" s="69">
        <v>21865.461538461539</v>
      </c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</row>
    <row r="26" spans="1:140" x14ac:dyDescent="0.25"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</row>
    <row r="27" spans="1:140" x14ac:dyDescent="0.25">
      <c r="CD27" s="61">
        <f>$CR$6</f>
        <v>38807.285714285717</v>
      </c>
      <c r="CE27" s="61">
        <f t="shared" ref="CE27:CQ27" si="0">$CR$6</f>
        <v>38807.285714285717</v>
      </c>
      <c r="CF27" s="61">
        <f t="shared" si="0"/>
        <v>38807.285714285717</v>
      </c>
      <c r="CG27" s="61">
        <f t="shared" si="0"/>
        <v>38807.285714285717</v>
      </c>
      <c r="CH27" s="61">
        <f t="shared" si="0"/>
        <v>38807.285714285717</v>
      </c>
      <c r="CI27" s="61">
        <f t="shared" si="0"/>
        <v>38807.285714285717</v>
      </c>
      <c r="CJ27" s="61">
        <f t="shared" si="0"/>
        <v>38807.285714285717</v>
      </c>
      <c r="CK27" s="61">
        <f t="shared" si="0"/>
        <v>38807.285714285717</v>
      </c>
      <c r="CL27" s="61">
        <f t="shared" si="0"/>
        <v>38807.285714285717</v>
      </c>
      <c r="CM27" s="61">
        <f t="shared" si="0"/>
        <v>38807.285714285717</v>
      </c>
      <c r="CN27" s="61">
        <f t="shared" si="0"/>
        <v>38807.285714285717</v>
      </c>
      <c r="CO27" s="61">
        <f t="shared" si="0"/>
        <v>38807.285714285717</v>
      </c>
      <c r="CP27" s="61">
        <f t="shared" si="0"/>
        <v>38807.285714285717</v>
      </c>
      <c r="CQ27" s="61">
        <f t="shared" si="0"/>
        <v>38807.285714285717</v>
      </c>
      <c r="DJ27" s="61">
        <f>$DX$6</f>
        <v>21820.357142857141</v>
      </c>
      <c r="DK27" s="61">
        <f t="shared" ref="DK27:DW27" si="1">$DX$6</f>
        <v>21820.357142857141</v>
      </c>
      <c r="DL27" s="61">
        <f t="shared" si="1"/>
        <v>21820.357142857141</v>
      </c>
      <c r="DM27" s="61">
        <f t="shared" si="1"/>
        <v>21820.357142857141</v>
      </c>
      <c r="DN27" s="61">
        <f t="shared" si="1"/>
        <v>21820.357142857141</v>
      </c>
      <c r="DO27" s="61">
        <f t="shared" si="1"/>
        <v>21820.357142857141</v>
      </c>
      <c r="DP27" s="61">
        <f t="shared" si="1"/>
        <v>21820.357142857141</v>
      </c>
      <c r="DQ27" s="61">
        <f t="shared" si="1"/>
        <v>21820.357142857141</v>
      </c>
      <c r="DR27" s="61">
        <f t="shared" si="1"/>
        <v>21820.357142857141</v>
      </c>
      <c r="DS27" s="61">
        <f t="shared" si="1"/>
        <v>21820.357142857141</v>
      </c>
      <c r="DT27" s="61">
        <f t="shared" si="1"/>
        <v>21820.357142857141</v>
      </c>
      <c r="DU27" s="61">
        <f t="shared" si="1"/>
        <v>21820.357142857141</v>
      </c>
      <c r="DV27" s="61">
        <f t="shared" si="1"/>
        <v>21820.357142857141</v>
      </c>
      <c r="DW27" s="61">
        <f t="shared" si="1"/>
        <v>21820.357142857141</v>
      </c>
    </row>
  </sheetData>
  <mergeCells count="24">
    <mergeCell ref="CT1:DH1"/>
    <mergeCell ref="DJ1:DX1"/>
    <mergeCell ref="B4:O4"/>
    <mergeCell ref="R4:AE4"/>
    <mergeCell ref="A4:A5"/>
    <mergeCell ref="B1:P1"/>
    <mergeCell ref="R1:AF1"/>
    <mergeCell ref="B2:P2"/>
    <mergeCell ref="R2:AF2"/>
    <mergeCell ref="AH1:AV1"/>
    <mergeCell ref="AX1:BL1"/>
    <mergeCell ref="BN1:CB1"/>
    <mergeCell ref="CD1:CR1"/>
    <mergeCell ref="AH2:AV2"/>
    <mergeCell ref="BN2:CB2"/>
    <mergeCell ref="CD2:CR2"/>
    <mergeCell ref="DJ2:DX2"/>
    <mergeCell ref="AH4:AU4"/>
    <mergeCell ref="CD4:CQ4"/>
    <mergeCell ref="AX4:BK4"/>
    <mergeCell ref="BN4:CA4"/>
    <mergeCell ref="AW2:BL2"/>
    <mergeCell ref="CT4:DG4"/>
    <mergeCell ref="DJ4:DW4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4"/>
  <sheetViews>
    <sheetView topLeftCell="A35" zoomScaleNormal="100" workbookViewId="0">
      <selection activeCell="B74" sqref="B74:P74"/>
    </sheetView>
  </sheetViews>
  <sheetFormatPr defaultRowHeight="15" x14ac:dyDescent="0.25"/>
  <cols>
    <col min="1" max="1" width="18.42578125" style="42" customWidth="1"/>
    <col min="2" max="16" width="7.140625" style="1" customWidth="1"/>
    <col min="17" max="16384" width="9.140625" style="1"/>
  </cols>
  <sheetData>
    <row r="1" spans="1:30" ht="21" x14ac:dyDescent="0.35">
      <c r="A1" s="99" t="s">
        <v>58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</row>
    <row r="2" spans="1:30" ht="21" x14ac:dyDescent="0.35">
      <c r="A2" s="100" t="s">
        <v>55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ht="19.5" thickBot="1" x14ac:dyDescent="0.3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</row>
    <row r="4" spans="1:30" ht="84.75" customHeight="1" thickBot="1" x14ac:dyDescent="0.3">
      <c r="A4" s="50"/>
      <c r="B4" s="52" t="s">
        <v>2</v>
      </c>
      <c r="C4" s="53" t="s">
        <v>3</v>
      </c>
      <c r="D4" s="53" t="s">
        <v>0</v>
      </c>
      <c r="E4" s="53" t="s">
        <v>1</v>
      </c>
      <c r="F4" s="53" t="s">
        <v>4</v>
      </c>
      <c r="G4" s="53" t="s">
        <v>5</v>
      </c>
      <c r="H4" s="53" t="s">
        <v>6</v>
      </c>
      <c r="I4" s="53" t="s">
        <v>7</v>
      </c>
      <c r="J4" s="53" t="s">
        <v>8</v>
      </c>
      <c r="K4" s="53" t="s">
        <v>9</v>
      </c>
      <c r="L4" s="53" t="s">
        <v>10</v>
      </c>
      <c r="M4" s="53" t="s">
        <v>11</v>
      </c>
      <c r="N4" s="53" t="s">
        <v>12</v>
      </c>
      <c r="O4" s="54" t="s">
        <v>13</v>
      </c>
      <c r="P4" s="55" t="s">
        <v>14</v>
      </c>
    </row>
    <row r="5" spans="1:30" s="38" customFormat="1" ht="19.5" thickBot="1" x14ac:dyDescent="0.35">
      <c r="A5" s="101" t="s">
        <v>32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30" s="36" customFormat="1" x14ac:dyDescent="0.25">
      <c r="A6" s="48" t="s">
        <v>51</v>
      </c>
      <c r="B6" s="49">
        <v>42975.490909090913</v>
      </c>
      <c r="C6" s="49">
        <v>42403.792061298707</v>
      </c>
      <c r="D6" s="49">
        <v>41875.502301591703</v>
      </c>
      <c r="E6" s="49">
        <v>40409.251356238703</v>
      </c>
      <c r="F6" s="49">
        <v>42024.397468695301</v>
      </c>
      <c r="G6" s="49">
        <v>40762.704213776677</v>
      </c>
      <c r="H6" s="49">
        <v>40613.849806923034</v>
      </c>
      <c r="I6" s="49">
        <v>38922.451315182283</v>
      </c>
      <c r="J6" s="49">
        <v>40323.939560439561</v>
      </c>
      <c r="K6" s="49">
        <v>40000.146646250389</v>
      </c>
      <c r="L6" s="49">
        <v>42309.571812615075</v>
      </c>
      <c r="M6" s="49">
        <v>39535.305886686707</v>
      </c>
      <c r="N6" s="49">
        <v>37797.239525691701</v>
      </c>
      <c r="O6" s="49">
        <v>38519.357030501029</v>
      </c>
      <c r="P6" s="43">
        <v>40605.214278212981</v>
      </c>
    </row>
    <row r="7" spans="1:30" s="36" customFormat="1" x14ac:dyDescent="0.25">
      <c r="A7" s="39" t="s">
        <v>52</v>
      </c>
      <c r="B7" s="35">
        <v>790</v>
      </c>
      <c r="C7" s="35">
        <v>585</v>
      </c>
      <c r="D7" s="35">
        <v>700</v>
      </c>
      <c r="E7" s="35">
        <v>713</v>
      </c>
      <c r="F7" s="35">
        <v>770</v>
      </c>
      <c r="G7" s="35">
        <v>571</v>
      </c>
      <c r="H7" s="35">
        <v>700</v>
      </c>
      <c r="I7" s="35">
        <v>782.3</v>
      </c>
      <c r="J7" s="35">
        <v>723</v>
      </c>
      <c r="K7" s="35">
        <v>635</v>
      </c>
      <c r="L7" s="35">
        <v>606</v>
      </c>
      <c r="M7" s="35">
        <v>710</v>
      </c>
      <c r="N7" s="35">
        <v>542</v>
      </c>
      <c r="O7" s="35">
        <v>620</v>
      </c>
      <c r="P7" s="44">
        <v>674.80714285714282</v>
      </c>
    </row>
    <row r="8" spans="1:30" x14ac:dyDescent="0.25">
      <c r="A8" s="40" t="s">
        <v>25</v>
      </c>
      <c r="B8" s="34">
        <v>11</v>
      </c>
      <c r="C8" s="34">
        <v>11.490833697292638</v>
      </c>
      <c r="D8" s="34">
        <v>11.388</v>
      </c>
      <c r="E8" s="34">
        <v>11.85</v>
      </c>
      <c r="F8" s="34">
        <v>10.61</v>
      </c>
      <c r="G8" s="34">
        <v>10.58</v>
      </c>
      <c r="H8" s="34">
        <v>11.044974601695698</v>
      </c>
      <c r="I8" s="34">
        <v>11.66</v>
      </c>
      <c r="J8" s="34">
        <v>11.2</v>
      </c>
      <c r="K8" s="34">
        <v>11.651999999999999</v>
      </c>
      <c r="L8" s="34">
        <v>11.040765217391305</v>
      </c>
      <c r="M8" s="34">
        <v>11.69</v>
      </c>
      <c r="N8" s="34">
        <v>11.5</v>
      </c>
      <c r="O8" s="34">
        <v>12.14</v>
      </c>
      <c r="P8" s="45">
        <v>11.346183822598546</v>
      </c>
    </row>
    <row r="9" spans="1:30" s="36" customFormat="1" x14ac:dyDescent="0.25">
      <c r="A9" s="39" t="s">
        <v>26</v>
      </c>
      <c r="B9" s="3">
        <v>34530</v>
      </c>
      <c r="C9" s="3">
        <v>36291</v>
      </c>
      <c r="D9" s="3">
        <v>34000</v>
      </c>
      <c r="E9" s="3">
        <v>34272</v>
      </c>
      <c r="F9" s="3">
        <v>31700</v>
      </c>
      <c r="G9" s="3">
        <v>31448</v>
      </c>
      <c r="H9" s="3">
        <v>33620</v>
      </c>
      <c r="I9" s="3">
        <v>33337</v>
      </c>
      <c r="J9" s="3">
        <v>33121</v>
      </c>
      <c r="K9" s="3">
        <v>33839</v>
      </c>
      <c r="L9" s="3">
        <v>34341</v>
      </c>
      <c r="M9" s="3">
        <v>34420</v>
      </c>
      <c r="N9" s="3">
        <v>32203</v>
      </c>
      <c r="O9" s="3">
        <v>34570</v>
      </c>
      <c r="P9" s="46">
        <v>33692.285714285717</v>
      </c>
    </row>
    <row r="10" spans="1:30" x14ac:dyDescent="0.25">
      <c r="A10" s="40" t="s">
        <v>27</v>
      </c>
      <c r="B10" s="34">
        <v>50</v>
      </c>
      <c r="C10" s="34">
        <v>56</v>
      </c>
      <c r="D10" s="34">
        <v>38</v>
      </c>
      <c r="E10" s="34">
        <v>42</v>
      </c>
      <c r="F10" s="34">
        <v>35</v>
      </c>
      <c r="G10" s="34">
        <v>41.77</v>
      </c>
      <c r="H10" s="34">
        <v>59.3711917344</v>
      </c>
      <c r="I10" s="34">
        <v>49.25</v>
      </c>
      <c r="J10" s="34">
        <v>52</v>
      </c>
      <c r="K10" s="34">
        <v>44.37</v>
      </c>
      <c r="L10" s="34">
        <v>49.95</v>
      </c>
      <c r="M10" s="34">
        <v>54.269999999999996</v>
      </c>
      <c r="N10" s="34">
        <v>55</v>
      </c>
      <c r="O10" s="34">
        <v>53.1</v>
      </c>
      <c r="P10" s="45">
        <v>48.577227981028571</v>
      </c>
    </row>
    <row r="11" spans="1:30" s="36" customFormat="1" ht="15.75" thickBot="1" x14ac:dyDescent="0.3">
      <c r="A11" s="41" t="s">
        <v>28</v>
      </c>
      <c r="B11" s="37">
        <v>22110</v>
      </c>
      <c r="C11" s="37">
        <v>21022</v>
      </c>
      <c r="D11" s="37">
        <v>19153</v>
      </c>
      <c r="E11" s="37">
        <v>19962</v>
      </c>
      <c r="F11" s="37">
        <v>18000</v>
      </c>
      <c r="G11" s="37">
        <v>17731</v>
      </c>
      <c r="H11" s="37">
        <v>20220</v>
      </c>
      <c r="I11" s="37">
        <v>18934</v>
      </c>
      <c r="J11" s="37">
        <v>20961</v>
      </c>
      <c r="K11" s="37">
        <v>19044</v>
      </c>
      <c r="L11" s="37">
        <v>20750</v>
      </c>
      <c r="M11" s="37">
        <v>19006</v>
      </c>
      <c r="N11" s="37">
        <v>19223</v>
      </c>
      <c r="O11" s="37">
        <v>19240</v>
      </c>
      <c r="P11" s="47">
        <v>19668.285714285714</v>
      </c>
    </row>
    <row r="12" spans="1:30" s="38" customFormat="1" ht="19.5" thickBot="1" x14ac:dyDescent="0.35">
      <c r="A12" s="101" t="s">
        <v>33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3"/>
    </row>
    <row r="13" spans="1:30" s="36" customFormat="1" x14ac:dyDescent="0.25">
      <c r="A13" s="48" t="s">
        <v>51</v>
      </c>
      <c r="B13" s="49">
        <v>41966.495726495727</v>
      </c>
      <c r="C13" s="49">
        <v>43972.89302857143</v>
      </c>
      <c r="D13" s="49">
        <v>44777.797402597382</v>
      </c>
      <c r="E13" s="49">
        <v>43642.911966262523</v>
      </c>
      <c r="F13" s="49">
        <v>48023.809523809527</v>
      </c>
      <c r="G13" s="49">
        <v>44807.742178631153</v>
      </c>
      <c r="H13" s="49">
        <v>39800.333048593166</v>
      </c>
      <c r="I13" s="49">
        <v>40895.819025684788</v>
      </c>
      <c r="J13" s="49">
        <v>44293.633860275368</v>
      </c>
      <c r="K13" s="49">
        <v>42056.205781958051</v>
      </c>
      <c r="L13" s="49">
        <v>49301.589867704715</v>
      </c>
      <c r="M13" s="49">
        <v>40524.19537221377</v>
      </c>
      <c r="N13" s="49">
        <v>43257.119999999995</v>
      </c>
      <c r="O13" s="49">
        <v>41536.647090278144</v>
      </c>
      <c r="P13" s="43">
        <v>43489.799562362554</v>
      </c>
    </row>
    <row r="14" spans="1:30" s="36" customFormat="1" x14ac:dyDescent="0.25">
      <c r="A14" s="39" t="s">
        <v>52</v>
      </c>
      <c r="B14" s="35">
        <v>790</v>
      </c>
      <c r="C14" s="35">
        <v>585</v>
      </c>
      <c r="D14" s="35">
        <v>700</v>
      </c>
      <c r="E14" s="35">
        <v>713</v>
      </c>
      <c r="F14" s="35">
        <v>770</v>
      </c>
      <c r="G14" s="35">
        <v>588</v>
      </c>
      <c r="H14" s="35">
        <v>700</v>
      </c>
      <c r="I14" s="35">
        <v>789</v>
      </c>
      <c r="J14" s="35">
        <v>735</v>
      </c>
      <c r="K14" s="35">
        <v>645</v>
      </c>
      <c r="L14" s="35">
        <v>606</v>
      </c>
      <c r="M14" s="35">
        <v>710</v>
      </c>
      <c r="N14" s="35">
        <v>542</v>
      </c>
      <c r="O14" s="35">
        <v>620</v>
      </c>
      <c r="P14" s="44">
        <v>678.07142857142856</v>
      </c>
    </row>
    <row r="15" spans="1:30" x14ac:dyDescent="0.25">
      <c r="A15" s="40" t="s">
        <v>25</v>
      </c>
      <c r="B15" s="34">
        <v>11.7</v>
      </c>
      <c r="C15" s="34">
        <v>11.470395455538563</v>
      </c>
      <c r="D15" s="34">
        <v>10.677538342069505</v>
      </c>
      <c r="E15" s="34">
        <v>10.84</v>
      </c>
      <c r="F15" s="34">
        <v>10.08</v>
      </c>
      <c r="G15" s="34">
        <v>10.37</v>
      </c>
      <c r="H15" s="34">
        <v>11.58064708671183</v>
      </c>
      <c r="I15" s="34">
        <v>11.5</v>
      </c>
      <c r="J15" s="34">
        <v>10.6</v>
      </c>
      <c r="K15" s="34">
        <v>11.39</v>
      </c>
      <c r="L15" s="34">
        <v>9.5199730976172177</v>
      </c>
      <c r="M15" s="34">
        <v>12.07</v>
      </c>
      <c r="N15" s="34">
        <v>10</v>
      </c>
      <c r="O15" s="34">
        <v>11.61</v>
      </c>
      <c r="P15" s="45">
        <v>10.957753855852653</v>
      </c>
    </row>
    <row r="16" spans="1:30" s="36" customFormat="1" x14ac:dyDescent="0.25">
      <c r="A16" s="39" t="s">
        <v>26</v>
      </c>
      <c r="B16" s="3">
        <v>34530</v>
      </c>
      <c r="C16" s="3">
        <v>36291</v>
      </c>
      <c r="D16" s="3">
        <v>34000</v>
      </c>
      <c r="E16" s="3">
        <v>34272</v>
      </c>
      <c r="F16" s="3">
        <v>31700</v>
      </c>
      <c r="G16" s="3">
        <v>31448</v>
      </c>
      <c r="H16" s="3">
        <v>33620</v>
      </c>
      <c r="I16" s="3">
        <v>33337</v>
      </c>
      <c r="J16" s="3">
        <v>33121</v>
      </c>
      <c r="K16" s="3">
        <v>33839</v>
      </c>
      <c r="L16" s="3">
        <v>34341</v>
      </c>
      <c r="M16" s="3">
        <v>34420</v>
      </c>
      <c r="N16" s="3">
        <v>32203</v>
      </c>
      <c r="O16" s="3">
        <v>34570</v>
      </c>
      <c r="P16" s="46">
        <v>33692.285714285717</v>
      </c>
    </row>
    <row r="17" spans="1:16" x14ac:dyDescent="0.25">
      <c r="A17" s="40" t="s">
        <v>27</v>
      </c>
      <c r="B17" s="34">
        <v>40.5</v>
      </c>
      <c r="C17" s="34">
        <v>42</v>
      </c>
      <c r="D17" s="34">
        <v>35</v>
      </c>
      <c r="E17" s="34">
        <v>42</v>
      </c>
      <c r="F17" s="34">
        <v>21</v>
      </c>
      <c r="G17" s="34">
        <v>25.28</v>
      </c>
      <c r="H17" s="34">
        <v>48.8907545868</v>
      </c>
      <c r="I17" s="34">
        <v>37.19</v>
      </c>
      <c r="J17" s="34">
        <v>37</v>
      </c>
      <c r="K17" s="34">
        <v>35.68</v>
      </c>
      <c r="L17" s="34">
        <v>41.4</v>
      </c>
      <c r="M17" s="34">
        <v>36.179999999999993</v>
      </c>
      <c r="N17" s="34">
        <v>50</v>
      </c>
      <c r="O17" s="34">
        <v>39.770000000000003</v>
      </c>
      <c r="P17" s="45">
        <v>37.992196756199995</v>
      </c>
    </row>
    <row r="18" spans="1:16" s="36" customFormat="1" ht="15.75" thickBot="1" x14ac:dyDescent="0.3">
      <c r="A18" s="41" t="s">
        <v>28</v>
      </c>
      <c r="B18" s="37">
        <v>22110</v>
      </c>
      <c r="C18" s="37">
        <v>21022</v>
      </c>
      <c r="D18" s="37">
        <v>19153</v>
      </c>
      <c r="E18" s="37">
        <v>19962</v>
      </c>
      <c r="F18" s="37">
        <v>18000</v>
      </c>
      <c r="G18" s="37">
        <v>17731</v>
      </c>
      <c r="H18" s="37">
        <v>20220</v>
      </c>
      <c r="I18" s="37">
        <v>18934</v>
      </c>
      <c r="J18" s="37">
        <v>20961</v>
      </c>
      <c r="K18" s="37">
        <v>19044</v>
      </c>
      <c r="L18" s="37">
        <v>20750</v>
      </c>
      <c r="M18" s="37">
        <v>19006</v>
      </c>
      <c r="N18" s="37">
        <v>19223</v>
      </c>
      <c r="O18" s="37">
        <v>19240</v>
      </c>
      <c r="P18" s="47">
        <v>19668.285714285714</v>
      </c>
    </row>
    <row r="19" spans="1:16" s="38" customFormat="1" ht="19.5" thickBot="1" x14ac:dyDescent="0.35">
      <c r="A19" s="101" t="s">
        <v>38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3"/>
    </row>
    <row r="20" spans="1:16" s="36" customFormat="1" x14ac:dyDescent="0.25">
      <c r="A20" s="48" t="s">
        <v>51</v>
      </c>
      <c r="B20" s="49">
        <v>47658.742574257427</v>
      </c>
      <c r="C20" s="49">
        <v>54941.762831746033</v>
      </c>
      <c r="D20" s="49">
        <v>50676.349758951888</v>
      </c>
      <c r="E20" s="49">
        <v>52544.430849332901</v>
      </c>
      <c r="F20" s="49">
        <v>47083.660644147691</v>
      </c>
      <c r="G20" s="49">
        <v>52742.466673664319</v>
      </c>
      <c r="H20" s="49">
        <v>51490.035932006176</v>
      </c>
      <c r="I20" s="49">
        <v>49958.401840215673</v>
      </c>
      <c r="J20" s="49">
        <v>53121.239085239082</v>
      </c>
      <c r="K20" s="49">
        <v>46203.815416990255</v>
      </c>
      <c r="L20" s="49">
        <v>52491.358020525266</v>
      </c>
      <c r="M20" s="49">
        <v>50812.434951678391</v>
      </c>
      <c r="N20" s="49">
        <v>42499.402352941179</v>
      </c>
      <c r="O20" s="49">
        <v>49703.79363882004</v>
      </c>
      <c r="P20" s="43">
        <v>50137.706755036888</v>
      </c>
    </row>
    <row r="21" spans="1:16" s="36" customFormat="1" x14ac:dyDescent="0.25">
      <c r="A21" s="39" t="s">
        <v>52</v>
      </c>
      <c r="B21" s="35">
        <v>790</v>
      </c>
      <c r="C21" s="35">
        <v>585</v>
      </c>
      <c r="D21" s="35">
        <v>700</v>
      </c>
      <c r="E21" s="35">
        <v>713</v>
      </c>
      <c r="F21" s="35">
        <v>770</v>
      </c>
      <c r="G21" s="35">
        <v>622</v>
      </c>
      <c r="H21" s="35">
        <v>700</v>
      </c>
      <c r="I21" s="35">
        <v>819.9</v>
      </c>
      <c r="J21" s="35">
        <v>761</v>
      </c>
      <c r="K21" s="35">
        <v>664</v>
      </c>
      <c r="L21" s="35">
        <v>606</v>
      </c>
      <c r="M21" s="35">
        <v>710</v>
      </c>
      <c r="N21" s="35">
        <v>542</v>
      </c>
      <c r="O21" s="35">
        <v>620</v>
      </c>
      <c r="P21" s="44">
        <v>685.92142857142858</v>
      </c>
    </row>
    <row r="22" spans="1:16" x14ac:dyDescent="0.25">
      <c r="A22" s="40" t="s">
        <v>25</v>
      </c>
      <c r="B22" s="34">
        <v>10.1</v>
      </c>
      <c r="C22" s="34">
        <v>8.954262197221178</v>
      </c>
      <c r="D22" s="34">
        <v>9.1673114080800016</v>
      </c>
      <c r="E22" s="34">
        <v>8.7799999999999994</v>
      </c>
      <c r="F22" s="34">
        <v>9.1199999999999992</v>
      </c>
      <c r="G22" s="34">
        <v>8.4</v>
      </c>
      <c r="H22" s="34">
        <v>8.8529352852473711</v>
      </c>
      <c r="I22" s="34">
        <v>9.43</v>
      </c>
      <c r="J22" s="34">
        <v>8.58</v>
      </c>
      <c r="K22" s="34">
        <v>10.202999999999999</v>
      </c>
      <c r="L22" s="34">
        <v>9.092585185185186</v>
      </c>
      <c r="M22" s="34">
        <v>9.2799999999999994</v>
      </c>
      <c r="N22" s="34">
        <v>10.199999999999999</v>
      </c>
      <c r="O22" s="34">
        <v>9.4499999999999993</v>
      </c>
      <c r="P22" s="45">
        <v>9.2578638625524103</v>
      </c>
    </row>
    <row r="23" spans="1:16" s="36" customFormat="1" x14ac:dyDescent="0.25">
      <c r="A23" s="39" t="s">
        <v>26</v>
      </c>
      <c r="B23" s="3">
        <v>34530</v>
      </c>
      <c r="C23" s="3">
        <v>36291</v>
      </c>
      <c r="D23" s="3">
        <v>34000</v>
      </c>
      <c r="E23" s="3">
        <v>34272</v>
      </c>
      <c r="F23" s="3">
        <v>31700</v>
      </c>
      <c r="G23" s="3">
        <v>31448</v>
      </c>
      <c r="H23" s="3">
        <v>33620</v>
      </c>
      <c r="I23" s="3">
        <v>33337</v>
      </c>
      <c r="J23" s="3">
        <v>33121</v>
      </c>
      <c r="K23" s="3">
        <v>33839</v>
      </c>
      <c r="L23" s="3">
        <v>34341</v>
      </c>
      <c r="M23" s="3">
        <v>34420</v>
      </c>
      <c r="N23" s="3">
        <v>32203</v>
      </c>
      <c r="O23" s="3">
        <v>34570</v>
      </c>
      <c r="P23" s="46">
        <v>33692.285714285717</v>
      </c>
    </row>
    <row r="24" spans="1:16" x14ac:dyDescent="0.25">
      <c r="A24" s="40" t="s">
        <v>27</v>
      </c>
      <c r="B24" s="34">
        <v>40</v>
      </c>
      <c r="C24" s="34">
        <v>40</v>
      </c>
      <c r="D24" s="34">
        <v>37.248217691680807</v>
      </c>
      <c r="E24" s="34">
        <v>42</v>
      </c>
      <c r="F24" s="34">
        <v>40.200000000000003</v>
      </c>
      <c r="G24" s="34">
        <v>27.22</v>
      </c>
      <c r="H24" s="34">
        <v>40.995420127199999</v>
      </c>
      <c r="I24" s="34">
        <v>30.15</v>
      </c>
      <c r="J24" s="34">
        <v>37</v>
      </c>
      <c r="K24" s="34">
        <v>35.68</v>
      </c>
      <c r="L24" s="34">
        <v>34.729999999999997</v>
      </c>
      <c r="M24" s="34">
        <v>36.179999999999993</v>
      </c>
      <c r="N24" s="34">
        <v>50</v>
      </c>
      <c r="O24" s="34">
        <v>39.770000000000003</v>
      </c>
      <c r="P24" s="45">
        <v>37.940974129920058</v>
      </c>
    </row>
    <row r="25" spans="1:16" s="36" customFormat="1" ht="15.75" thickBot="1" x14ac:dyDescent="0.3">
      <c r="A25" s="41" t="s">
        <v>28</v>
      </c>
      <c r="B25" s="37">
        <v>22110</v>
      </c>
      <c r="C25" s="37">
        <v>21022</v>
      </c>
      <c r="D25" s="37">
        <v>19153</v>
      </c>
      <c r="E25" s="37">
        <v>19962</v>
      </c>
      <c r="F25" s="37">
        <v>18000</v>
      </c>
      <c r="G25" s="37">
        <v>17731</v>
      </c>
      <c r="H25" s="37">
        <v>20220</v>
      </c>
      <c r="I25" s="37">
        <v>18934</v>
      </c>
      <c r="J25" s="37">
        <v>20961</v>
      </c>
      <c r="K25" s="37">
        <v>19044</v>
      </c>
      <c r="L25" s="37">
        <v>20750</v>
      </c>
      <c r="M25" s="37">
        <v>19006</v>
      </c>
      <c r="N25" s="37">
        <v>19223</v>
      </c>
      <c r="O25" s="37">
        <v>19240</v>
      </c>
      <c r="P25" s="47">
        <v>19668.285714285714</v>
      </c>
    </row>
    <row r="26" spans="1:16" s="38" customFormat="1" ht="19.5" thickBot="1" x14ac:dyDescent="0.35">
      <c r="A26" s="101" t="s">
        <v>36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</row>
    <row r="27" spans="1:16" s="36" customFormat="1" x14ac:dyDescent="0.25">
      <c r="A27" s="48" t="s">
        <v>51</v>
      </c>
      <c r="B27" s="49">
        <v>47210.666666666664</v>
      </c>
      <c r="C27" s="49">
        <v>45881.602481632654</v>
      </c>
      <c r="D27" s="49">
        <v>45306.060829493028</v>
      </c>
      <c r="E27" s="49">
        <v>51861.004329004332</v>
      </c>
      <c r="F27" s="49">
        <v>42501.879699248115</v>
      </c>
      <c r="G27" s="49">
        <v>43025.740041297082</v>
      </c>
      <c r="H27" s="49">
        <v>37255.574875161386</v>
      </c>
      <c r="I27" s="49">
        <v>43813.814026299471</v>
      </c>
      <c r="J27" s="49">
        <v>44293.633860275368</v>
      </c>
      <c r="K27" s="49">
        <v>42375.169248846156</v>
      </c>
      <c r="L27" s="49">
        <v>47988.049470815757</v>
      </c>
      <c r="M27" s="49">
        <v>44336.963433293939</v>
      </c>
      <c r="N27" s="49">
        <v>37362.333559322033</v>
      </c>
      <c r="O27" s="49">
        <v>42419.679263443526</v>
      </c>
      <c r="P27" s="43">
        <v>43973.72655605711</v>
      </c>
    </row>
    <row r="28" spans="1:16" s="36" customFormat="1" x14ac:dyDescent="0.25">
      <c r="A28" s="39" t="s">
        <v>52</v>
      </c>
      <c r="B28" s="35">
        <v>790</v>
      </c>
      <c r="C28" s="35">
        <v>585</v>
      </c>
      <c r="D28" s="35">
        <v>700</v>
      </c>
      <c r="E28" s="35">
        <v>713</v>
      </c>
      <c r="F28" s="35">
        <v>770</v>
      </c>
      <c r="G28" s="35">
        <v>581</v>
      </c>
      <c r="H28" s="35">
        <v>700</v>
      </c>
      <c r="I28" s="35">
        <v>799</v>
      </c>
      <c r="J28" s="35">
        <v>735</v>
      </c>
      <c r="K28" s="35">
        <v>646</v>
      </c>
      <c r="L28" s="35">
        <v>606</v>
      </c>
      <c r="M28" s="35">
        <v>710</v>
      </c>
      <c r="N28" s="35">
        <v>542</v>
      </c>
      <c r="O28" s="35">
        <v>620</v>
      </c>
      <c r="P28" s="44">
        <v>678.35714285714289</v>
      </c>
    </row>
    <row r="29" spans="1:16" x14ac:dyDescent="0.25">
      <c r="A29" s="40" t="s">
        <v>25</v>
      </c>
      <c r="B29" s="34">
        <v>10.8</v>
      </c>
      <c r="C29" s="34">
        <v>11.260571148425052</v>
      </c>
      <c r="D29" s="34">
        <v>10.531935546495841</v>
      </c>
      <c r="E29" s="34">
        <v>8.91</v>
      </c>
      <c r="F29" s="34">
        <v>10.64</v>
      </c>
      <c r="G29" s="34">
        <v>10.37</v>
      </c>
      <c r="H29" s="34">
        <v>12.493236329438936</v>
      </c>
      <c r="I29" s="34">
        <v>10.61</v>
      </c>
      <c r="J29" s="34">
        <v>10.6</v>
      </c>
      <c r="K29" s="34">
        <v>11.289</v>
      </c>
      <c r="L29" s="34">
        <v>9.8178956521739131</v>
      </c>
      <c r="M29" s="34">
        <v>10.86</v>
      </c>
      <c r="N29" s="34">
        <v>11.8</v>
      </c>
      <c r="O29" s="34">
        <v>11.33</v>
      </c>
      <c r="P29" s="45">
        <v>10.808045619752411</v>
      </c>
    </row>
    <row r="30" spans="1:16" s="36" customFormat="1" x14ac:dyDescent="0.25">
      <c r="A30" s="39" t="s">
        <v>26</v>
      </c>
      <c r="B30" s="3">
        <v>34530</v>
      </c>
      <c r="C30" s="3">
        <v>36291</v>
      </c>
      <c r="D30" s="3">
        <v>34000</v>
      </c>
      <c r="E30" s="3">
        <v>34272</v>
      </c>
      <c r="F30" s="3">
        <v>31700</v>
      </c>
      <c r="G30" s="3">
        <v>31448</v>
      </c>
      <c r="H30" s="3">
        <v>33620</v>
      </c>
      <c r="I30" s="3">
        <v>33337</v>
      </c>
      <c r="J30" s="3">
        <v>33121</v>
      </c>
      <c r="K30" s="3">
        <v>33839</v>
      </c>
      <c r="L30" s="3">
        <v>34341</v>
      </c>
      <c r="M30" s="3">
        <v>34420</v>
      </c>
      <c r="N30" s="3">
        <v>32203</v>
      </c>
      <c r="O30" s="3">
        <v>34570</v>
      </c>
      <c r="P30" s="46">
        <v>33692.285714285717</v>
      </c>
    </row>
    <row r="31" spans="1:16" x14ac:dyDescent="0.25">
      <c r="A31" s="40" t="s">
        <v>27</v>
      </c>
      <c r="B31" s="34">
        <v>30</v>
      </c>
      <c r="C31" s="34">
        <v>35</v>
      </c>
      <c r="D31" s="34">
        <v>35</v>
      </c>
      <c r="E31" s="34">
        <v>42</v>
      </c>
      <c r="F31" s="34">
        <v>32</v>
      </c>
      <c r="G31" s="34">
        <v>32.07</v>
      </c>
      <c r="H31" s="34">
        <v>48.8907545868</v>
      </c>
      <c r="I31" s="34">
        <v>37.19</v>
      </c>
      <c r="J31" s="34">
        <v>37</v>
      </c>
      <c r="K31" s="34">
        <v>35.68</v>
      </c>
      <c r="L31" s="34">
        <v>41.4</v>
      </c>
      <c r="M31" s="34">
        <v>36.179999999999993</v>
      </c>
      <c r="N31" s="34">
        <v>50</v>
      </c>
      <c r="O31" s="34">
        <v>39.770000000000003</v>
      </c>
      <c r="P31" s="45">
        <v>38.012911041914279</v>
      </c>
    </row>
    <row r="32" spans="1:16" s="36" customFormat="1" ht="15.75" thickBot="1" x14ac:dyDescent="0.3">
      <c r="A32" s="41" t="s">
        <v>28</v>
      </c>
      <c r="B32" s="37">
        <v>22110</v>
      </c>
      <c r="C32" s="37">
        <v>21022</v>
      </c>
      <c r="D32" s="37">
        <v>19153</v>
      </c>
      <c r="E32" s="37">
        <v>19962</v>
      </c>
      <c r="F32" s="37">
        <v>18000</v>
      </c>
      <c r="G32" s="37">
        <v>17731</v>
      </c>
      <c r="H32" s="37">
        <v>20220</v>
      </c>
      <c r="I32" s="37">
        <v>18934</v>
      </c>
      <c r="J32" s="37">
        <v>20961</v>
      </c>
      <c r="K32" s="37">
        <v>19044</v>
      </c>
      <c r="L32" s="37">
        <v>20750</v>
      </c>
      <c r="M32" s="37">
        <v>19006</v>
      </c>
      <c r="N32" s="37">
        <v>19223</v>
      </c>
      <c r="O32" s="37">
        <v>19240</v>
      </c>
      <c r="P32" s="47">
        <v>19668.285714285714</v>
      </c>
    </row>
    <row r="33" spans="1:16" s="38" customFormat="1" ht="19.5" thickBot="1" x14ac:dyDescent="0.35">
      <c r="A33" s="101" t="s">
        <v>40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3"/>
    </row>
    <row r="34" spans="1:16" s="36" customFormat="1" x14ac:dyDescent="0.25">
      <c r="A34" s="48" t="s">
        <v>51</v>
      </c>
      <c r="B34" s="49">
        <v>45857.971014492752</v>
      </c>
      <c r="C34" s="49">
        <v>45881.602481632639</v>
      </c>
      <c r="D34" s="49">
        <v>45630.08858205007</v>
      </c>
      <c r="E34" s="49">
        <v>51861.004329004332</v>
      </c>
      <c r="F34" s="49">
        <v>42093.761751556427</v>
      </c>
      <c r="G34" s="49">
        <v>43025.740041297082</v>
      </c>
      <c r="H34" s="49">
        <v>40199.422481216221</v>
      </c>
      <c r="I34" s="49">
        <v>43813.814026299471</v>
      </c>
      <c r="J34" s="49">
        <v>44293.633860275368</v>
      </c>
      <c r="K34" s="49">
        <v>44042.155833025419</v>
      </c>
      <c r="L34" s="49">
        <v>48829.649346175713</v>
      </c>
      <c r="M34" s="49">
        <v>42953.326240727743</v>
      </c>
      <c r="N34" s="49">
        <v>39744.06545454546</v>
      </c>
      <c r="O34" s="49">
        <v>43245.814153403728</v>
      </c>
      <c r="P34" s="43">
        <v>44390.860685407315</v>
      </c>
    </row>
    <row r="35" spans="1:16" s="36" customFormat="1" x14ac:dyDescent="0.25">
      <c r="A35" s="39" t="s">
        <v>52</v>
      </c>
      <c r="B35" s="35">
        <v>790</v>
      </c>
      <c r="C35" s="35">
        <v>585</v>
      </c>
      <c r="D35" s="35">
        <v>700</v>
      </c>
      <c r="E35" s="35">
        <v>713</v>
      </c>
      <c r="F35" s="35">
        <v>770</v>
      </c>
      <c r="G35" s="35">
        <v>581</v>
      </c>
      <c r="H35" s="35">
        <v>700</v>
      </c>
      <c r="I35" s="35">
        <v>799</v>
      </c>
      <c r="J35" s="35">
        <v>735</v>
      </c>
      <c r="K35" s="35">
        <v>654</v>
      </c>
      <c r="L35" s="35">
        <v>606</v>
      </c>
      <c r="M35" s="35">
        <v>710</v>
      </c>
      <c r="N35" s="35">
        <v>542</v>
      </c>
      <c r="O35" s="35">
        <v>620</v>
      </c>
      <c r="P35" s="44">
        <v>678.92857142857144</v>
      </c>
    </row>
    <row r="36" spans="1:16" x14ac:dyDescent="0.25">
      <c r="A36" s="40" t="s">
        <v>25</v>
      </c>
      <c r="B36" s="34">
        <v>11.5</v>
      </c>
      <c r="C36" s="34">
        <v>11.260571148425056</v>
      </c>
      <c r="D36" s="34">
        <v>10.444573869151583</v>
      </c>
      <c r="E36" s="34">
        <v>8.91</v>
      </c>
      <c r="F36" s="34">
        <v>10.52</v>
      </c>
      <c r="G36" s="34">
        <v>10.37</v>
      </c>
      <c r="H36" s="34">
        <v>11.4494844818777</v>
      </c>
      <c r="I36" s="34">
        <v>10.61</v>
      </c>
      <c r="J36" s="34">
        <v>10.6</v>
      </c>
      <c r="K36" s="34">
        <v>10.789</v>
      </c>
      <c r="L36" s="34">
        <v>9.62490932642487</v>
      </c>
      <c r="M36" s="34">
        <v>11.27</v>
      </c>
      <c r="N36" s="34">
        <v>11</v>
      </c>
      <c r="O36" s="34">
        <v>11.08</v>
      </c>
      <c r="P36" s="45">
        <v>10.673467058991372</v>
      </c>
    </row>
    <row r="37" spans="1:16" s="36" customFormat="1" x14ac:dyDescent="0.25">
      <c r="A37" s="39" t="s">
        <v>26</v>
      </c>
      <c r="B37" s="3">
        <v>34530</v>
      </c>
      <c r="C37" s="3">
        <v>36291</v>
      </c>
      <c r="D37" s="3">
        <v>34000</v>
      </c>
      <c r="E37" s="3">
        <v>34272</v>
      </c>
      <c r="F37" s="3">
        <v>31700</v>
      </c>
      <c r="G37" s="3">
        <v>31448</v>
      </c>
      <c r="H37" s="3">
        <v>33620</v>
      </c>
      <c r="I37" s="3">
        <v>33337</v>
      </c>
      <c r="J37" s="3">
        <v>33121</v>
      </c>
      <c r="K37" s="3">
        <v>33839</v>
      </c>
      <c r="L37" s="3">
        <v>34341</v>
      </c>
      <c r="M37" s="3">
        <v>34420</v>
      </c>
      <c r="N37" s="3">
        <v>32203</v>
      </c>
      <c r="O37" s="3">
        <v>34570</v>
      </c>
      <c r="P37" s="46">
        <v>33692.285714285717</v>
      </c>
    </row>
    <row r="38" spans="1:16" x14ac:dyDescent="0.25">
      <c r="A38" s="40" t="s">
        <v>27</v>
      </c>
      <c r="B38" s="34">
        <v>27</v>
      </c>
      <c r="C38" s="34">
        <v>35</v>
      </c>
      <c r="D38" s="34">
        <v>35</v>
      </c>
      <c r="E38" s="34">
        <v>42</v>
      </c>
      <c r="F38" s="34">
        <v>36.4</v>
      </c>
      <c r="G38" s="34">
        <v>32.07</v>
      </c>
      <c r="H38" s="34">
        <v>48.8907545868</v>
      </c>
      <c r="I38" s="34">
        <v>37.19</v>
      </c>
      <c r="J38" s="34">
        <v>37</v>
      </c>
      <c r="K38" s="34">
        <v>35.68</v>
      </c>
      <c r="L38" s="34">
        <v>41.4</v>
      </c>
      <c r="M38" s="34">
        <v>36.179999999999993</v>
      </c>
      <c r="N38" s="34">
        <v>50</v>
      </c>
      <c r="O38" s="34">
        <v>39.770000000000003</v>
      </c>
      <c r="P38" s="45">
        <v>38.112911041914288</v>
      </c>
    </row>
    <row r="39" spans="1:16" s="36" customFormat="1" ht="15.75" thickBot="1" x14ac:dyDescent="0.3">
      <c r="A39" s="41" t="s">
        <v>28</v>
      </c>
      <c r="B39" s="37">
        <v>22110</v>
      </c>
      <c r="C39" s="37">
        <v>21022</v>
      </c>
      <c r="D39" s="37">
        <v>19153</v>
      </c>
      <c r="E39" s="37">
        <v>19962</v>
      </c>
      <c r="F39" s="37">
        <v>18000</v>
      </c>
      <c r="G39" s="37">
        <v>17731</v>
      </c>
      <c r="H39" s="37">
        <v>20220</v>
      </c>
      <c r="I39" s="37">
        <v>18934</v>
      </c>
      <c r="J39" s="37">
        <v>20961</v>
      </c>
      <c r="K39" s="37">
        <v>19044</v>
      </c>
      <c r="L39" s="37">
        <v>20750</v>
      </c>
      <c r="M39" s="37">
        <v>19006</v>
      </c>
      <c r="N39" s="37">
        <v>19223</v>
      </c>
      <c r="O39" s="37">
        <v>19240</v>
      </c>
      <c r="P39" s="47">
        <v>19668.285714285714</v>
      </c>
    </row>
    <row r="40" spans="1:16" ht="19.5" thickBot="1" x14ac:dyDescent="0.3">
      <c r="A40" s="101" t="s">
        <v>34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3"/>
    </row>
    <row r="41" spans="1:16" x14ac:dyDescent="0.25">
      <c r="A41" s="48" t="s">
        <v>51</v>
      </c>
      <c r="B41" s="49">
        <v>45348.771929824557</v>
      </c>
      <c r="C41" s="49">
        <v>46131.570036881669</v>
      </c>
      <c r="D41" s="49">
        <v>44992.058359120623</v>
      </c>
      <c r="E41" s="49">
        <v>48189.378984651717</v>
      </c>
      <c r="F41" s="49">
        <v>62836.349331235251</v>
      </c>
      <c r="G41" s="49">
        <v>43025.740041297082</v>
      </c>
      <c r="H41" s="49">
        <v>39815.209726259178</v>
      </c>
      <c r="I41" s="49">
        <v>41480.2065242432</v>
      </c>
      <c r="J41" s="49">
        <v>44293.633860275368</v>
      </c>
      <c r="K41" s="49">
        <v>41329.504852051105</v>
      </c>
      <c r="L41" s="49">
        <v>48290.450449351025</v>
      </c>
      <c r="M41" s="49">
        <v>45343.511804556299</v>
      </c>
      <c r="N41" s="49">
        <v>43257.119999999995</v>
      </c>
      <c r="O41" s="49">
        <v>41784.565675880025</v>
      </c>
      <c r="P41" s="43">
        <v>45437.005112544794</v>
      </c>
    </row>
    <row r="42" spans="1:16" x14ac:dyDescent="0.25">
      <c r="A42" s="39" t="s">
        <v>52</v>
      </c>
      <c r="B42" s="35">
        <v>790</v>
      </c>
      <c r="C42" s="35">
        <v>585</v>
      </c>
      <c r="D42" s="35">
        <v>700</v>
      </c>
      <c r="E42" s="35">
        <v>713</v>
      </c>
      <c r="F42" s="35">
        <v>770</v>
      </c>
      <c r="G42" s="35">
        <v>581</v>
      </c>
      <c r="H42" s="35">
        <v>700</v>
      </c>
      <c r="I42" s="35">
        <v>791</v>
      </c>
      <c r="J42" s="35">
        <v>735</v>
      </c>
      <c r="K42" s="35">
        <v>641</v>
      </c>
      <c r="L42" s="35">
        <v>606</v>
      </c>
      <c r="M42" s="35">
        <v>710</v>
      </c>
      <c r="N42" s="35">
        <v>542</v>
      </c>
      <c r="O42" s="35">
        <v>620</v>
      </c>
      <c r="P42" s="44">
        <v>677.42857142857144</v>
      </c>
    </row>
    <row r="43" spans="1:16" x14ac:dyDescent="0.25">
      <c r="A43" s="40" t="s">
        <v>25</v>
      </c>
      <c r="B43" s="34">
        <v>10.8</v>
      </c>
      <c r="C43" s="34">
        <v>11.188256497433732</v>
      </c>
      <c r="D43" s="34">
        <v>10.618</v>
      </c>
      <c r="E43" s="34">
        <v>9.68</v>
      </c>
      <c r="F43" s="34">
        <v>7.44</v>
      </c>
      <c r="G43" s="34">
        <v>10.37</v>
      </c>
      <c r="H43" s="34">
        <v>11.575703897502446</v>
      </c>
      <c r="I43" s="34">
        <v>11.31</v>
      </c>
      <c r="J43" s="34">
        <v>10.6</v>
      </c>
      <c r="K43" s="34">
        <v>11.627000000000001</v>
      </c>
      <c r="L43" s="34">
        <v>9.7476680000000009</v>
      </c>
      <c r="M43" s="34">
        <v>10.58</v>
      </c>
      <c r="N43" s="34">
        <v>10</v>
      </c>
      <c r="O43" s="34">
        <v>11.53</v>
      </c>
      <c r="P43" s="45">
        <v>10.504759171066869</v>
      </c>
    </row>
    <row r="44" spans="1:16" x14ac:dyDescent="0.25">
      <c r="A44" s="39" t="s">
        <v>26</v>
      </c>
      <c r="B44" s="3">
        <v>34530</v>
      </c>
      <c r="C44" s="3">
        <v>36291</v>
      </c>
      <c r="D44" s="3">
        <v>34000</v>
      </c>
      <c r="E44" s="3">
        <v>34272</v>
      </c>
      <c r="F44" s="3">
        <v>31700</v>
      </c>
      <c r="G44" s="3">
        <v>31448</v>
      </c>
      <c r="H44" s="3">
        <v>33620</v>
      </c>
      <c r="I44" s="3">
        <v>33337</v>
      </c>
      <c r="J44" s="3">
        <v>33121</v>
      </c>
      <c r="K44" s="3">
        <v>33839</v>
      </c>
      <c r="L44" s="3">
        <v>34341</v>
      </c>
      <c r="M44" s="3">
        <v>34420</v>
      </c>
      <c r="N44" s="3">
        <v>32203</v>
      </c>
      <c r="O44" s="3">
        <v>34570</v>
      </c>
      <c r="P44" s="46">
        <v>33692.285714285717</v>
      </c>
    </row>
    <row r="45" spans="1:16" x14ac:dyDescent="0.25">
      <c r="A45" s="40" t="s">
        <v>27</v>
      </c>
      <c r="B45" s="34">
        <v>38</v>
      </c>
      <c r="C45" s="34">
        <v>35</v>
      </c>
      <c r="D45" s="34">
        <v>35</v>
      </c>
      <c r="E45" s="34">
        <v>42</v>
      </c>
      <c r="F45" s="34">
        <v>18.45</v>
      </c>
      <c r="G45" s="34">
        <v>32.07</v>
      </c>
      <c r="H45" s="34">
        <v>48.8907545868</v>
      </c>
      <c r="I45" s="34">
        <v>37.19</v>
      </c>
      <c r="J45" s="34">
        <v>37</v>
      </c>
      <c r="K45" s="34">
        <v>35.68</v>
      </c>
      <c r="L45" s="34">
        <v>41.4</v>
      </c>
      <c r="M45" s="34">
        <v>36.179999999999993</v>
      </c>
      <c r="N45" s="34">
        <v>50</v>
      </c>
      <c r="O45" s="34">
        <v>39.770000000000003</v>
      </c>
      <c r="P45" s="45">
        <v>37.616482470485714</v>
      </c>
    </row>
    <row r="46" spans="1:16" ht="15.75" thickBot="1" x14ac:dyDescent="0.3">
      <c r="A46" s="41" t="s">
        <v>28</v>
      </c>
      <c r="B46" s="37">
        <v>22110</v>
      </c>
      <c r="C46" s="37">
        <v>21022</v>
      </c>
      <c r="D46" s="37">
        <v>19153</v>
      </c>
      <c r="E46" s="37">
        <v>19962</v>
      </c>
      <c r="F46" s="37">
        <v>18000</v>
      </c>
      <c r="G46" s="37">
        <v>17731</v>
      </c>
      <c r="H46" s="37">
        <v>20220</v>
      </c>
      <c r="I46" s="37">
        <v>18934</v>
      </c>
      <c r="J46" s="37">
        <v>20961</v>
      </c>
      <c r="K46" s="37">
        <v>19044</v>
      </c>
      <c r="L46" s="37">
        <v>20750</v>
      </c>
      <c r="M46" s="37">
        <v>19006</v>
      </c>
      <c r="N46" s="37">
        <v>19223</v>
      </c>
      <c r="O46" s="37">
        <v>19240</v>
      </c>
      <c r="P46" s="47">
        <v>19668.285714285714</v>
      </c>
    </row>
    <row r="47" spans="1:16" ht="19.5" thickBot="1" x14ac:dyDescent="0.3">
      <c r="A47" s="101" t="s">
        <v>37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3"/>
    </row>
    <row r="48" spans="1:16" x14ac:dyDescent="0.25">
      <c r="A48" s="48" t="s">
        <v>51</v>
      </c>
      <c r="B48" s="49">
        <v>43565.090909090912</v>
      </c>
      <c r="C48" s="49">
        <v>44416.757239485647</v>
      </c>
      <c r="D48" s="49">
        <v>43094.840391438229</v>
      </c>
      <c r="E48" s="49">
        <v>42555.041474654376</v>
      </c>
      <c r="F48" s="49">
        <v>56568.758204253085</v>
      </c>
      <c r="G48" s="49">
        <v>44523.768413222577</v>
      </c>
      <c r="H48" s="49">
        <v>47248.695597865357</v>
      </c>
      <c r="I48" s="49">
        <v>41572.20692245759</v>
      </c>
      <c r="J48" s="49">
        <v>44471.337517612395</v>
      </c>
      <c r="K48" s="49">
        <v>39475.781824666206</v>
      </c>
      <c r="L48" s="49">
        <v>45692.713107757176</v>
      </c>
      <c r="M48" s="49">
        <v>43497.608659996717</v>
      </c>
      <c r="N48" s="49">
        <v>40561.054883720935</v>
      </c>
      <c r="O48" s="49">
        <v>42452.024049947977</v>
      </c>
      <c r="P48" s="43">
        <v>44263.977085440652</v>
      </c>
    </row>
    <row r="49" spans="1:16" x14ac:dyDescent="0.25">
      <c r="A49" s="39" t="s">
        <v>52</v>
      </c>
      <c r="B49" s="35">
        <v>790</v>
      </c>
      <c r="C49" s="35">
        <v>585</v>
      </c>
      <c r="D49" s="35">
        <v>700</v>
      </c>
      <c r="E49" s="35">
        <v>713</v>
      </c>
      <c r="F49" s="35">
        <v>770</v>
      </c>
      <c r="G49" s="35">
        <v>587</v>
      </c>
      <c r="H49" s="35">
        <v>700</v>
      </c>
      <c r="I49" s="35">
        <v>791.3</v>
      </c>
      <c r="J49" s="35">
        <v>735</v>
      </c>
      <c r="K49" s="35">
        <v>633</v>
      </c>
      <c r="L49" s="35">
        <v>606</v>
      </c>
      <c r="M49" s="35">
        <v>710</v>
      </c>
      <c r="N49" s="35">
        <v>542</v>
      </c>
      <c r="O49" s="35">
        <v>620</v>
      </c>
      <c r="P49" s="44">
        <v>677.30714285714282</v>
      </c>
    </row>
    <row r="50" spans="1:16" x14ac:dyDescent="0.25">
      <c r="A50" s="40" t="s">
        <v>25</v>
      </c>
      <c r="B50" s="34">
        <v>11</v>
      </c>
      <c r="C50" s="34">
        <v>11.337845715179181</v>
      </c>
      <c r="D50" s="34">
        <v>10.77133710296</v>
      </c>
      <c r="E50" s="34">
        <v>11.16</v>
      </c>
      <c r="F50" s="34">
        <v>8.7899999999999991</v>
      </c>
      <c r="G50" s="34">
        <v>9.9600000000000009</v>
      </c>
      <c r="H50" s="34">
        <v>9.5407928063920142</v>
      </c>
      <c r="I50" s="34">
        <v>11.23</v>
      </c>
      <c r="J50" s="34">
        <v>10.55</v>
      </c>
      <c r="K50" s="34">
        <v>11.83</v>
      </c>
      <c r="L50" s="34">
        <v>10.245899999999999</v>
      </c>
      <c r="M50" s="34">
        <v>10.92</v>
      </c>
      <c r="N50" s="34">
        <v>10.75</v>
      </c>
      <c r="O50" s="34">
        <v>11.32</v>
      </c>
      <c r="P50" s="45">
        <v>10.671848258895084</v>
      </c>
    </row>
    <row r="51" spans="1:16" x14ac:dyDescent="0.25">
      <c r="A51" s="39" t="s">
        <v>26</v>
      </c>
      <c r="B51" s="3">
        <v>34530</v>
      </c>
      <c r="C51" s="3">
        <v>36291</v>
      </c>
      <c r="D51" s="3">
        <v>34000</v>
      </c>
      <c r="E51" s="3">
        <v>34272</v>
      </c>
      <c r="F51" s="3">
        <v>31700</v>
      </c>
      <c r="G51" s="3">
        <v>31448</v>
      </c>
      <c r="H51" s="3">
        <v>33620</v>
      </c>
      <c r="I51" s="3">
        <v>33337</v>
      </c>
      <c r="J51" s="3">
        <v>33121</v>
      </c>
      <c r="K51" s="3">
        <v>33839</v>
      </c>
      <c r="L51" s="3">
        <v>34341</v>
      </c>
      <c r="M51" s="3">
        <v>34420</v>
      </c>
      <c r="N51" s="3">
        <v>32203</v>
      </c>
      <c r="O51" s="3">
        <v>34570</v>
      </c>
      <c r="P51" s="46">
        <v>33692.285714285717</v>
      </c>
    </row>
    <row r="52" spans="1:16" x14ac:dyDescent="0.25">
      <c r="A52" s="40" t="s">
        <v>27</v>
      </c>
      <c r="B52" s="34">
        <v>45</v>
      </c>
      <c r="C52" s="34">
        <v>42</v>
      </c>
      <c r="D52" s="34">
        <v>44.059134137491213</v>
      </c>
      <c r="E52" s="34">
        <v>42</v>
      </c>
      <c r="F52" s="34">
        <v>16.25</v>
      </c>
      <c r="G52" s="34">
        <v>32.07</v>
      </c>
      <c r="H52" s="34">
        <v>48.8907545868</v>
      </c>
      <c r="I52" s="34">
        <v>38.19</v>
      </c>
      <c r="J52" s="34">
        <v>37</v>
      </c>
      <c r="K52" s="34">
        <v>44.37</v>
      </c>
      <c r="L52" s="34">
        <v>45.5</v>
      </c>
      <c r="M52" s="34">
        <v>40.199999999999996</v>
      </c>
      <c r="N52" s="34">
        <v>50</v>
      </c>
      <c r="O52" s="34">
        <v>39.770000000000003</v>
      </c>
      <c r="P52" s="45">
        <v>40.378563480306511</v>
      </c>
    </row>
    <row r="53" spans="1:16" ht="15.75" thickBot="1" x14ac:dyDescent="0.3">
      <c r="A53" s="41" t="s">
        <v>28</v>
      </c>
      <c r="B53" s="37">
        <v>22110</v>
      </c>
      <c r="C53" s="37">
        <v>21022</v>
      </c>
      <c r="D53" s="37">
        <v>19153</v>
      </c>
      <c r="E53" s="37">
        <v>19962</v>
      </c>
      <c r="F53" s="37">
        <v>18000</v>
      </c>
      <c r="G53" s="37">
        <v>17731</v>
      </c>
      <c r="H53" s="37">
        <v>20220</v>
      </c>
      <c r="I53" s="37">
        <v>18934</v>
      </c>
      <c r="J53" s="37">
        <v>20961</v>
      </c>
      <c r="K53" s="37">
        <v>19044</v>
      </c>
      <c r="L53" s="37">
        <v>20750</v>
      </c>
      <c r="M53" s="37">
        <v>19006</v>
      </c>
      <c r="N53" s="37">
        <v>19223</v>
      </c>
      <c r="O53" s="37">
        <v>19240</v>
      </c>
      <c r="P53" s="47">
        <v>19668.285714285714</v>
      </c>
    </row>
    <row r="54" spans="1:16" ht="19.5" thickBot="1" x14ac:dyDescent="0.3">
      <c r="A54" s="101" t="s">
        <v>35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3"/>
    </row>
    <row r="55" spans="1:16" x14ac:dyDescent="0.25">
      <c r="A55" s="48" t="s">
        <v>51</v>
      </c>
      <c r="B55" s="49">
        <v>38696.960606844237</v>
      </c>
      <c r="C55" s="49">
        <v>41727.022815306118</v>
      </c>
      <c r="D55" s="49">
        <v>39632.530329187328</v>
      </c>
      <c r="E55" s="49">
        <v>44283.541141785048</v>
      </c>
      <c r="F55" s="49">
        <v>52983.140659209595</v>
      </c>
      <c r="G55" s="49">
        <v>40762.704213776677</v>
      </c>
      <c r="H55" s="49" t="s">
        <v>65</v>
      </c>
      <c r="I55" s="49">
        <v>39399.795188700067</v>
      </c>
      <c r="J55" s="49" t="s">
        <v>65</v>
      </c>
      <c r="K55" s="49">
        <v>39901.726611586608</v>
      </c>
      <c r="L55" s="49">
        <v>41486.553843882037</v>
      </c>
      <c r="M55" s="49">
        <v>41947.436611301993</v>
      </c>
      <c r="N55" s="49">
        <v>36397.109090909093</v>
      </c>
      <c r="O55" s="49">
        <v>39926.067195782576</v>
      </c>
      <c r="P55" s="43">
        <v>41428.715692355945</v>
      </c>
    </row>
    <row r="56" spans="1:16" x14ac:dyDescent="0.25">
      <c r="A56" s="39" t="s">
        <v>52</v>
      </c>
      <c r="B56" s="35">
        <v>790</v>
      </c>
      <c r="C56" s="35">
        <v>585</v>
      </c>
      <c r="D56" s="35">
        <v>700</v>
      </c>
      <c r="E56" s="35">
        <v>713</v>
      </c>
      <c r="F56" s="35">
        <v>770</v>
      </c>
      <c r="G56" s="35">
        <v>571</v>
      </c>
      <c r="H56" s="35" t="s">
        <v>66</v>
      </c>
      <c r="I56" s="35">
        <v>784</v>
      </c>
      <c r="J56" s="35" t="s">
        <v>66</v>
      </c>
      <c r="K56" s="35">
        <v>635</v>
      </c>
      <c r="L56" s="35">
        <v>606</v>
      </c>
      <c r="M56" s="35">
        <v>710</v>
      </c>
      <c r="N56" s="35">
        <v>542</v>
      </c>
      <c r="O56" s="35">
        <v>620</v>
      </c>
      <c r="P56" s="44">
        <v>668.83333333333337</v>
      </c>
    </row>
    <row r="57" spans="1:16" x14ac:dyDescent="0.25">
      <c r="A57" s="40" t="s">
        <v>25</v>
      </c>
      <c r="B57" s="34">
        <v>12.89</v>
      </c>
      <c r="C57" s="34">
        <v>11.699757946334325</v>
      </c>
      <c r="D57" s="34">
        <v>11.5</v>
      </c>
      <c r="E57" s="34">
        <v>10.66</v>
      </c>
      <c r="F57" s="34">
        <v>8.61</v>
      </c>
      <c r="G57" s="34">
        <v>10.58</v>
      </c>
      <c r="H57" s="34" t="s">
        <v>66</v>
      </c>
      <c r="I57" s="34">
        <v>11.5</v>
      </c>
      <c r="J57" s="34" t="s">
        <v>66</v>
      </c>
      <c r="K57" s="34">
        <v>11.685</v>
      </c>
      <c r="L57" s="34">
        <v>11.289706521739131</v>
      </c>
      <c r="M57" s="34">
        <v>10.99</v>
      </c>
      <c r="N57" s="34">
        <v>12</v>
      </c>
      <c r="O57" s="34">
        <v>11.66</v>
      </c>
      <c r="P57" s="45">
        <v>11.25537203900612</v>
      </c>
    </row>
    <row r="58" spans="1:16" x14ac:dyDescent="0.25">
      <c r="A58" s="39" t="s">
        <v>26</v>
      </c>
      <c r="B58" s="3">
        <v>34530</v>
      </c>
      <c r="C58" s="3">
        <v>36291</v>
      </c>
      <c r="D58" s="3">
        <v>34000</v>
      </c>
      <c r="E58" s="3">
        <v>34272</v>
      </c>
      <c r="F58" s="3">
        <v>31700</v>
      </c>
      <c r="G58" s="3">
        <v>31448</v>
      </c>
      <c r="H58" s="3" t="s">
        <v>66</v>
      </c>
      <c r="I58" s="3">
        <v>33337</v>
      </c>
      <c r="J58" s="3" t="s">
        <v>66</v>
      </c>
      <c r="K58" s="3">
        <v>33839</v>
      </c>
      <c r="L58" s="3">
        <v>34341</v>
      </c>
      <c r="M58" s="3">
        <v>34420</v>
      </c>
      <c r="N58" s="3">
        <v>32203</v>
      </c>
      <c r="O58" s="3">
        <v>34570</v>
      </c>
      <c r="P58" s="46">
        <v>33745.916666666664</v>
      </c>
    </row>
    <row r="59" spans="1:16" x14ac:dyDescent="0.25">
      <c r="A59" s="40" t="s">
        <v>27</v>
      </c>
      <c r="B59" s="34">
        <v>40.5</v>
      </c>
      <c r="C59" s="34">
        <v>56</v>
      </c>
      <c r="D59" s="34">
        <v>55.325250861533327</v>
      </c>
      <c r="E59" s="34">
        <v>42</v>
      </c>
      <c r="F59" s="34">
        <v>24.54</v>
      </c>
      <c r="G59" s="34">
        <v>41.77</v>
      </c>
      <c r="H59" s="34" t="s">
        <v>66</v>
      </c>
      <c r="I59" s="34">
        <v>49.25</v>
      </c>
      <c r="J59" s="34" t="s">
        <v>66</v>
      </c>
      <c r="K59" s="34">
        <v>44.37</v>
      </c>
      <c r="L59" s="34">
        <v>49.95</v>
      </c>
      <c r="M59" s="34">
        <v>52.259999999999991</v>
      </c>
      <c r="N59" s="34">
        <v>55</v>
      </c>
      <c r="O59" s="34">
        <v>53.1</v>
      </c>
      <c r="P59" s="45">
        <v>47.005437571794438</v>
      </c>
    </row>
    <row r="60" spans="1:16" ht="15.75" thickBot="1" x14ac:dyDescent="0.3">
      <c r="A60" s="41" t="s">
        <v>28</v>
      </c>
      <c r="B60" s="37">
        <v>22110</v>
      </c>
      <c r="C60" s="37">
        <v>21022</v>
      </c>
      <c r="D60" s="37">
        <v>19153</v>
      </c>
      <c r="E60" s="37">
        <v>19962</v>
      </c>
      <c r="F60" s="37">
        <v>18000</v>
      </c>
      <c r="G60" s="37">
        <v>17731</v>
      </c>
      <c r="H60" s="37" t="s">
        <v>66</v>
      </c>
      <c r="I60" s="37">
        <v>18934</v>
      </c>
      <c r="J60" s="37" t="s">
        <v>66</v>
      </c>
      <c r="K60" s="37">
        <v>19044</v>
      </c>
      <c r="L60" s="37">
        <v>20750</v>
      </c>
      <c r="M60" s="37">
        <v>19006</v>
      </c>
      <c r="N60" s="37">
        <v>19223</v>
      </c>
      <c r="O60" s="37">
        <v>19240</v>
      </c>
      <c r="P60" s="47">
        <v>19514.583333333332</v>
      </c>
    </row>
    <row r="61" spans="1:16" ht="19.5" thickBot="1" x14ac:dyDescent="0.3">
      <c r="A61" s="101" t="s">
        <v>39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3"/>
    </row>
    <row r="62" spans="1:16" x14ac:dyDescent="0.25">
      <c r="A62" s="48" t="s">
        <v>51</v>
      </c>
      <c r="B62" s="49">
        <v>42975.490909090913</v>
      </c>
      <c r="C62" s="49">
        <v>38532.396850326608</v>
      </c>
      <c r="D62" s="49">
        <v>39261.228892482286</v>
      </c>
      <c r="E62" s="49">
        <v>41881.751303052864</v>
      </c>
      <c r="F62" s="49" t="s">
        <v>65</v>
      </c>
      <c r="G62" s="49">
        <v>35958.37773654917</v>
      </c>
      <c r="H62" s="49">
        <v>38378.172903161088</v>
      </c>
      <c r="I62" s="49">
        <v>37136.647067691847</v>
      </c>
      <c r="J62" s="49" t="s">
        <v>65</v>
      </c>
      <c r="K62" s="49">
        <v>38869.815114747122</v>
      </c>
      <c r="L62" s="49">
        <v>44126.338108677213</v>
      </c>
      <c r="M62" s="49">
        <v>39535.305886686707</v>
      </c>
      <c r="N62" s="49" t="s">
        <v>65</v>
      </c>
      <c r="O62" s="49">
        <v>38519.357030501029</v>
      </c>
      <c r="P62" s="43">
        <v>39561.352891178809</v>
      </c>
    </row>
    <row r="63" spans="1:16" x14ac:dyDescent="0.25">
      <c r="A63" s="39" t="s">
        <v>52</v>
      </c>
      <c r="B63" s="35">
        <v>790</v>
      </c>
      <c r="C63" s="35">
        <v>585</v>
      </c>
      <c r="D63" s="35">
        <v>700</v>
      </c>
      <c r="E63" s="35">
        <v>713</v>
      </c>
      <c r="F63" s="35" t="s">
        <v>66</v>
      </c>
      <c r="G63" s="35">
        <v>551</v>
      </c>
      <c r="H63" s="35">
        <v>700</v>
      </c>
      <c r="I63" s="35">
        <v>776.3</v>
      </c>
      <c r="J63" s="35" t="s">
        <v>66</v>
      </c>
      <c r="K63" s="35">
        <v>630</v>
      </c>
      <c r="L63" s="35">
        <v>606</v>
      </c>
      <c r="M63" s="35">
        <v>710</v>
      </c>
      <c r="N63" s="35" t="s">
        <v>66</v>
      </c>
      <c r="O63" s="35">
        <v>620</v>
      </c>
      <c r="P63" s="44">
        <v>671.0272727272727</v>
      </c>
    </row>
    <row r="64" spans="1:16" x14ac:dyDescent="0.25">
      <c r="A64" s="40" t="s">
        <v>25</v>
      </c>
      <c r="B64" s="34">
        <v>11</v>
      </c>
      <c r="C64" s="34">
        <v>12.79816805546721</v>
      </c>
      <c r="D64" s="34">
        <v>11.53</v>
      </c>
      <c r="E64" s="34">
        <v>11.06</v>
      </c>
      <c r="F64" s="34" t="s">
        <v>66</v>
      </c>
      <c r="G64" s="34">
        <v>11.76</v>
      </c>
      <c r="H64" s="34">
        <v>11.765068739839272</v>
      </c>
      <c r="I64" s="34">
        <v>11.88</v>
      </c>
      <c r="J64" s="34" t="s">
        <v>66</v>
      </c>
      <c r="K64" s="34">
        <v>11.77</v>
      </c>
      <c r="L64" s="34">
        <v>10.454999999999998</v>
      </c>
      <c r="M64" s="34">
        <v>11.69</v>
      </c>
      <c r="N64" s="34" t="s">
        <v>66</v>
      </c>
      <c r="O64" s="34">
        <v>12.14</v>
      </c>
      <c r="P64" s="45">
        <v>11.622566981391499</v>
      </c>
    </row>
    <row r="65" spans="1:16" x14ac:dyDescent="0.25">
      <c r="A65" s="39" t="s">
        <v>26</v>
      </c>
      <c r="B65" s="3">
        <v>34530</v>
      </c>
      <c r="C65" s="3">
        <v>36291</v>
      </c>
      <c r="D65" s="3">
        <v>34000</v>
      </c>
      <c r="E65" s="3">
        <v>34272</v>
      </c>
      <c r="F65" s="3" t="s">
        <v>66</v>
      </c>
      <c r="G65" s="3">
        <v>31448</v>
      </c>
      <c r="H65" s="3">
        <v>33620</v>
      </c>
      <c r="I65" s="3">
        <v>33035</v>
      </c>
      <c r="J65" s="3" t="s">
        <v>66</v>
      </c>
      <c r="K65" s="3">
        <v>33839</v>
      </c>
      <c r="L65" s="3">
        <v>34341</v>
      </c>
      <c r="M65" s="3">
        <v>34420</v>
      </c>
      <c r="N65" s="3" t="s">
        <v>66</v>
      </c>
      <c r="O65" s="3">
        <v>34570</v>
      </c>
      <c r="P65" s="46">
        <v>34033.272727272728</v>
      </c>
    </row>
    <row r="66" spans="1:16" x14ac:dyDescent="0.25">
      <c r="A66" s="40" t="s">
        <v>27</v>
      </c>
      <c r="B66" s="34">
        <v>50</v>
      </c>
      <c r="C66" s="34">
        <v>56</v>
      </c>
      <c r="D66" s="34">
        <v>59.308242935106662</v>
      </c>
      <c r="E66" s="34">
        <v>51</v>
      </c>
      <c r="F66" s="34" t="s">
        <v>66</v>
      </c>
      <c r="G66" s="34">
        <v>55</v>
      </c>
      <c r="H66" s="34">
        <v>59.3711917344</v>
      </c>
      <c r="I66" s="34">
        <v>60.3</v>
      </c>
      <c r="J66" s="34" t="s">
        <v>66</v>
      </c>
      <c r="K66" s="34">
        <v>52.3</v>
      </c>
      <c r="L66" s="34">
        <v>52.86</v>
      </c>
      <c r="M66" s="34">
        <v>54.269999999999996</v>
      </c>
      <c r="N66" s="34" t="s">
        <v>66</v>
      </c>
      <c r="O66" s="34">
        <v>53.1</v>
      </c>
      <c r="P66" s="45">
        <v>54.864494060864246</v>
      </c>
    </row>
    <row r="67" spans="1:16" ht="15.75" thickBot="1" x14ac:dyDescent="0.3">
      <c r="A67" s="41" t="s">
        <v>28</v>
      </c>
      <c r="B67" s="37">
        <v>22110</v>
      </c>
      <c r="C67" s="37">
        <v>21022</v>
      </c>
      <c r="D67" s="37">
        <v>19153</v>
      </c>
      <c r="E67" s="37">
        <v>19962</v>
      </c>
      <c r="F67" s="37" t="s">
        <v>66</v>
      </c>
      <c r="G67" s="37">
        <v>17731</v>
      </c>
      <c r="H67" s="37">
        <v>20220</v>
      </c>
      <c r="I67" s="37">
        <v>18934</v>
      </c>
      <c r="J67" s="37" t="s">
        <v>66</v>
      </c>
      <c r="K67" s="37">
        <v>19044</v>
      </c>
      <c r="L67" s="37">
        <v>20750</v>
      </c>
      <c r="M67" s="37">
        <v>19006</v>
      </c>
      <c r="N67" s="37" t="s">
        <v>66</v>
      </c>
      <c r="O67" s="37">
        <v>19240</v>
      </c>
      <c r="P67" s="47">
        <v>19742.909090909092</v>
      </c>
    </row>
    <row r="68" spans="1:16" ht="19.5" thickBot="1" x14ac:dyDescent="0.3">
      <c r="A68" s="101" t="s">
        <v>44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3"/>
    </row>
    <row r="69" spans="1:16" x14ac:dyDescent="0.25">
      <c r="A69" s="48" t="s">
        <v>51</v>
      </c>
      <c r="B69" s="49">
        <v>39044.800000000003</v>
      </c>
      <c r="C69" s="49">
        <v>39635.080974545446</v>
      </c>
      <c r="D69" s="49">
        <v>38064.51340960613</v>
      </c>
      <c r="E69" s="49">
        <v>37633.863354037261</v>
      </c>
      <c r="F69" s="49">
        <v>44301.557632398748</v>
      </c>
      <c r="G69" s="49">
        <v>37909.199487878759</v>
      </c>
      <c r="H69" s="49">
        <v>38633.525919321415</v>
      </c>
      <c r="I69" s="49">
        <v>37732.453530263672</v>
      </c>
      <c r="J69" s="49">
        <v>38662.855973813421</v>
      </c>
      <c r="K69" s="49">
        <v>37643.745476602009</v>
      </c>
      <c r="L69" s="49">
        <v>41124.313285993005</v>
      </c>
      <c r="M69" s="49">
        <v>36725.377487018108</v>
      </c>
      <c r="N69" s="49">
        <v>34339.366153846153</v>
      </c>
      <c r="O69" s="49">
        <v>38992.580940407337</v>
      </c>
      <c r="P69" s="43">
        <v>38603.088116123676</v>
      </c>
    </row>
    <row r="70" spans="1:16" x14ac:dyDescent="0.25">
      <c r="A70" s="39" t="s">
        <v>52</v>
      </c>
      <c r="B70" s="35">
        <v>790</v>
      </c>
      <c r="C70" s="35">
        <v>585</v>
      </c>
      <c r="D70" s="35">
        <v>700</v>
      </c>
      <c r="E70" s="35">
        <v>713</v>
      </c>
      <c r="F70" s="35">
        <v>770</v>
      </c>
      <c r="G70" s="35">
        <v>559</v>
      </c>
      <c r="H70" s="35">
        <v>700</v>
      </c>
      <c r="I70" s="35">
        <v>778.3</v>
      </c>
      <c r="J70" s="35">
        <v>718</v>
      </c>
      <c r="K70" s="35">
        <v>624</v>
      </c>
      <c r="L70" s="35">
        <v>606</v>
      </c>
      <c r="M70" s="35">
        <v>710</v>
      </c>
      <c r="N70" s="35">
        <v>542</v>
      </c>
      <c r="O70" s="35">
        <v>620</v>
      </c>
      <c r="P70" s="44">
        <v>672.52142857142849</v>
      </c>
    </row>
    <row r="71" spans="1:16" x14ac:dyDescent="0.25">
      <c r="A71" s="40" t="s">
        <v>25</v>
      </c>
      <c r="B71" s="34">
        <v>12.5</v>
      </c>
      <c r="C71" s="34">
        <v>12.396454721278328</v>
      </c>
      <c r="D71" s="34">
        <v>12.1</v>
      </c>
      <c r="E71" s="34">
        <v>12.88</v>
      </c>
      <c r="F71" s="34">
        <v>9.6300000000000008</v>
      </c>
      <c r="G71" s="34">
        <v>11.5</v>
      </c>
      <c r="H71" s="34">
        <v>11.678106853740312</v>
      </c>
      <c r="I71" s="34">
        <v>12.47</v>
      </c>
      <c r="J71" s="34">
        <v>11.75</v>
      </c>
      <c r="K71" s="34">
        <v>12.497</v>
      </c>
      <c r="L71" s="34">
        <v>11.479999999999999</v>
      </c>
      <c r="M71" s="34">
        <v>12.7</v>
      </c>
      <c r="N71" s="34">
        <v>13</v>
      </c>
      <c r="O71" s="34">
        <v>12.5</v>
      </c>
      <c r="P71" s="45">
        <v>12.077254398215617</v>
      </c>
    </row>
    <row r="72" spans="1:16" x14ac:dyDescent="0.25">
      <c r="A72" s="39" t="s">
        <v>26</v>
      </c>
      <c r="B72" s="3">
        <v>34530</v>
      </c>
      <c r="C72" s="3">
        <v>36291</v>
      </c>
      <c r="D72" s="3">
        <v>34000</v>
      </c>
      <c r="E72" s="3">
        <v>34272</v>
      </c>
      <c r="F72" s="3">
        <v>31700</v>
      </c>
      <c r="G72" s="3">
        <v>31448</v>
      </c>
      <c r="H72" s="3">
        <v>33620</v>
      </c>
      <c r="I72" s="3">
        <v>33337</v>
      </c>
      <c r="J72" s="3">
        <v>33121</v>
      </c>
      <c r="K72" s="3">
        <v>33839</v>
      </c>
      <c r="L72" s="3">
        <v>34341</v>
      </c>
      <c r="M72" s="3">
        <v>34420</v>
      </c>
      <c r="N72" s="3">
        <v>32203</v>
      </c>
      <c r="O72" s="3">
        <v>34570</v>
      </c>
      <c r="P72" s="46">
        <v>33692.285714285717</v>
      </c>
    </row>
    <row r="73" spans="1:16" x14ac:dyDescent="0.25">
      <c r="A73" s="40" t="s">
        <v>27</v>
      </c>
      <c r="B73" s="34">
        <v>45</v>
      </c>
      <c r="C73" s="34">
        <v>56</v>
      </c>
      <c r="D73" s="34">
        <v>52.890513835168811</v>
      </c>
      <c r="E73" s="34">
        <v>42</v>
      </c>
      <c r="F73" s="34">
        <v>45</v>
      </c>
      <c r="G73" s="34">
        <v>41.77</v>
      </c>
      <c r="H73" s="34">
        <v>59.3711917344</v>
      </c>
      <c r="I73" s="34">
        <v>40.200000000000003</v>
      </c>
      <c r="J73" s="34">
        <v>52</v>
      </c>
      <c r="K73" s="34">
        <v>44.37</v>
      </c>
      <c r="L73" s="34">
        <v>47.63</v>
      </c>
      <c r="M73" s="34">
        <v>54.269999999999996</v>
      </c>
      <c r="N73" s="34">
        <v>50</v>
      </c>
      <c r="O73" s="34">
        <v>39.770000000000003</v>
      </c>
      <c r="P73" s="45">
        <v>47.876550397826342</v>
      </c>
    </row>
    <row r="74" spans="1:16" ht="15.75" thickBot="1" x14ac:dyDescent="0.3">
      <c r="A74" s="41" t="s">
        <v>28</v>
      </c>
      <c r="B74" s="37">
        <v>22110</v>
      </c>
      <c r="C74" s="37">
        <v>21022</v>
      </c>
      <c r="D74" s="37">
        <v>19153</v>
      </c>
      <c r="E74" s="37">
        <v>19962</v>
      </c>
      <c r="F74" s="37">
        <v>18000</v>
      </c>
      <c r="G74" s="37">
        <v>17731</v>
      </c>
      <c r="H74" s="37">
        <v>20220</v>
      </c>
      <c r="I74" s="37">
        <v>18934</v>
      </c>
      <c r="J74" s="37">
        <v>20961</v>
      </c>
      <c r="K74" s="37">
        <v>19044</v>
      </c>
      <c r="L74" s="37">
        <v>20750</v>
      </c>
      <c r="M74" s="37">
        <v>19006</v>
      </c>
      <c r="N74" s="37">
        <v>19223</v>
      </c>
      <c r="O74" s="37">
        <v>19240</v>
      </c>
      <c r="P74" s="47">
        <v>19668.285714285714</v>
      </c>
    </row>
  </sheetData>
  <mergeCells count="12">
    <mergeCell ref="A68:P68"/>
    <mergeCell ref="A1:P1"/>
    <mergeCell ref="A2:P2"/>
    <mergeCell ref="A5:P5"/>
    <mergeCell ref="A12:P12"/>
    <mergeCell ref="A61:P61"/>
    <mergeCell ref="A33:P33"/>
    <mergeCell ref="A26:P26"/>
    <mergeCell ref="A40:P40"/>
    <mergeCell ref="A19:P19"/>
    <mergeCell ref="A54:P54"/>
    <mergeCell ref="A47:P4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0" orientation="portrait" r:id="rId1"/>
  <headerFooter>
    <oddHeader>&amp;RPříloha č. 8b
&amp;A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4"/>
  <sheetViews>
    <sheetView zoomScaleNormal="100" workbookViewId="0">
      <selection activeCell="H83" sqref="H83"/>
    </sheetView>
  </sheetViews>
  <sheetFormatPr defaultRowHeight="15" x14ac:dyDescent="0.25"/>
  <cols>
    <col min="1" max="1" width="18.42578125" style="42" customWidth="1"/>
    <col min="2" max="16" width="7.140625" style="1" customWidth="1"/>
    <col min="17" max="16384" width="9.140625" style="1"/>
  </cols>
  <sheetData>
    <row r="1" spans="1:30" ht="21" x14ac:dyDescent="0.35">
      <c r="A1" s="99" t="str">
        <f>'KN 2018 - tab.1'!A1:P1</f>
        <v>Krajské normativy a ukazatele pro stanovení krajských normativů v roce 2018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</row>
    <row r="2" spans="1:30" ht="21" x14ac:dyDescent="0.35">
      <c r="A2" s="100" t="s">
        <v>55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ht="19.5" thickBot="1" x14ac:dyDescent="0.3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</row>
    <row r="4" spans="1:30" ht="84.75" customHeight="1" thickBot="1" x14ac:dyDescent="0.3">
      <c r="A4" s="50"/>
      <c r="B4" s="52" t="s">
        <v>2</v>
      </c>
      <c r="C4" s="53" t="s">
        <v>3</v>
      </c>
      <c r="D4" s="53" t="s">
        <v>0</v>
      </c>
      <c r="E4" s="53" t="s">
        <v>1</v>
      </c>
      <c r="F4" s="53" t="s">
        <v>4</v>
      </c>
      <c r="G4" s="53" t="s">
        <v>5</v>
      </c>
      <c r="H4" s="53" t="s">
        <v>6</v>
      </c>
      <c r="I4" s="53" t="s">
        <v>7</v>
      </c>
      <c r="J4" s="53" t="s">
        <v>8</v>
      </c>
      <c r="K4" s="53" t="s">
        <v>9</v>
      </c>
      <c r="L4" s="53" t="s">
        <v>10</v>
      </c>
      <c r="M4" s="53" t="s">
        <v>11</v>
      </c>
      <c r="N4" s="53" t="s">
        <v>12</v>
      </c>
      <c r="O4" s="54" t="s">
        <v>13</v>
      </c>
      <c r="P4" s="55" t="s">
        <v>14</v>
      </c>
    </row>
    <row r="5" spans="1:30" s="38" customFormat="1" ht="19.5" thickBot="1" x14ac:dyDescent="0.35">
      <c r="A5" s="101" t="s">
        <v>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30" s="36" customFormat="1" x14ac:dyDescent="0.25">
      <c r="A6" s="48" t="s">
        <v>51</v>
      </c>
      <c r="B6" s="49">
        <v>32422.356687898089</v>
      </c>
      <c r="C6" s="49">
        <v>39020.458678817733</v>
      </c>
      <c r="D6" s="49">
        <v>36662.710807390584</v>
      </c>
      <c r="E6" s="49">
        <v>40350.774822481653</v>
      </c>
      <c r="F6" s="49">
        <v>46530.612244897959</v>
      </c>
      <c r="G6" s="49">
        <v>38313.613449911827</v>
      </c>
      <c r="H6" s="49">
        <v>39221.353424423862</v>
      </c>
      <c r="I6" s="49">
        <v>36693.873637847581</v>
      </c>
      <c r="J6" s="49">
        <v>37903.044029182129</v>
      </c>
      <c r="K6" s="49">
        <v>37212.725812380035</v>
      </c>
      <c r="L6" s="49">
        <v>42212.603484715961</v>
      </c>
      <c r="M6" s="49">
        <v>39636.595842308525</v>
      </c>
      <c r="N6" s="49">
        <v>42837.709090909091</v>
      </c>
      <c r="O6" s="49">
        <v>37593.886687533777</v>
      </c>
      <c r="P6" s="43">
        <v>39043.737050049916</v>
      </c>
    </row>
    <row r="7" spans="1:30" s="36" customFormat="1" x14ac:dyDescent="0.25">
      <c r="A7" s="39" t="s">
        <v>52</v>
      </c>
      <c r="B7" s="35">
        <v>790</v>
      </c>
      <c r="C7" s="35">
        <v>585</v>
      </c>
      <c r="D7" s="35">
        <v>700</v>
      </c>
      <c r="E7" s="35">
        <v>713</v>
      </c>
      <c r="F7" s="35">
        <v>770</v>
      </c>
      <c r="G7" s="35">
        <v>561</v>
      </c>
      <c r="H7" s="35">
        <v>700</v>
      </c>
      <c r="I7" s="35">
        <v>774.8</v>
      </c>
      <c r="J7" s="35">
        <v>716</v>
      </c>
      <c r="K7" s="35">
        <v>622</v>
      </c>
      <c r="L7" s="35">
        <v>606</v>
      </c>
      <c r="M7" s="35">
        <v>710</v>
      </c>
      <c r="N7" s="35">
        <v>542</v>
      </c>
      <c r="O7" s="35">
        <v>620</v>
      </c>
      <c r="P7" s="44">
        <v>672.12857142857138</v>
      </c>
    </row>
    <row r="8" spans="1:30" x14ac:dyDescent="0.25">
      <c r="A8" s="40" t="s">
        <v>25</v>
      </c>
      <c r="B8" s="34">
        <v>15.7</v>
      </c>
      <c r="C8" s="34">
        <v>12.617198546846788</v>
      </c>
      <c r="D8" s="34">
        <v>12.55</v>
      </c>
      <c r="E8" s="34">
        <v>11.87</v>
      </c>
      <c r="F8" s="34">
        <v>9.8000000000000007</v>
      </c>
      <c r="G8" s="34">
        <v>11.36</v>
      </c>
      <c r="H8" s="34">
        <v>11.482723172563542</v>
      </c>
      <c r="I8" s="34">
        <v>12.47</v>
      </c>
      <c r="J8" s="34">
        <v>12.02</v>
      </c>
      <c r="K8" s="34">
        <v>12.664999999999999</v>
      </c>
      <c r="L8" s="34">
        <v>11.204038461538461</v>
      </c>
      <c r="M8" s="34">
        <v>11.71</v>
      </c>
      <c r="N8" s="34">
        <v>10</v>
      </c>
      <c r="O8" s="34">
        <v>13.05</v>
      </c>
      <c r="P8" s="45">
        <v>12.035640012924915</v>
      </c>
    </row>
    <row r="9" spans="1:30" s="36" customFormat="1" x14ac:dyDescent="0.25">
      <c r="A9" s="39" t="s">
        <v>26</v>
      </c>
      <c r="B9" s="3">
        <v>34530</v>
      </c>
      <c r="C9" s="3">
        <v>36291</v>
      </c>
      <c r="D9" s="3">
        <v>34000</v>
      </c>
      <c r="E9" s="3">
        <v>34272</v>
      </c>
      <c r="F9" s="3">
        <v>31700</v>
      </c>
      <c r="G9" s="3">
        <v>31448</v>
      </c>
      <c r="H9" s="3">
        <v>33620</v>
      </c>
      <c r="I9" s="3">
        <v>33337</v>
      </c>
      <c r="J9" s="3">
        <v>33121</v>
      </c>
      <c r="K9" s="3">
        <v>33839</v>
      </c>
      <c r="L9" s="3">
        <v>34341</v>
      </c>
      <c r="M9" s="3">
        <v>34420</v>
      </c>
      <c r="N9" s="3">
        <v>32203</v>
      </c>
      <c r="O9" s="3">
        <v>34570</v>
      </c>
      <c r="P9" s="46">
        <v>33692.285714285717</v>
      </c>
    </row>
    <row r="10" spans="1:30" x14ac:dyDescent="0.25">
      <c r="A10" s="40" t="s">
        <v>27</v>
      </c>
      <c r="B10" s="34">
        <v>44</v>
      </c>
      <c r="C10" s="34">
        <v>56</v>
      </c>
      <c r="D10" s="34">
        <v>55.345485313244019</v>
      </c>
      <c r="E10" s="34">
        <v>42</v>
      </c>
      <c r="F10" s="34">
        <v>28</v>
      </c>
      <c r="G10" s="34">
        <v>41.77</v>
      </c>
      <c r="H10" s="34">
        <v>59.3711917344</v>
      </c>
      <c r="I10" s="34">
        <v>49.25</v>
      </c>
      <c r="J10" s="34">
        <v>52</v>
      </c>
      <c r="K10" s="34">
        <v>44.37</v>
      </c>
      <c r="L10" s="34">
        <v>45.84</v>
      </c>
      <c r="M10" s="34">
        <v>52.259999999999991</v>
      </c>
      <c r="N10" s="34">
        <v>55</v>
      </c>
      <c r="O10" s="34">
        <v>39.770000000000003</v>
      </c>
      <c r="P10" s="45">
        <v>47.49833407483171</v>
      </c>
    </row>
    <row r="11" spans="1:30" s="36" customFormat="1" ht="15.75" thickBot="1" x14ac:dyDescent="0.3">
      <c r="A11" s="41" t="s">
        <v>28</v>
      </c>
      <c r="B11" s="37">
        <v>22110</v>
      </c>
      <c r="C11" s="37">
        <v>21022</v>
      </c>
      <c r="D11" s="37">
        <v>19153</v>
      </c>
      <c r="E11" s="37">
        <v>19962</v>
      </c>
      <c r="F11" s="37">
        <v>18000</v>
      </c>
      <c r="G11" s="37">
        <v>17731</v>
      </c>
      <c r="H11" s="37">
        <v>20220</v>
      </c>
      <c r="I11" s="37">
        <v>18934</v>
      </c>
      <c r="J11" s="37">
        <v>20961</v>
      </c>
      <c r="K11" s="37">
        <v>19044</v>
      </c>
      <c r="L11" s="37">
        <v>20750</v>
      </c>
      <c r="M11" s="37">
        <v>19006</v>
      </c>
      <c r="N11" s="37">
        <v>19223</v>
      </c>
      <c r="O11" s="37">
        <v>19240</v>
      </c>
      <c r="P11" s="47">
        <v>19668.285714285714</v>
      </c>
    </row>
    <row r="12" spans="1:30" s="38" customFormat="1" ht="19.5" thickBot="1" x14ac:dyDescent="0.35">
      <c r="A12" s="101" t="s">
        <v>43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3"/>
    </row>
    <row r="13" spans="1:30" s="36" customFormat="1" x14ac:dyDescent="0.25">
      <c r="A13" s="48" t="s">
        <v>51</v>
      </c>
      <c r="B13" s="49" t="s">
        <v>65</v>
      </c>
      <c r="C13" s="49">
        <v>53918.230926216638</v>
      </c>
      <c r="D13" s="49">
        <v>47733.263271045202</v>
      </c>
      <c r="E13" s="49">
        <v>68780.729184925513</v>
      </c>
      <c r="F13" s="49">
        <v>46257.590597453476</v>
      </c>
      <c r="G13" s="49">
        <v>47281.289516223645</v>
      </c>
      <c r="H13" s="49">
        <v>57375.162912232321</v>
      </c>
      <c r="I13" s="49">
        <v>46186.381118247991</v>
      </c>
      <c r="J13" s="49">
        <v>52426.278674248431</v>
      </c>
      <c r="K13" s="49">
        <v>46133.726395537546</v>
      </c>
      <c r="L13" s="49">
        <v>60128.197292824167</v>
      </c>
      <c r="M13" s="49">
        <v>50537.629385502012</v>
      </c>
      <c r="N13" s="49">
        <v>47550.853333333333</v>
      </c>
      <c r="O13" s="49">
        <v>48928.042063068468</v>
      </c>
      <c r="P13" s="43">
        <v>51787.490359296833</v>
      </c>
    </row>
    <row r="14" spans="1:30" s="36" customFormat="1" x14ac:dyDescent="0.25">
      <c r="A14" s="39" t="s">
        <v>52</v>
      </c>
      <c r="B14" s="35" t="s">
        <v>66</v>
      </c>
      <c r="C14" s="35">
        <v>1725</v>
      </c>
      <c r="D14" s="35">
        <v>700</v>
      </c>
      <c r="E14" s="35">
        <v>713</v>
      </c>
      <c r="F14" s="35">
        <v>770</v>
      </c>
      <c r="G14" s="35">
        <v>599</v>
      </c>
      <c r="H14" s="35">
        <v>700</v>
      </c>
      <c r="I14" s="35">
        <v>807</v>
      </c>
      <c r="J14" s="35">
        <v>759</v>
      </c>
      <c r="K14" s="35">
        <v>664</v>
      </c>
      <c r="L14" s="35">
        <v>606</v>
      </c>
      <c r="M14" s="35">
        <v>710</v>
      </c>
      <c r="N14" s="35">
        <v>2463</v>
      </c>
      <c r="O14" s="35">
        <v>620</v>
      </c>
      <c r="P14" s="44">
        <v>910.46153846153845</v>
      </c>
    </row>
    <row r="15" spans="1:30" x14ac:dyDescent="0.25">
      <c r="A15" s="40" t="s">
        <v>25</v>
      </c>
      <c r="B15" s="34" t="s">
        <v>66</v>
      </c>
      <c r="C15" s="34">
        <v>9.8492462311557798</v>
      </c>
      <c r="D15" s="34">
        <v>9.9747447687921404</v>
      </c>
      <c r="E15" s="34">
        <v>6.52</v>
      </c>
      <c r="F15" s="34">
        <v>10.210000000000001</v>
      </c>
      <c r="G15" s="34">
        <v>9.7100000000000009</v>
      </c>
      <c r="H15" s="34">
        <v>7.6974354710822235</v>
      </c>
      <c r="I15" s="34">
        <v>10.42</v>
      </c>
      <c r="J15" s="34">
        <v>8.9499999999999993</v>
      </c>
      <c r="K15" s="34">
        <v>10.221</v>
      </c>
      <c r="L15" s="34">
        <v>8.0201394736842104</v>
      </c>
      <c r="M15" s="34">
        <v>9.67</v>
      </c>
      <c r="N15" s="34">
        <v>9</v>
      </c>
      <c r="O15" s="34">
        <v>9.6199999999999992</v>
      </c>
      <c r="P15" s="45">
        <v>9.2201973803626434</v>
      </c>
    </row>
    <row r="16" spans="1:30" s="36" customFormat="1" x14ac:dyDescent="0.25">
      <c r="A16" s="39" t="s">
        <v>26</v>
      </c>
      <c r="B16" s="3" t="s">
        <v>66</v>
      </c>
      <c r="C16" s="3">
        <v>36291</v>
      </c>
      <c r="D16" s="3">
        <v>34000</v>
      </c>
      <c r="E16" s="3">
        <v>34272</v>
      </c>
      <c r="F16" s="3">
        <v>31700</v>
      </c>
      <c r="G16" s="3">
        <v>31448</v>
      </c>
      <c r="H16" s="3">
        <v>33620</v>
      </c>
      <c r="I16" s="3">
        <v>33337</v>
      </c>
      <c r="J16" s="3">
        <v>33121</v>
      </c>
      <c r="K16" s="3">
        <v>33839</v>
      </c>
      <c r="L16" s="3">
        <v>34341</v>
      </c>
      <c r="M16" s="3">
        <v>34420</v>
      </c>
      <c r="N16" s="3">
        <v>32203</v>
      </c>
      <c r="O16" s="3">
        <v>34570</v>
      </c>
      <c r="P16" s="46">
        <v>33627.846153846156</v>
      </c>
    </row>
    <row r="17" spans="1:16" x14ac:dyDescent="0.25">
      <c r="A17" s="40" t="s">
        <v>27</v>
      </c>
      <c r="B17" s="34" t="s">
        <v>66</v>
      </c>
      <c r="C17" s="34">
        <v>26</v>
      </c>
      <c r="D17" s="34">
        <v>33.651143660158013</v>
      </c>
      <c r="E17" s="34">
        <v>42</v>
      </c>
      <c r="F17" s="34">
        <v>24</v>
      </c>
      <c r="G17" s="34">
        <v>25.28</v>
      </c>
      <c r="H17" s="34">
        <v>48.8907545868</v>
      </c>
      <c r="I17" s="34">
        <v>29.15</v>
      </c>
      <c r="J17" s="34">
        <v>31.37</v>
      </c>
      <c r="K17" s="34">
        <v>35.68</v>
      </c>
      <c r="L17" s="34">
        <v>28.47</v>
      </c>
      <c r="M17" s="34">
        <v>29.15</v>
      </c>
      <c r="N17" s="34">
        <v>50</v>
      </c>
      <c r="O17" s="34">
        <v>39.770000000000003</v>
      </c>
      <c r="P17" s="45">
        <v>34.108607557458306</v>
      </c>
    </row>
    <row r="18" spans="1:16" s="36" customFormat="1" ht="15.75" thickBot="1" x14ac:dyDescent="0.3">
      <c r="A18" s="41" t="s">
        <v>28</v>
      </c>
      <c r="B18" s="37" t="s">
        <v>66</v>
      </c>
      <c r="C18" s="37">
        <v>21022</v>
      </c>
      <c r="D18" s="37">
        <v>19153</v>
      </c>
      <c r="E18" s="37">
        <v>19962</v>
      </c>
      <c r="F18" s="37">
        <v>18000</v>
      </c>
      <c r="G18" s="37">
        <v>17731</v>
      </c>
      <c r="H18" s="37">
        <v>20220</v>
      </c>
      <c r="I18" s="37">
        <v>18934</v>
      </c>
      <c r="J18" s="37">
        <v>20961</v>
      </c>
      <c r="K18" s="37">
        <v>19044</v>
      </c>
      <c r="L18" s="37">
        <v>20750</v>
      </c>
      <c r="M18" s="37">
        <v>19006</v>
      </c>
      <c r="N18" s="37">
        <v>19223</v>
      </c>
      <c r="O18" s="37">
        <v>19240</v>
      </c>
      <c r="P18" s="47">
        <v>19480.461538461539</v>
      </c>
    </row>
    <row r="19" spans="1:16" s="38" customFormat="1" ht="19.5" thickBot="1" x14ac:dyDescent="0.35">
      <c r="A19" s="101" t="s">
        <v>42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3"/>
    </row>
    <row r="20" spans="1:16" s="36" customFormat="1" x14ac:dyDescent="0.25">
      <c r="A20" s="48" t="s">
        <v>51</v>
      </c>
      <c r="B20" s="49">
        <v>42302.828571428574</v>
      </c>
      <c r="C20" s="49">
        <v>43798.672617772201</v>
      </c>
      <c r="D20" s="49">
        <v>39377.336758167177</v>
      </c>
      <c r="E20" s="49">
        <v>44742.121312789968</v>
      </c>
      <c r="F20" s="49">
        <v>41017.97752808989</v>
      </c>
      <c r="G20" s="49">
        <v>35958.37773654917</v>
      </c>
      <c r="H20" s="49">
        <v>45506.148561436028</v>
      </c>
      <c r="I20" s="49">
        <v>37136.647067691847</v>
      </c>
      <c r="J20" s="49" t="s">
        <v>65</v>
      </c>
      <c r="K20" s="49">
        <v>39741.337232929829</v>
      </c>
      <c r="L20" s="49">
        <v>44614.758320319386</v>
      </c>
      <c r="M20" s="49">
        <v>39176.293899773875</v>
      </c>
      <c r="N20" s="49">
        <v>38697.323376623383</v>
      </c>
      <c r="O20" s="49">
        <v>39444.46929937767</v>
      </c>
      <c r="P20" s="43">
        <v>40885.714790996077</v>
      </c>
    </row>
    <row r="21" spans="1:16" s="36" customFormat="1" x14ac:dyDescent="0.25">
      <c r="A21" s="39" t="s">
        <v>52</v>
      </c>
      <c r="B21" s="35">
        <v>790</v>
      </c>
      <c r="C21" s="35">
        <v>585</v>
      </c>
      <c r="D21" s="35">
        <v>700</v>
      </c>
      <c r="E21" s="35">
        <v>713</v>
      </c>
      <c r="F21" s="35">
        <v>770</v>
      </c>
      <c r="G21" s="35">
        <v>551</v>
      </c>
      <c r="H21" s="35">
        <v>700</v>
      </c>
      <c r="I21" s="35">
        <v>776.3</v>
      </c>
      <c r="J21" s="35" t="s">
        <v>66</v>
      </c>
      <c r="K21" s="35">
        <v>634</v>
      </c>
      <c r="L21" s="35">
        <v>606</v>
      </c>
      <c r="M21" s="35">
        <v>710</v>
      </c>
      <c r="N21" s="35">
        <v>542</v>
      </c>
      <c r="O21" s="35">
        <v>620</v>
      </c>
      <c r="P21" s="44">
        <v>669.02307692307681</v>
      </c>
    </row>
    <row r="22" spans="1:16" x14ac:dyDescent="0.25">
      <c r="A22" s="40" t="s">
        <v>25</v>
      </c>
      <c r="B22" s="34">
        <v>11.2</v>
      </c>
      <c r="C22" s="34">
        <v>11.082925174395182</v>
      </c>
      <c r="D22" s="34">
        <v>11.53</v>
      </c>
      <c r="E22" s="34">
        <v>10.27</v>
      </c>
      <c r="F22" s="34">
        <v>10.68</v>
      </c>
      <c r="G22" s="34">
        <v>11.76</v>
      </c>
      <c r="H22" s="34">
        <v>9.7403824915878605</v>
      </c>
      <c r="I22" s="34">
        <v>11.88</v>
      </c>
      <c r="J22" s="34" t="s">
        <v>66</v>
      </c>
      <c r="K22" s="34">
        <v>11.48</v>
      </c>
      <c r="L22" s="34">
        <v>10.327032692307693</v>
      </c>
      <c r="M22" s="34">
        <v>11.81</v>
      </c>
      <c r="N22" s="34">
        <v>11.2</v>
      </c>
      <c r="O22" s="34">
        <v>11.82</v>
      </c>
      <c r="P22" s="45">
        <v>11.136949258330057</v>
      </c>
    </row>
    <row r="23" spans="1:16" s="36" customFormat="1" x14ac:dyDescent="0.25">
      <c r="A23" s="39" t="s">
        <v>26</v>
      </c>
      <c r="B23" s="3">
        <v>34530</v>
      </c>
      <c r="C23" s="3">
        <v>36291</v>
      </c>
      <c r="D23" s="3">
        <v>34000</v>
      </c>
      <c r="E23" s="3">
        <v>34272</v>
      </c>
      <c r="F23" s="3">
        <v>31700</v>
      </c>
      <c r="G23" s="3">
        <v>31448</v>
      </c>
      <c r="H23" s="3">
        <v>33620</v>
      </c>
      <c r="I23" s="3">
        <v>33035</v>
      </c>
      <c r="J23" s="3" t="s">
        <v>66</v>
      </c>
      <c r="K23" s="3">
        <v>33839</v>
      </c>
      <c r="L23" s="3">
        <v>34341</v>
      </c>
      <c r="M23" s="3">
        <v>34420</v>
      </c>
      <c r="N23" s="3">
        <v>32203</v>
      </c>
      <c r="O23" s="3">
        <v>34570</v>
      </c>
      <c r="P23" s="46">
        <v>33713</v>
      </c>
    </row>
    <row r="24" spans="1:16" x14ac:dyDescent="0.25">
      <c r="A24" s="40" t="s">
        <v>27</v>
      </c>
      <c r="B24" s="34">
        <v>50</v>
      </c>
      <c r="C24" s="34">
        <v>56</v>
      </c>
      <c r="D24" s="34">
        <v>57.582989683986668</v>
      </c>
      <c r="E24" s="34">
        <v>51</v>
      </c>
      <c r="F24" s="34">
        <v>40</v>
      </c>
      <c r="G24" s="34">
        <v>55</v>
      </c>
      <c r="H24" s="34">
        <v>59.3711917344</v>
      </c>
      <c r="I24" s="34">
        <v>60.3</v>
      </c>
      <c r="J24" s="34" t="s">
        <v>66</v>
      </c>
      <c r="K24" s="34">
        <v>52.3</v>
      </c>
      <c r="L24" s="34">
        <v>52.86</v>
      </c>
      <c r="M24" s="34">
        <v>54.269999999999996</v>
      </c>
      <c r="N24" s="34">
        <v>55</v>
      </c>
      <c r="O24" s="34">
        <v>53.1</v>
      </c>
      <c r="P24" s="45">
        <v>53.598783186029742</v>
      </c>
    </row>
    <row r="25" spans="1:16" s="36" customFormat="1" ht="15.75" thickBot="1" x14ac:dyDescent="0.3">
      <c r="A25" s="41" t="s">
        <v>28</v>
      </c>
      <c r="B25" s="37">
        <v>22110</v>
      </c>
      <c r="C25" s="37">
        <v>21022</v>
      </c>
      <c r="D25" s="37">
        <v>19153</v>
      </c>
      <c r="E25" s="37">
        <v>19962</v>
      </c>
      <c r="F25" s="37">
        <v>18000</v>
      </c>
      <c r="G25" s="37">
        <v>17731</v>
      </c>
      <c r="H25" s="37">
        <v>20220</v>
      </c>
      <c r="I25" s="37">
        <v>18934</v>
      </c>
      <c r="J25" s="37" t="s">
        <v>66</v>
      </c>
      <c r="K25" s="37">
        <v>19044</v>
      </c>
      <c r="L25" s="37">
        <v>20750</v>
      </c>
      <c r="M25" s="37">
        <v>19006</v>
      </c>
      <c r="N25" s="37">
        <v>19223</v>
      </c>
      <c r="O25" s="37">
        <v>19240</v>
      </c>
      <c r="P25" s="47">
        <v>19568.846153846152</v>
      </c>
    </row>
    <row r="26" spans="1:16" s="38" customFormat="1" ht="19.5" thickBot="1" x14ac:dyDescent="0.35">
      <c r="A26" s="101" t="s">
        <v>56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</row>
    <row r="27" spans="1:16" s="36" customFormat="1" x14ac:dyDescent="0.25">
      <c r="A27" s="48" t="s">
        <v>51</v>
      </c>
      <c r="B27" s="49">
        <v>41820.428571428572</v>
      </c>
      <c r="C27" s="49">
        <v>45084.964857142855</v>
      </c>
      <c r="D27" s="49">
        <v>43313.056001772558</v>
      </c>
      <c r="E27" s="49">
        <v>38736.681583476769</v>
      </c>
      <c r="F27" s="49">
        <v>38420.973109827057</v>
      </c>
      <c r="G27" s="49">
        <v>42569.168228433999</v>
      </c>
      <c r="H27" s="49">
        <v>38509.011143535725</v>
      </c>
      <c r="I27" s="49">
        <v>39399.795188700067</v>
      </c>
      <c r="J27" s="49">
        <v>42121.581613508439</v>
      </c>
      <c r="K27" s="49" t="s">
        <v>65</v>
      </c>
      <c r="L27" s="49">
        <v>43594.625670274567</v>
      </c>
      <c r="M27" s="49">
        <v>41441.378386344753</v>
      </c>
      <c r="N27" s="49">
        <v>40729.034018691586</v>
      </c>
      <c r="O27" s="49">
        <v>45201.392336418736</v>
      </c>
      <c r="P27" s="43">
        <v>41610.930054581208</v>
      </c>
    </row>
    <row r="28" spans="1:16" s="36" customFormat="1" x14ac:dyDescent="0.25">
      <c r="A28" s="39" t="s">
        <v>52</v>
      </c>
      <c r="B28" s="35">
        <v>790</v>
      </c>
      <c r="C28" s="35">
        <v>585</v>
      </c>
      <c r="D28" s="35">
        <v>700</v>
      </c>
      <c r="E28" s="35">
        <v>713</v>
      </c>
      <c r="F28" s="35">
        <v>770</v>
      </c>
      <c r="G28" s="35">
        <v>579</v>
      </c>
      <c r="H28" s="35">
        <v>700</v>
      </c>
      <c r="I28" s="35">
        <v>784</v>
      </c>
      <c r="J28" s="35">
        <v>728</v>
      </c>
      <c r="K28" s="35" t="s">
        <v>66</v>
      </c>
      <c r="L28" s="35">
        <v>606</v>
      </c>
      <c r="M28" s="35">
        <v>710</v>
      </c>
      <c r="N28" s="35">
        <v>542</v>
      </c>
      <c r="O28" s="35">
        <v>620</v>
      </c>
      <c r="P28" s="44">
        <v>679</v>
      </c>
    </row>
    <row r="29" spans="1:16" x14ac:dyDescent="0.25">
      <c r="A29" s="40" t="s">
        <v>25</v>
      </c>
      <c r="B29" s="34">
        <v>11.2</v>
      </c>
      <c r="C29" s="34">
        <v>10.731624222808961</v>
      </c>
      <c r="D29" s="34">
        <v>10.5</v>
      </c>
      <c r="E29" s="34">
        <v>12.45</v>
      </c>
      <c r="F29" s="34">
        <v>11.39</v>
      </c>
      <c r="G29" s="34">
        <v>10.07</v>
      </c>
      <c r="H29" s="34">
        <v>11.720349873540366</v>
      </c>
      <c r="I29" s="34">
        <v>11.5</v>
      </c>
      <c r="J29" s="34">
        <v>10.66</v>
      </c>
      <c r="K29" s="34" t="s">
        <v>66</v>
      </c>
      <c r="L29" s="34">
        <v>10.967385218365063</v>
      </c>
      <c r="M29" s="34">
        <v>11.14</v>
      </c>
      <c r="N29" s="34">
        <v>10.7</v>
      </c>
      <c r="O29" s="34">
        <v>10.53</v>
      </c>
      <c r="P29" s="45">
        <v>11.043027639593417</v>
      </c>
    </row>
    <row r="30" spans="1:16" s="36" customFormat="1" x14ac:dyDescent="0.25">
      <c r="A30" s="39" t="s">
        <v>26</v>
      </c>
      <c r="B30" s="3">
        <v>34530</v>
      </c>
      <c r="C30" s="3">
        <v>36291</v>
      </c>
      <c r="D30" s="3">
        <v>34000</v>
      </c>
      <c r="E30" s="3">
        <v>34272</v>
      </c>
      <c r="F30" s="3">
        <v>31700</v>
      </c>
      <c r="G30" s="3">
        <v>31448</v>
      </c>
      <c r="H30" s="3">
        <v>33620</v>
      </c>
      <c r="I30" s="3">
        <v>33337</v>
      </c>
      <c r="J30" s="3">
        <v>33121</v>
      </c>
      <c r="K30" s="3" t="s">
        <v>66</v>
      </c>
      <c r="L30" s="3">
        <v>34341</v>
      </c>
      <c r="M30" s="3">
        <v>34420</v>
      </c>
      <c r="N30" s="3">
        <v>32203</v>
      </c>
      <c r="O30" s="3">
        <v>34570</v>
      </c>
      <c r="P30" s="46">
        <v>33681</v>
      </c>
    </row>
    <row r="31" spans="1:16" x14ac:dyDescent="0.25">
      <c r="A31" s="40" t="s">
        <v>27</v>
      </c>
      <c r="B31" s="34">
        <v>55</v>
      </c>
      <c r="C31" s="34">
        <v>56</v>
      </c>
      <c r="D31" s="34">
        <v>51.58</v>
      </c>
      <c r="E31" s="34">
        <v>42</v>
      </c>
      <c r="F31" s="34">
        <v>43</v>
      </c>
      <c r="G31" s="34">
        <v>41.77</v>
      </c>
      <c r="H31" s="34">
        <v>59.3711917344</v>
      </c>
      <c r="I31" s="34">
        <v>49.25</v>
      </c>
      <c r="J31" s="34">
        <v>52</v>
      </c>
      <c r="K31" s="34" t="s">
        <v>66</v>
      </c>
      <c r="L31" s="34">
        <v>41.36</v>
      </c>
      <c r="M31" s="34">
        <v>52.259999999999991</v>
      </c>
      <c r="N31" s="34">
        <v>50</v>
      </c>
      <c r="O31" s="34">
        <v>39.770000000000003</v>
      </c>
      <c r="P31" s="45">
        <v>48.720091671876915</v>
      </c>
    </row>
    <row r="32" spans="1:16" s="36" customFormat="1" ht="15.75" thickBot="1" x14ac:dyDescent="0.3">
      <c r="A32" s="41" t="s">
        <v>28</v>
      </c>
      <c r="B32" s="37">
        <v>22110</v>
      </c>
      <c r="C32" s="37">
        <v>21022</v>
      </c>
      <c r="D32" s="37">
        <v>19153</v>
      </c>
      <c r="E32" s="37">
        <v>19962</v>
      </c>
      <c r="F32" s="37">
        <v>18000</v>
      </c>
      <c r="G32" s="37">
        <v>17731</v>
      </c>
      <c r="H32" s="37">
        <v>20220</v>
      </c>
      <c r="I32" s="37">
        <v>18934</v>
      </c>
      <c r="J32" s="37">
        <v>20961</v>
      </c>
      <c r="K32" s="37" t="s">
        <v>66</v>
      </c>
      <c r="L32" s="37">
        <v>20750</v>
      </c>
      <c r="M32" s="37">
        <v>19006</v>
      </c>
      <c r="N32" s="37">
        <v>19223</v>
      </c>
      <c r="O32" s="37">
        <v>19240</v>
      </c>
      <c r="P32" s="47">
        <v>19716.307692307691</v>
      </c>
    </row>
    <row r="33" spans="1:16" s="38" customFormat="1" ht="19.5" thickBot="1" x14ac:dyDescent="0.35">
      <c r="A33" s="101" t="s">
        <v>45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3"/>
    </row>
    <row r="34" spans="1:16" s="36" customFormat="1" x14ac:dyDescent="0.25">
      <c r="A34" s="48" t="s">
        <v>51</v>
      </c>
      <c r="B34" s="49">
        <v>41027.089655172414</v>
      </c>
      <c r="C34" s="49">
        <v>43958.154438775513</v>
      </c>
      <c r="D34" s="49">
        <v>43094.840391438229</v>
      </c>
      <c r="E34" s="49">
        <v>43607.94470046083</v>
      </c>
      <c r="F34" s="49">
        <v>39746.009330475354</v>
      </c>
      <c r="G34" s="49">
        <v>41449.96450421452</v>
      </c>
      <c r="H34" s="49">
        <v>50238.193265103531</v>
      </c>
      <c r="I34" s="49">
        <v>40258.50174962508</v>
      </c>
      <c r="J34" s="49">
        <v>42995.97636981243</v>
      </c>
      <c r="K34" s="49">
        <v>41296.848562806117</v>
      </c>
      <c r="L34" s="49">
        <v>43422.438067734241</v>
      </c>
      <c r="M34" s="49">
        <v>40374.641179455815</v>
      </c>
      <c r="N34" s="49" t="s">
        <v>65</v>
      </c>
      <c r="O34" s="49">
        <v>40483.911100612211</v>
      </c>
      <c r="P34" s="43">
        <v>42458.039485822017</v>
      </c>
    </row>
    <row r="35" spans="1:16" s="36" customFormat="1" x14ac:dyDescent="0.25">
      <c r="A35" s="39" t="s">
        <v>52</v>
      </c>
      <c r="B35" s="35">
        <v>790</v>
      </c>
      <c r="C35" s="35">
        <v>585</v>
      </c>
      <c r="D35" s="35">
        <v>700</v>
      </c>
      <c r="E35" s="35">
        <v>713</v>
      </c>
      <c r="F35" s="35">
        <v>770</v>
      </c>
      <c r="G35" s="35">
        <v>574</v>
      </c>
      <c r="H35" s="35">
        <v>700</v>
      </c>
      <c r="I35" s="35">
        <v>786.9</v>
      </c>
      <c r="J35" s="35">
        <v>731</v>
      </c>
      <c r="K35" s="35">
        <v>641</v>
      </c>
      <c r="L35" s="35">
        <v>606</v>
      </c>
      <c r="M35" s="35">
        <v>710</v>
      </c>
      <c r="N35" s="35" t="s">
        <v>66</v>
      </c>
      <c r="O35" s="35">
        <v>620</v>
      </c>
      <c r="P35" s="44">
        <v>686.68461538461531</v>
      </c>
    </row>
    <row r="36" spans="1:16" x14ac:dyDescent="0.25">
      <c r="A36" s="40" t="s">
        <v>25</v>
      </c>
      <c r="B36" s="34">
        <v>11.6</v>
      </c>
      <c r="C36" s="34">
        <v>11.474849978045569</v>
      </c>
      <c r="D36" s="34">
        <v>10.77133710296</v>
      </c>
      <c r="E36" s="34">
        <v>10.85</v>
      </c>
      <c r="F36" s="34">
        <v>11.33</v>
      </c>
      <c r="G36" s="34">
        <v>10.38</v>
      </c>
      <c r="H36" s="34">
        <v>8.9108205470053203</v>
      </c>
      <c r="I36" s="34">
        <v>11.66</v>
      </c>
      <c r="J36" s="34">
        <v>10.98</v>
      </c>
      <c r="K36" s="34">
        <v>11.234</v>
      </c>
      <c r="L36" s="34">
        <v>10.721105769230768</v>
      </c>
      <c r="M36" s="34">
        <v>11.47</v>
      </c>
      <c r="N36" s="34" t="s">
        <v>66</v>
      </c>
      <c r="O36" s="34">
        <v>11.48</v>
      </c>
      <c r="P36" s="45">
        <v>10.989393338249357</v>
      </c>
    </row>
    <row r="37" spans="1:16" s="36" customFormat="1" x14ac:dyDescent="0.25">
      <c r="A37" s="39" t="s">
        <v>26</v>
      </c>
      <c r="B37" s="3">
        <v>34530</v>
      </c>
      <c r="C37" s="3">
        <v>36291</v>
      </c>
      <c r="D37" s="3">
        <v>34000</v>
      </c>
      <c r="E37" s="3">
        <v>34272</v>
      </c>
      <c r="F37" s="3">
        <v>31700</v>
      </c>
      <c r="G37" s="3">
        <v>31448</v>
      </c>
      <c r="H37" s="3">
        <v>33620</v>
      </c>
      <c r="I37" s="3">
        <v>33337</v>
      </c>
      <c r="J37" s="3">
        <v>33121</v>
      </c>
      <c r="K37" s="3">
        <v>33839</v>
      </c>
      <c r="L37" s="3">
        <v>34341</v>
      </c>
      <c r="M37" s="3">
        <v>34420</v>
      </c>
      <c r="N37" s="3" t="s">
        <v>66</v>
      </c>
      <c r="O37" s="3">
        <v>34570</v>
      </c>
      <c r="P37" s="46">
        <v>33806.846153846156</v>
      </c>
    </row>
    <row r="38" spans="1:16" x14ac:dyDescent="0.25">
      <c r="A38" s="40" t="s">
        <v>27</v>
      </c>
      <c r="B38" s="34">
        <v>50</v>
      </c>
      <c r="C38" s="34">
        <v>42</v>
      </c>
      <c r="D38" s="34">
        <v>44.059134137491213</v>
      </c>
      <c r="E38" s="34">
        <v>42</v>
      </c>
      <c r="F38" s="34">
        <v>35</v>
      </c>
      <c r="G38" s="34">
        <v>41.77</v>
      </c>
      <c r="H38" s="34">
        <v>48.8907545868</v>
      </c>
      <c r="I38" s="34">
        <v>38.19</v>
      </c>
      <c r="J38" s="34">
        <v>37</v>
      </c>
      <c r="K38" s="34">
        <v>44.37</v>
      </c>
      <c r="L38" s="34">
        <v>49.95</v>
      </c>
      <c r="M38" s="34">
        <v>52.259999999999991</v>
      </c>
      <c r="N38" s="34" t="s">
        <v>66</v>
      </c>
      <c r="O38" s="34">
        <v>53.1</v>
      </c>
      <c r="P38" s="45">
        <v>44.506914517253172</v>
      </c>
    </row>
    <row r="39" spans="1:16" s="36" customFormat="1" ht="15.75" thickBot="1" x14ac:dyDescent="0.3">
      <c r="A39" s="41" t="s">
        <v>28</v>
      </c>
      <c r="B39" s="37">
        <v>22110</v>
      </c>
      <c r="C39" s="37">
        <v>21022</v>
      </c>
      <c r="D39" s="37">
        <v>19153</v>
      </c>
      <c r="E39" s="37">
        <v>19962</v>
      </c>
      <c r="F39" s="37">
        <v>18000</v>
      </c>
      <c r="G39" s="37">
        <v>17731</v>
      </c>
      <c r="H39" s="37">
        <v>20220</v>
      </c>
      <c r="I39" s="37">
        <v>18934</v>
      </c>
      <c r="J39" s="37">
        <v>20961</v>
      </c>
      <c r="K39" s="37">
        <v>19044</v>
      </c>
      <c r="L39" s="37">
        <v>20750</v>
      </c>
      <c r="M39" s="37">
        <v>19006</v>
      </c>
      <c r="N39" s="37" t="s">
        <v>66</v>
      </c>
      <c r="O39" s="37">
        <v>19240</v>
      </c>
      <c r="P39" s="47">
        <v>19702.538461538461</v>
      </c>
    </row>
    <row r="40" spans="1:16" ht="19.5" thickBot="1" x14ac:dyDescent="0.3">
      <c r="A40" s="101" t="s">
        <v>47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3"/>
    </row>
    <row r="41" spans="1:16" x14ac:dyDescent="0.25">
      <c r="A41" s="48" t="s">
        <v>51</v>
      </c>
      <c r="B41" s="49">
        <v>41233.657289002556</v>
      </c>
      <c r="C41" s="49">
        <v>40962.945604941779</v>
      </c>
      <c r="D41" s="49">
        <v>39392.155347592547</v>
      </c>
      <c r="E41" s="49">
        <v>40615.194451579759</v>
      </c>
      <c r="F41" s="49">
        <v>40145.569106905779</v>
      </c>
      <c r="G41" s="49">
        <v>35958.37773654917</v>
      </c>
      <c r="H41" s="49">
        <v>49041.944001681179</v>
      </c>
      <c r="I41" s="49">
        <v>37136.647067691847</v>
      </c>
      <c r="J41" s="49">
        <v>41179.909635327916</v>
      </c>
      <c r="K41" s="49">
        <v>38171.940983628476</v>
      </c>
      <c r="L41" s="49">
        <v>44641.387967890936</v>
      </c>
      <c r="M41" s="49" t="s">
        <v>65</v>
      </c>
      <c r="N41" s="49" t="s">
        <v>65</v>
      </c>
      <c r="O41" s="49">
        <v>37508.694061699789</v>
      </c>
      <c r="P41" s="43">
        <v>40499.035271207649</v>
      </c>
    </row>
    <row r="42" spans="1:16" x14ac:dyDescent="0.25">
      <c r="A42" s="39" t="s">
        <v>52</v>
      </c>
      <c r="B42" s="35">
        <v>790</v>
      </c>
      <c r="C42" s="35">
        <v>585</v>
      </c>
      <c r="D42" s="35">
        <v>700</v>
      </c>
      <c r="E42" s="35">
        <v>713</v>
      </c>
      <c r="F42" s="35">
        <v>770</v>
      </c>
      <c r="G42" s="35">
        <v>551</v>
      </c>
      <c r="H42" s="35">
        <v>700</v>
      </c>
      <c r="I42" s="35">
        <v>776.3</v>
      </c>
      <c r="J42" s="35">
        <v>726</v>
      </c>
      <c r="K42" s="35">
        <v>627</v>
      </c>
      <c r="L42" s="35">
        <v>606</v>
      </c>
      <c r="M42" s="35" t="s">
        <v>66</v>
      </c>
      <c r="N42" s="35" t="s">
        <v>66</v>
      </c>
      <c r="O42" s="35">
        <v>620</v>
      </c>
      <c r="P42" s="44">
        <v>680.35833333333335</v>
      </c>
    </row>
    <row r="43" spans="1:16" x14ac:dyDescent="0.25">
      <c r="A43" s="40" t="s">
        <v>25</v>
      </c>
      <c r="B43" s="34">
        <v>11.5</v>
      </c>
      <c r="C43" s="34">
        <v>11.944956851769394</v>
      </c>
      <c r="D43" s="34">
        <v>11.53</v>
      </c>
      <c r="E43" s="34">
        <v>11.45</v>
      </c>
      <c r="F43" s="34">
        <v>10.82</v>
      </c>
      <c r="G43" s="34">
        <v>11.76</v>
      </c>
      <c r="H43" s="34">
        <v>8.9742849922494887</v>
      </c>
      <c r="I43" s="34">
        <v>11.88</v>
      </c>
      <c r="J43" s="34">
        <v>10.81</v>
      </c>
      <c r="K43" s="34">
        <v>12.013</v>
      </c>
      <c r="L43" s="34">
        <v>10.320145652173913</v>
      </c>
      <c r="M43" s="34" t="s">
        <v>66</v>
      </c>
      <c r="N43" s="34" t="s">
        <v>66</v>
      </c>
      <c r="O43" s="34">
        <v>12.51</v>
      </c>
      <c r="P43" s="45">
        <v>11.292698958016066</v>
      </c>
    </row>
    <row r="44" spans="1:16" x14ac:dyDescent="0.25">
      <c r="A44" s="39" t="s">
        <v>26</v>
      </c>
      <c r="B44" s="3">
        <v>34530</v>
      </c>
      <c r="C44" s="3">
        <v>36291</v>
      </c>
      <c r="D44" s="3">
        <v>34000</v>
      </c>
      <c r="E44" s="3">
        <v>34272</v>
      </c>
      <c r="F44" s="3">
        <v>31700</v>
      </c>
      <c r="G44" s="3">
        <v>31448</v>
      </c>
      <c r="H44" s="3">
        <v>33620</v>
      </c>
      <c r="I44" s="3">
        <v>33035</v>
      </c>
      <c r="J44" s="3">
        <v>33121</v>
      </c>
      <c r="K44" s="3">
        <v>33839</v>
      </c>
      <c r="L44" s="3">
        <v>34341</v>
      </c>
      <c r="M44" s="3" t="s">
        <v>66</v>
      </c>
      <c r="N44" s="3" t="s">
        <v>66</v>
      </c>
      <c r="O44" s="3">
        <v>34570</v>
      </c>
      <c r="P44" s="46">
        <v>33730.583333333336</v>
      </c>
    </row>
    <row r="45" spans="1:16" x14ac:dyDescent="0.25">
      <c r="A45" s="40" t="s">
        <v>27</v>
      </c>
      <c r="B45" s="34">
        <v>51</v>
      </c>
      <c r="C45" s="34">
        <v>56</v>
      </c>
      <c r="D45" s="34">
        <v>57.369995455453328</v>
      </c>
      <c r="E45" s="34">
        <v>51</v>
      </c>
      <c r="F45" s="34">
        <v>43.3</v>
      </c>
      <c r="G45" s="34">
        <v>55</v>
      </c>
      <c r="H45" s="34">
        <v>59.3711917344</v>
      </c>
      <c r="I45" s="34">
        <v>60.3</v>
      </c>
      <c r="J45" s="34">
        <v>57</v>
      </c>
      <c r="K45" s="34">
        <v>52.3</v>
      </c>
      <c r="L45" s="34">
        <v>52.86</v>
      </c>
      <c r="M45" s="34" t="s">
        <v>66</v>
      </c>
      <c r="N45" s="34" t="s">
        <v>66</v>
      </c>
      <c r="O45" s="34">
        <v>53.1</v>
      </c>
      <c r="P45" s="45">
        <v>54.050098932487778</v>
      </c>
    </row>
    <row r="46" spans="1:16" ht="15.75" thickBot="1" x14ac:dyDescent="0.3">
      <c r="A46" s="41" t="s">
        <v>28</v>
      </c>
      <c r="B46" s="37">
        <v>22110</v>
      </c>
      <c r="C46" s="37">
        <v>21022</v>
      </c>
      <c r="D46" s="37">
        <v>19153</v>
      </c>
      <c r="E46" s="37">
        <v>19962</v>
      </c>
      <c r="F46" s="37">
        <v>18000</v>
      </c>
      <c r="G46" s="37">
        <v>17731</v>
      </c>
      <c r="H46" s="37">
        <v>20220</v>
      </c>
      <c r="I46" s="37">
        <v>18934</v>
      </c>
      <c r="J46" s="37">
        <v>20961</v>
      </c>
      <c r="K46" s="37">
        <v>19044</v>
      </c>
      <c r="L46" s="37">
        <v>20750</v>
      </c>
      <c r="M46" s="37" t="s">
        <v>66</v>
      </c>
      <c r="N46" s="37" t="s">
        <v>66</v>
      </c>
      <c r="O46" s="37">
        <v>19240</v>
      </c>
      <c r="P46" s="47">
        <v>19760.583333333332</v>
      </c>
    </row>
    <row r="47" spans="1:16" ht="19.5" thickBot="1" x14ac:dyDescent="0.3">
      <c r="A47" s="101" t="s">
        <v>57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3"/>
    </row>
    <row r="48" spans="1:16" x14ac:dyDescent="0.25">
      <c r="A48" s="48" t="s">
        <v>51</v>
      </c>
      <c r="B48" s="49">
        <v>42582.415458937197</v>
      </c>
      <c r="C48" s="49">
        <v>40486.454200985223</v>
      </c>
      <c r="D48" s="49">
        <v>38485.477027546025</v>
      </c>
      <c r="E48" s="49">
        <v>42555.041474654376</v>
      </c>
      <c r="F48" s="49">
        <v>34757.072384979365</v>
      </c>
      <c r="G48" s="49">
        <v>39449.916134542647</v>
      </c>
      <c r="H48" s="49">
        <v>39715.949320162697</v>
      </c>
      <c r="I48" s="49">
        <v>38044.167019155233</v>
      </c>
      <c r="J48" s="49">
        <v>44941.348342584424</v>
      </c>
      <c r="K48" s="49">
        <v>39120.691678384435</v>
      </c>
      <c r="L48" s="49">
        <v>47521.653407115184</v>
      </c>
      <c r="M48" s="49">
        <v>39096.702487839349</v>
      </c>
      <c r="N48" s="49" t="s">
        <v>65</v>
      </c>
      <c r="O48" s="49">
        <v>39587.139898062065</v>
      </c>
      <c r="P48" s="43">
        <v>40488.002218072936</v>
      </c>
    </row>
    <row r="49" spans="1:16" x14ac:dyDescent="0.25">
      <c r="A49" s="39" t="s">
        <v>52</v>
      </c>
      <c r="B49" s="35">
        <v>1700</v>
      </c>
      <c r="C49" s="35">
        <v>1527</v>
      </c>
      <c r="D49" s="35">
        <v>700</v>
      </c>
      <c r="E49" s="35">
        <v>713</v>
      </c>
      <c r="F49" s="35">
        <v>770</v>
      </c>
      <c r="G49" s="35">
        <v>566</v>
      </c>
      <c r="H49" s="35">
        <v>700</v>
      </c>
      <c r="I49" s="35">
        <v>779.3</v>
      </c>
      <c r="J49" s="35">
        <v>737</v>
      </c>
      <c r="K49" s="35">
        <v>631</v>
      </c>
      <c r="L49" s="35">
        <v>606</v>
      </c>
      <c r="M49" s="35">
        <v>710</v>
      </c>
      <c r="N49" s="35" t="s">
        <v>66</v>
      </c>
      <c r="O49" s="35">
        <v>620</v>
      </c>
      <c r="P49" s="44">
        <v>827.63846153846146</v>
      </c>
    </row>
    <row r="50" spans="1:16" x14ac:dyDescent="0.25">
      <c r="A50" s="40" t="s">
        <v>25</v>
      </c>
      <c r="B50" s="34">
        <v>11.5</v>
      </c>
      <c r="C50" s="34">
        <v>12.630216704654099</v>
      </c>
      <c r="D50" s="34">
        <v>12.263690122880002</v>
      </c>
      <c r="E50" s="34">
        <v>11.16</v>
      </c>
      <c r="F50" s="34">
        <v>12.6</v>
      </c>
      <c r="G50" s="34">
        <v>11.5</v>
      </c>
      <c r="H50" s="34">
        <v>11.323322436630813</v>
      </c>
      <c r="I50" s="34">
        <v>12.35</v>
      </c>
      <c r="J50" s="34">
        <v>10.42</v>
      </c>
      <c r="K50" s="34">
        <v>12.412000000000001</v>
      </c>
      <c r="L50" s="34">
        <v>9.9003519999999998</v>
      </c>
      <c r="M50" s="34">
        <v>12.53</v>
      </c>
      <c r="N50" s="34" t="s">
        <v>66</v>
      </c>
      <c r="O50" s="34">
        <v>12.28</v>
      </c>
      <c r="P50" s="45">
        <v>11.759198558781918</v>
      </c>
    </row>
    <row r="51" spans="1:16" x14ac:dyDescent="0.25">
      <c r="A51" s="39" t="s">
        <v>26</v>
      </c>
      <c r="B51" s="3">
        <v>34530</v>
      </c>
      <c r="C51" s="3">
        <v>36291</v>
      </c>
      <c r="D51" s="3">
        <v>34000</v>
      </c>
      <c r="E51" s="3">
        <v>34272</v>
      </c>
      <c r="F51" s="3">
        <v>31700</v>
      </c>
      <c r="G51" s="3">
        <v>31448</v>
      </c>
      <c r="H51" s="3">
        <v>33620</v>
      </c>
      <c r="I51" s="3">
        <v>33337</v>
      </c>
      <c r="J51" s="3">
        <v>33121</v>
      </c>
      <c r="K51" s="3">
        <v>33839</v>
      </c>
      <c r="L51" s="3">
        <v>34341</v>
      </c>
      <c r="M51" s="3">
        <v>34420</v>
      </c>
      <c r="N51" s="3" t="s">
        <v>66</v>
      </c>
      <c r="O51" s="3">
        <v>34570</v>
      </c>
      <c r="P51" s="46">
        <v>33806.846153846156</v>
      </c>
    </row>
    <row r="52" spans="1:16" x14ac:dyDescent="0.25">
      <c r="A52" s="40" t="s">
        <v>27</v>
      </c>
      <c r="B52" s="34">
        <v>40.5</v>
      </c>
      <c r="C52" s="34">
        <v>42</v>
      </c>
      <c r="D52" s="34">
        <v>44.059134137491213</v>
      </c>
      <c r="E52" s="34">
        <v>42</v>
      </c>
      <c r="F52" s="34">
        <v>47.3</v>
      </c>
      <c r="G52" s="34">
        <v>32.07</v>
      </c>
      <c r="H52" s="34">
        <v>59.3711917344</v>
      </c>
      <c r="I52" s="34">
        <v>40.200000000000003</v>
      </c>
      <c r="J52" s="34">
        <v>37</v>
      </c>
      <c r="K52" s="34">
        <v>35.68</v>
      </c>
      <c r="L52" s="34">
        <v>42.22</v>
      </c>
      <c r="M52" s="34">
        <v>37.19</v>
      </c>
      <c r="N52" s="34" t="s">
        <v>66</v>
      </c>
      <c r="O52" s="34">
        <v>39.770000000000003</v>
      </c>
      <c r="P52" s="45">
        <v>41.489255836299321</v>
      </c>
    </row>
    <row r="53" spans="1:16" ht="15.75" thickBot="1" x14ac:dyDescent="0.3">
      <c r="A53" s="41" t="s">
        <v>28</v>
      </c>
      <c r="B53" s="37">
        <v>22110</v>
      </c>
      <c r="C53" s="37">
        <v>21022</v>
      </c>
      <c r="D53" s="37">
        <v>19153</v>
      </c>
      <c r="E53" s="37">
        <v>19962</v>
      </c>
      <c r="F53" s="37">
        <v>18000</v>
      </c>
      <c r="G53" s="37">
        <v>17731</v>
      </c>
      <c r="H53" s="37">
        <v>20220</v>
      </c>
      <c r="I53" s="37">
        <v>18934</v>
      </c>
      <c r="J53" s="37">
        <v>20961</v>
      </c>
      <c r="K53" s="37">
        <v>19044</v>
      </c>
      <c r="L53" s="37">
        <v>20750</v>
      </c>
      <c r="M53" s="37">
        <v>19006</v>
      </c>
      <c r="N53" s="37" t="s">
        <v>66</v>
      </c>
      <c r="O53" s="37">
        <v>19240</v>
      </c>
      <c r="P53" s="47">
        <v>19702.538461538461</v>
      </c>
    </row>
    <row r="54" spans="1:16" ht="19.5" thickBot="1" x14ac:dyDescent="0.3">
      <c r="A54" s="101" t="s">
        <v>49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3"/>
    </row>
    <row r="55" spans="1:16" x14ac:dyDescent="0.25">
      <c r="A55" s="48" t="s">
        <v>51</v>
      </c>
      <c r="B55" s="49">
        <v>45817.992065913939</v>
      </c>
      <c r="C55" s="49" t="s">
        <v>65</v>
      </c>
      <c r="D55" s="49">
        <v>44489.085178506306</v>
      </c>
      <c r="E55" s="49" t="s">
        <v>65</v>
      </c>
      <c r="F55" s="49">
        <v>65767.287717738349</v>
      </c>
      <c r="G55" s="49">
        <v>44328.987134980591</v>
      </c>
      <c r="H55" s="49">
        <v>48060.005013203525</v>
      </c>
      <c r="I55" s="49">
        <v>42819.825587077947</v>
      </c>
      <c r="J55" s="49">
        <v>45840.59831147454</v>
      </c>
      <c r="K55" s="49" t="s">
        <v>65</v>
      </c>
      <c r="L55" s="49">
        <v>44529.341478868555</v>
      </c>
      <c r="M55" s="49">
        <v>48818.507593067639</v>
      </c>
      <c r="N55" s="49">
        <v>39744.06545454546</v>
      </c>
      <c r="O55" s="49">
        <v>43279.635682954766</v>
      </c>
      <c r="P55" s="43">
        <v>46681.393747121059</v>
      </c>
    </row>
    <row r="56" spans="1:16" x14ac:dyDescent="0.25">
      <c r="A56" s="39" t="s">
        <v>52</v>
      </c>
      <c r="B56" s="35">
        <v>790</v>
      </c>
      <c r="C56" s="35" t="s">
        <v>66</v>
      </c>
      <c r="D56" s="35">
        <v>700</v>
      </c>
      <c r="E56" s="35" t="s">
        <v>66</v>
      </c>
      <c r="F56" s="35">
        <v>770</v>
      </c>
      <c r="G56" s="35">
        <v>586</v>
      </c>
      <c r="H56" s="35">
        <v>700</v>
      </c>
      <c r="I56" s="35">
        <v>795.6</v>
      </c>
      <c r="J56" s="35">
        <v>740</v>
      </c>
      <c r="K56" s="35" t="s">
        <v>66</v>
      </c>
      <c r="L56" s="35">
        <v>606</v>
      </c>
      <c r="M56" s="35">
        <v>710</v>
      </c>
      <c r="N56" s="35">
        <v>542</v>
      </c>
      <c r="O56" s="35">
        <v>620</v>
      </c>
      <c r="P56" s="44">
        <v>687.23636363636365</v>
      </c>
    </row>
    <row r="57" spans="1:16" x14ac:dyDescent="0.25">
      <c r="A57" s="40" t="s">
        <v>25</v>
      </c>
      <c r="B57" s="34">
        <v>11.3</v>
      </c>
      <c r="C57" s="34" t="s">
        <v>66</v>
      </c>
      <c r="D57" s="34">
        <v>10.66469</v>
      </c>
      <c r="E57" s="34" t="s">
        <v>66</v>
      </c>
      <c r="F57" s="34">
        <v>6.81</v>
      </c>
      <c r="G57" s="34">
        <v>9.9600000000000009</v>
      </c>
      <c r="H57" s="34">
        <v>9.5735073912360331</v>
      </c>
      <c r="I57" s="34">
        <v>10.85</v>
      </c>
      <c r="J57" s="34">
        <v>10.18</v>
      </c>
      <c r="K57" s="34" t="s">
        <v>66</v>
      </c>
      <c r="L57" s="34">
        <v>11.126084548643162</v>
      </c>
      <c r="M57" s="34">
        <v>9.64</v>
      </c>
      <c r="N57" s="34">
        <v>11</v>
      </c>
      <c r="O57" s="34">
        <v>11.07</v>
      </c>
      <c r="P57" s="45">
        <v>10.197661994534473</v>
      </c>
    </row>
    <row r="58" spans="1:16" x14ac:dyDescent="0.25">
      <c r="A58" s="39" t="s">
        <v>26</v>
      </c>
      <c r="B58" s="3">
        <v>34530</v>
      </c>
      <c r="C58" s="3" t="s">
        <v>66</v>
      </c>
      <c r="D58" s="3">
        <v>34000</v>
      </c>
      <c r="E58" s="3" t="s">
        <v>66</v>
      </c>
      <c r="F58" s="3">
        <v>31700</v>
      </c>
      <c r="G58" s="3">
        <v>31448</v>
      </c>
      <c r="H58" s="3">
        <v>33620</v>
      </c>
      <c r="I58" s="3">
        <v>33337</v>
      </c>
      <c r="J58" s="3">
        <v>33121</v>
      </c>
      <c r="K58" s="3" t="s">
        <v>66</v>
      </c>
      <c r="L58" s="3">
        <v>34341</v>
      </c>
      <c r="M58" s="3">
        <v>34420</v>
      </c>
      <c r="N58" s="3">
        <v>32203</v>
      </c>
      <c r="O58" s="3">
        <v>34570</v>
      </c>
      <c r="P58" s="46">
        <v>33390</v>
      </c>
    </row>
    <row r="59" spans="1:16" x14ac:dyDescent="0.25">
      <c r="A59" s="40" t="s">
        <v>27</v>
      </c>
      <c r="B59" s="34">
        <v>29</v>
      </c>
      <c r="C59" s="34" t="s">
        <v>66</v>
      </c>
      <c r="D59" s="34">
        <v>36.880000000000003</v>
      </c>
      <c r="E59" s="34" t="s">
        <v>66</v>
      </c>
      <c r="F59" s="34">
        <v>21.8</v>
      </c>
      <c r="G59" s="34">
        <v>33.04</v>
      </c>
      <c r="H59" s="34">
        <v>40.995420127199999</v>
      </c>
      <c r="I59" s="34">
        <v>38.19</v>
      </c>
      <c r="J59" s="34">
        <v>37</v>
      </c>
      <c r="K59" s="34" t="s">
        <v>66</v>
      </c>
      <c r="L59" s="34">
        <v>33.24</v>
      </c>
      <c r="M59" s="34">
        <v>38.19</v>
      </c>
      <c r="N59" s="34">
        <v>50</v>
      </c>
      <c r="O59" s="34">
        <v>39.770000000000003</v>
      </c>
      <c r="P59" s="45">
        <v>36.191401829745452</v>
      </c>
    </row>
    <row r="60" spans="1:16" ht="15.75" thickBot="1" x14ac:dyDescent="0.3">
      <c r="A60" s="41" t="s">
        <v>28</v>
      </c>
      <c r="B60" s="37">
        <v>22110</v>
      </c>
      <c r="C60" s="37" t="s">
        <v>66</v>
      </c>
      <c r="D60" s="37">
        <v>19153</v>
      </c>
      <c r="E60" s="37" t="s">
        <v>66</v>
      </c>
      <c r="F60" s="37">
        <v>18000</v>
      </c>
      <c r="G60" s="37">
        <v>17731</v>
      </c>
      <c r="H60" s="37">
        <v>20220</v>
      </c>
      <c r="I60" s="37">
        <v>18934</v>
      </c>
      <c r="J60" s="37">
        <v>20961</v>
      </c>
      <c r="K60" s="37" t="s">
        <v>66</v>
      </c>
      <c r="L60" s="37">
        <v>20750</v>
      </c>
      <c r="M60" s="37">
        <v>19006</v>
      </c>
      <c r="N60" s="37">
        <v>19223</v>
      </c>
      <c r="O60" s="37">
        <v>19240</v>
      </c>
      <c r="P60" s="47">
        <v>19575.272727272728</v>
      </c>
    </row>
    <row r="61" spans="1:16" ht="19.5" thickBot="1" x14ac:dyDescent="0.3">
      <c r="A61" s="101" t="s">
        <v>48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3"/>
    </row>
    <row r="62" spans="1:16" x14ac:dyDescent="0.25">
      <c r="A62" s="48" t="s">
        <v>51</v>
      </c>
      <c r="B62" s="49">
        <v>48248.287606433303</v>
      </c>
      <c r="C62" s="49">
        <v>50970.51296703297</v>
      </c>
      <c r="D62" s="49">
        <v>46573.536109506422</v>
      </c>
      <c r="E62" s="49">
        <v>47371.513677811556</v>
      </c>
      <c r="F62" s="49" t="s">
        <v>65</v>
      </c>
      <c r="G62" s="49">
        <v>47793.023574390718</v>
      </c>
      <c r="H62" s="49">
        <v>52940.102368217835</v>
      </c>
      <c r="I62" s="49">
        <v>43007.782515991465</v>
      </c>
      <c r="J62" s="49">
        <v>49204.969732806334</v>
      </c>
      <c r="K62" s="49">
        <v>46133.726395537546</v>
      </c>
      <c r="L62" s="49">
        <v>45484.543644557241</v>
      </c>
      <c r="M62" s="49" t="s">
        <v>65</v>
      </c>
      <c r="N62" s="49">
        <v>40394.631111111114</v>
      </c>
      <c r="O62" s="49" t="s">
        <v>65</v>
      </c>
      <c r="P62" s="43">
        <v>47102.057245763317</v>
      </c>
    </row>
    <row r="63" spans="1:16" x14ac:dyDescent="0.25">
      <c r="A63" s="39" t="s">
        <v>52</v>
      </c>
      <c r="B63" s="35">
        <v>1890</v>
      </c>
      <c r="C63" s="35">
        <v>1725</v>
      </c>
      <c r="D63" s="35">
        <v>700</v>
      </c>
      <c r="E63" s="35">
        <v>713</v>
      </c>
      <c r="F63" s="35" t="s">
        <v>66</v>
      </c>
      <c r="G63" s="35">
        <v>601</v>
      </c>
      <c r="H63" s="35">
        <v>700</v>
      </c>
      <c r="I63" s="35">
        <v>796.2</v>
      </c>
      <c r="J63" s="35">
        <v>750</v>
      </c>
      <c r="K63" s="35">
        <v>664</v>
      </c>
      <c r="L63" s="35">
        <v>606</v>
      </c>
      <c r="M63" s="35" t="s">
        <v>66</v>
      </c>
      <c r="N63" s="35">
        <v>1478</v>
      </c>
      <c r="O63" s="35" t="s">
        <v>66</v>
      </c>
      <c r="P63" s="44">
        <v>965.74545454545466</v>
      </c>
    </row>
    <row r="64" spans="1:16" x14ac:dyDescent="0.25">
      <c r="A64" s="40" t="s">
        <v>25</v>
      </c>
      <c r="B64" s="34">
        <v>10.5</v>
      </c>
      <c r="C64" s="34">
        <v>10.552763819095476</v>
      </c>
      <c r="D64" s="34">
        <v>10.223125789520003</v>
      </c>
      <c r="E64" s="34">
        <v>9.8699999999999992</v>
      </c>
      <c r="F64" s="34" t="s">
        <v>66</v>
      </c>
      <c r="G64" s="34">
        <v>9.44</v>
      </c>
      <c r="H64" s="34">
        <v>8.408994122705467</v>
      </c>
      <c r="I64" s="34">
        <v>11.13</v>
      </c>
      <c r="J64" s="34">
        <v>9.65</v>
      </c>
      <c r="K64" s="34">
        <v>10.221</v>
      </c>
      <c r="L64" s="34">
        <v>10.510046296296297</v>
      </c>
      <c r="M64" s="34" t="s">
        <v>66</v>
      </c>
      <c r="N64" s="34">
        <v>10.8</v>
      </c>
      <c r="O64" s="34" t="s">
        <v>66</v>
      </c>
      <c r="P64" s="45">
        <v>10.118720911601567</v>
      </c>
    </row>
    <row r="65" spans="1:16" x14ac:dyDescent="0.25">
      <c r="A65" s="39" t="s">
        <v>26</v>
      </c>
      <c r="B65" s="3">
        <v>34530</v>
      </c>
      <c r="C65" s="3">
        <v>36291</v>
      </c>
      <c r="D65" s="3">
        <v>34000</v>
      </c>
      <c r="E65" s="3">
        <v>34272</v>
      </c>
      <c r="F65" s="3" t="s">
        <v>66</v>
      </c>
      <c r="G65" s="3">
        <v>31448</v>
      </c>
      <c r="H65" s="3">
        <v>33620</v>
      </c>
      <c r="I65" s="3">
        <v>33337</v>
      </c>
      <c r="J65" s="3">
        <v>33121</v>
      </c>
      <c r="K65" s="3">
        <v>33839</v>
      </c>
      <c r="L65" s="3">
        <v>34341</v>
      </c>
      <c r="M65" s="3" t="s">
        <v>66</v>
      </c>
      <c r="N65" s="3">
        <v>32203</v>
      </c>
      <c r="O65" s="3" t="s">
        <v>66</v>
      </c>
      <c r="P65" s="46">
        <v>33727.454545454544</v>
      </c>
    </row>
    <row r="66" spans="1:16" x14ac:dyDescent="0.25">
      <c r="A66" s="40" t="s">
        <v>27</v>
      </c>
      <c r="B66" s="34">
        <v>30.2</v>
      </c>
      <c r="C66" s="34">
        <v>26</v>
      </c>
      <c r="D66" s="34">
        <v>34.489090455260005</v>
      </c>
      <c r="E66" s="34">
        <v>42</v>
      </c>
      <c r="F66" s="34" t="s">
        <v>66</v>
      </c>
      <c r="G66" s="34">
        <v>27.22</v>
      </c>
      <c r="H66" s="34">
        <v>48.8907545868</v>
      </c>
      <c r="I66" s="34">
        <v>32.159999999999997</v>
      </c>
      <c r="J66" s="34">
        <v>31.37</v>
      </c>
      <c r="K66" s="34">
        <v>35.68</v>
      </c>
      <c r="L66" s="34">
        <v>39.68</v>
      </c>
      <c r="M66" s="34" t="s">
        <v>66</v>
      </c>
      <c r="N66" s="34">
        <v>50</v>
      </c>
      <c r="O66" s="34" t="s">
        <v>66</v>
      </c>
      <c r="P66" s="45">
        <v>36.153622276550912</v>
      </c>
    </row>
    <row r="67" spans="1:16" ht="15.75" thickBot="1" x14ac:dyDescent="0.3">
      <c r="A67" s="41" t="s">
        <v>28</v>
      </c>
      <c r="B67" s="37">
        <v>22110</v>
      </c>
      <c r="C67" s="37">
        <v>21022</v>
      </c>
      <c r="D67" s="37">
        <v>19153</v>
      </c>
      <c r="E67" s="37">
        <v>19962</v>
      </c>
      <c r="F67" s="37" t="s">
        <v>66</v>
      </c>
      <c r="G67" s="37">
        <v>17731</v>
      </c>
      <c r="H67" s="37">
        <v>20220</v>
      </c>
      <c r="I67" s="37">
        <v>18934</v>
      </c>
      <c r="J67" s="37">
        <v>20961</v>
      </c>
      <c r="K67" s="37">
        <v>19044</v>
      </c>
      <c r="L67" s="37">
        <v>20750</v>
      </c>
      <c r="M67" s="37" t="s">
        <v>66</v>
      </c>
      <c r="N67" s="37">
        <v>19223</v>
      </c>
      <c r="O67" s="37" t="s">
        <v>66</v>
      </c>
      <c r="P67" s="47">
        <v>19919.090909090908</v>
      </c>
    </row>
    <row r="68" spans="1:16" ht="19.5" thickBot="1" x14ac:dyDescent="0.3">
      <c r="A68" s="101" t="s">
        <v>50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3"/>
    </row>
    <row r="69" spans="1:16" x14ac:dyDescent="0.25">
      <c r="A69" s="48" t="s">
        <v>51</v>
      </c>
      <c r="B69" s="49">
        <v>74541.447963800907</v>
      </c>
      <c r="C69" s="49">
        <v>66224.497826600971</v>
      </c>
      <c r="D69" s="49">
        <v>62901.856532952101</v>
      </c>
      <c r="E69" s="49">
        <v>59152.081658291456</v>
      </c>
      <c r="F69" s="49">
        <v>50278.977912489652</v>
      </c>
      <c r="G69" s="49">
        <v>58158.164546684711</v>
      </c>
      <c r="H69" s="49">
        <v>64232.374758402817</v>
      </c>
      <c r="I69" s="49">
        <v>63960.391112410172</v>
      </c>
      <c r="J69" s="49">
        <v>68514.271895956103</v>
      </c>
      <c r="K69" s="49" t="s">
        <v>65</v>
      </c>
      <c r="L69" s="49">
        <v>70239.625197625312</v>
      </c>
      <c r="M69" s="49">
        <v>63292.671596713619</v>
      </c>
      <c r="N69" s="49">
        <v>66738.942857142858</v>
      </c>
      <c r="O69" s="49">
        <v>77645.48075593909</v>
      </c>
      <c r="P69" s="43">
        <v>65067.752662693063</v>
      </c>
    </row>
    <row r="70" spans="1:16" x14ac:dyDescent="0.25">
      <c r="A70" s="39" t="s">
        <v>52</v>
      </c>
      <c r="B70" s="35">
        <v>950</v>
      </c>
      <c r="C70" s="35">
        <v>585</v>
      </c>
      <c r="D70" s="35">
        <v>700</v>
      </c>
      <c r="E70" s="35">
        <v>713</v>
      </c>
      <c r="F70" s="35">
        <v>770</v>
      </c>
      <c r="G70" s="35">
        <v>644</v>
      </c>
      <c r="H70" s="35">
        <v>700</v>
      </c>
      <c r="I70" s="35">
        <v>867.5</v>
      </c>
      <c r="J70" s="35">
        <v>808</v>
      </c>
      <c r="K70" s="35" t="s">
        <v>66</v>
      </c>
      <c r="L70" s="35">
        <v>606</v>
      </c>
      <c r="M70" s="35">
        <v>710</v>
      </c>
      <c r="N70" s="35">
        <v>985</v>
      </c>
      <c r="O70" s="35">
        <v>620</v>
      </c>
      <c r="P70" s="44">
        <v>742.96153846153845</v>
      </c>
    </row>
    <row r="71" spans="1:16" x14ac:dyDescent="0.25">
      <c r="A71" s="40" t="s">
        <v>25</v>
      </c>
      <c r="B71" s="34">
        <v>6.8</v>
      </c>
      <c r="C71" s="34">
        <v>7.8812812452683207</v>
      </c>
      <c r="D71" s="34">
        <v>7.6040930186666662</v>
      </c>
      <c r="E71" s="34">
        <v>7.96</v>
      </c>
      <c r="F71" s="34">
        <v>8.86</v>
      </c>
      <c r="G71" s="34">
        <v>7.39</v>
      </c>
      <c r="H71" s="34">
        <v>7.7019904277201814</v>
      </c>
      <c r="I71" s="34">
        <v>7.52</v>
      </c>
      <c r="J71" s="34">
        <v>7.03</v>
      </c>
      <c r="K71" s="34" t="s">
        <v>66</v>
      </c>
      <c r="L71" s="34">
        <v>6.741009459459459</v>
      </c>
      <c r="M71" s="34">
        <v>6.99</v>
      </c>
      <c r="N71" s="34">
        <v>7</v>
      </c>
      <c r="O71" s="34">
        <v>6.32</v>
      </c>
      <c r="P71" s="45">
        <v>7.3691057039318952</v>
      </c>
    </row>
    <row r="72" spans="1:16" x14ac:dyDescent="0.25">
      <c r="A72" s="39" t="s">
        <v>26</v>
      </c>
      <c r="B72" s="3">
        <v>34530</v>
      </c>
      <c r="C72" s="3">
        <v>36291</v>
      </c>
      <c r="D72" s="3">
        <v>34000</v>
      </c>
      <c r="E72" s="3">
        <v>34272</v>
      </c>
      <c r="F72" s="3">
        <v>31700</v>
      </c>
      <c r="G72" s="3">
        <v>31448</v>
      </c>
      <c r="H72" s="3">
        <v>33620</v>
      </c>
      <c r="I72" s="3">
        <v>33337</v>
      </c>
      <c r="J72" s="3">
        <v>33121</v>
      </c>
      <c r="K72" s="3" t="s">
        <v>66</v>
      </c>
      <c r="L72" s="3">
        <v>34341</v>
      </c>
      <c r="M72" s="3">
        <v>34420</v>
      </c>
      <c r="N72" s="3">
        <v>32203</v>
      </c>
      <c r="O72" s="3">
        <v>34570</v>
      </c>
      <c r="P72" s="46">
        <v>33681</v>
      </c>
    </row>
    <row r="73" spans="1:16" x14ac:dyDescent="0.25">
      <c r="A73" s="40" t="s">
        <v>27</v>
      </c>
      <c r="B73" s="34">
        <v>19.5</v>
      </c>
      <c r="C73" s="34">
        <v>23</v>
      </c>
      <c r="D73" s="34">
        <v>24.856426469839999</v>
      </c>
      <c r="E73" s="34">
        <v>32</v>
      </c>
      <c r="F73" s="34">
        <v>29.41</v>
      </c>
      <c r="G73" s="34">
        <v>30</v>
      </c>
      <c r="H73" s="34">
        <v>20.4740316</v>
      </c>
      <c r="I73" s="34">
        <v>21.11</v>
      </c>
      <c r="J73" s="34">
        <v>21</v>
      </c>
      <c r="K73" s="34" t="s">
        <v>66</v>
      </c>
      <c r="L73" s="34">
        <v>27.34</v>
      </c>
      <c r="M73" s="34">
        <v>54.269999999999996</v>
      </c>
      <c r="N73" s="34">
        <v>20</v>
      </c>
      <c r="O73" s="34">
        <v>19.23</v>
      </c>
      <c r="P73" s="45">
        <v>26.322342928449231</v>
      </c>
    </row>
    <row r="74" spans="1:16" ht="15.75" thickBot="1" x14ac:dyDescent="0.3">
      <c r="A74" s="41" t="s">
        <v>28</v>
      </c>
      <c r="B74" s="37">
        <v>22110</v>
      </c>
      <c r="C74" s="37">
        <v>21022</v>
      </c>
      <c r="D74" s="37">
        <v>19153</v>
      </c>
      <c r="E74" s="37">
        <v>19962</v>
      </c>
      <c r="F74" s="37">
        <v>18000</v>
      </c>
      <c r="G74" s="37">
        <v>17731</v>
      </c>
      <c r="H74" s="37">
        <v>20220</v>
      </c>
      <c r="I74" s="37">
        <v>18934</v>
      </c>
      <c r="J74" s="37">
        <v>20961</v>
      </c>
      <c r="K74" s="37" t="s">
        <v>66</v>
      </c>
      <c r="L74" s="37">
        <v>20750</v>
      </c>
      <c r="M74" s="37">
        <v>19006</v>
      </c>
      <c r="N74" s="37">
        <v>19223</v>
      </c>
      <c r="O74" s="37">
        <v>19240</v>
      </c>
      <c r="P74" s="47">
        <v>19716.307692307691</v>
      </c>
    </row>
  </sheetData>
  <mergeCells count="12">
    <mergeCell ref="A68:P68"/>
    <mergeCell ref="A47:P47"/>
    <mergeCell ref="A61:P61"/>
    <mergeCell ref="A1:P1"/>
    <mergeCell ref="A2:P2"/>
    <mergeCell ref="A19:P19"/>
    <mergeCell ref="A12:P12"/>
    <mergeCell ref="A5:P5"/>
    <mergeCell ref="A26:P26"/>
    <mergeCell ref="A33:P33"/>
    <mergeCell ref="A40:P40"/>
    <mergeCell ref="A54:P54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1" orientation="portrait" r:id="rId1"/>
  <headerFooter>
    <oddHeader>&amp;RPříloha č. 8b
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T15" sqref="T15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8b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H37" sqref="H37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8b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O3" sqref="O3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8b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S12" sqref="S12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8b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O2" sqref="O2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8b
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K37" sqref="K37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8b
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P13" sqref="P13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8b
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titul</vt:lpstr>
      <vt:lpstr>Graf č. 1</vt:lpstr>
      <vt:lpstr>Graf č. 2</vt:lpstr>
      <vt:lpstr>Graf č. 3</vt:lpstr>
      <vt:lpstr>Graf č. 4</vt:lpstr>
      <vt:lpstr>Graf č. 5</vt:lpstr>
      <vt:lpstr>Graf č. 6</vt:lpstr>
      <vt:lpstr>Graf č. 7</vt:lpstr>
      <vt:lpstr>Graf č. 8</vt:lpstr>
      <vt:lpstr>Graf č. 9</vt:lpstr>
      <vt:lpstr>Graf č. 10</vt:lpstr>
      <vt:lpstr>Graf č. 11</vt:lpstr>
      <vt:lpstr>Graf č. 12</vt:lpstr>
      <vt:lpstr>Graf č. 13</vt:lpstr>
      <vt:lpstr>Graf č. 14</vt:lpstr>
      <vt:lpstr>Tabulka č. 1</vt:lpstr>
      <vt:lpstr>Tabulka č. 2</vt:lpstr>
      <vt:lpstr>Tabulka č. 3</vt:lpstr>
      <vt:lpstr>Tabulka č. 4</vt:lpstr>
      <vt:lpstr>KN 2019</vt:lpstr>
      <vt:lpstr>KN 2018 - tab.1</vt:lpstr>
      <vt:lpstr>KN 2018 - tab.2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2015-03-20T07:32:31Z</cp:lastPrinted>
  <dcterms:created xsi:type="dcterms:W3CDTF">2013-04-19T07:05:39Z</dcterms:created>
  <dcterms:modified xsi:type="dcterms:W3CDTF">2019-07-03T08:25:44Z</dcterms:modified>
</cp:coreProperties>
</file>