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tabRatio="782" firstSheet="6" activeTab="20"/>
  </bookViews>
  <sheets>
    <sheet name="tab.1.1." sheetId="1" r:id="rId1"/>
    <sheet name="tab.1.2." sheetId="2" r:id="rId2"/>
    <sheet name="tab.1.3." sheetId="3" r:id="rId3"/>
    <sheet name="tab.1.4" sheetId="4" r:id="rId4"/>
    <sheet name="tab1.4.1." sheetId="5" r:id="rId5"/>
    <sheet name="tab2.1." sheetId="6" r:id="rId6"/>
    <sheet name="tab2.2" sheetId="7" r:id="rId7"/>
    <sheet name="tab2.3" sheetId="8" r:id="rId8"/>
    <sheet name="tab2.4." sheetId="9" r:id="rId9"/>
    <sheet name="tab2.5." sheetId="10" r:id="rId10"/>
    <sheet name="tab.3.1." sheetId="11" r:id="rId11"/>
    <sheet name="tab4.1." sheetId="12" r:id="rId12"/>
    <sheet name="tab4.2." sheetId="13" r:id="rId13"/>
    <sheet name="tab4.3." sheetId="14" r:id="rId14"/>
    <sheet name="tab4.4." sheetId="15" r:id="rId15"/>
    <sheet name="tab4.5." sheetId="16" r:id="rId16"/>
    <sheet name="tab 4.6." sheetId="17" r:id="rId17"/>
    <sheet name="tab 4.7." sheetId="18" r:id="rId18"/>
    <sheet name="tab4.8." sheetId="19" r:id="rId19"/>
    <sheet name="tab5.1. " sheetId="20" r:id="rId20"/>
    <sheet name="tab6.1." sheetId="21" r:id="rId21"/>
    <sheet name="tab7.1." sheetId="22" r:id="rId22"/>
    <sheet name="tab7.2." sheetId="23" r:id="rId23"/>
    <sheet name="tab7.3. " sheetId="24" r:id="rId24"/>
    <sheet name="tab7.4." sheetId="25" r:id="rId25"/>
    <sheet name="tab8.1" sheetId="26" r:id="rId26"/>
  </sheets>
  <externalReferences>
    <externalReference r:id="rId29"/>
  </externalReferences>
  <definedNames>
    <definedName name="_xlnm.Print_Titles" localSheetId="0">'tab.1.1.'!$3:$3</definedName>
    <definedName name="_xlnm.Print_Titles" localSheetId="2">'tab.1.3.'!$1:$3</definedName>
    <definedName name="_xlnm.Print_Area" localSheetId="2">'tab.1.3.'!$A$1:$N$180</definedName>
    <definedName name="_xlnm.Print_Area" localSheetId="3">'tab.1.4'!$A$1:$D$16</definedName>
    <definedName name="_xlnm.Print_Area" localSheetId="9">'tab2.5.'!$A$1:$I$41</definedName>
    <definedName name="_xlnm.Print_Area" localSheetId="13">'tab4.3.'!$B$1:$D$38</definedName>
    <definedName name="_xlnm.Print_Area" localSheetId="25">'tab8.1'!$A$1:$C$12</definedName>
  </definedNames>
  <calcPr fullCalcOnLoad="1"/>
</workbook>
</file>

<file path=xl/sharedStrings.xml><?xml version="1.0" encoding="utf-8"?>
<sst xmlns="http://schemas.openxmlformats.org/spreadsheetml/2006/main" count="1585" uniqueCount="1116">
  <si>
    <t>Tabulka  1.4.</t>
  </si>
  <si>
    <t>(tis. Kč)</t>
  </si>
  <si>
    <t>HV z hlavní činnosti</t>
  </si>
  <si>
    <t>HV z doplňkové činnosti</t>
  </si>
  <si>
    <t>HV celkem</t>
  </si>
  <si>
    <t>C e l k e m</t>
  </si>
  <si>
    <t>Vysvěltivky:</t>
  </si>
  <si>
    <t xml:space="preserve"> </t>
  </si>
  <si>
    <t>Tabulka  1.4.1.</t>
  </si>
  <si>
    <t xml:space="preserve">Nerozdělený zisk, neuhrazená ztráta </t>
  </si>
  <si>
    <t>K datu 31.12.2001</t>
  </si>
  <si>
    <t>K datu 31.12.2002</t>
  </si>
  <si>
    <t>K datu 31.12.2003</t>
  </si>
  <si>
    <t>K datu 31.12.2004</t>
  </si>
  <si>
    <t>K datu 31.12.2005</t>
  </si>
  <si>
    <t>K datu 31.12.2006</t>
  </si>
  <si>
    <t>K datu 31.12.2007</t>
  </si>
  <si>
    <t>K datu 31.12.2008</t>
  </si>
  <si>
    <t>Účet 932</t>
  </si>
  <si>
    <t>Poznámka: neuhrazenou ztrátu uvádět  znaménkem "mínus".</t>
  </si>
  <si>
    <t>Tabulka  2.1.</t>
  </si>
  <si>
    <t>č.ř.</t>
  </si>
  <si>
    <t>Výnosy z veřejných zdrojů</t>
  </si>
  <si>
    <t>Vysoká škola</t>
  </si>
  <si>
    <t xml:space="preserve">Koleje a menzy </t>
  </si>
  <si>
    <t xml:space="preserve">Celkem </t>
  </si>
  <si>
    <t>Celkem běžné a kapitálové prostředky</t>
  </si>
  <si>
    <t>Výzkum a vývoj</t>
  </si>
  <si>
    <t>Celkem výzkum a vývoj</t>
  </si>
  <si>
    <t>Celkem</t>
  </si>
  <si>
    <t>Použito</t>
  </si>
  <si>
    <t>Převedeno do fondů ***)</t>
  </si>
  <si>
    <t>Vratka</t>
  </si>
  <si>
    <t>běžné</t>
  </si>
  <si>
    <t>kapitálové</t>
  </si>
  <si>
    <t>sl.1</t>
  </si>
  <si>
    <t>sl.2</t>
  </si>
  <si>
    <t>sl.3</t>
  </si>
  <si>
    <t>sl.4</t>
  </si>
  <si>
    <t>sl.6</t>
  </si>
  <si>
    <t>sl.7</t>
  </si>
  <si>
    <t>sl.8</t>
  </si>
  <si>
    <t>sl.9</t>
  </si>
  <si>
    <t>sl.10</t>
  </si>
  <si>
    <t>sl.11</t>
  </si>
  <si>
    <t>sl.12</t>
  </si>
  <si>
    <t>sl.13</t>
  </si>
  <si>
    <t>sl.14</t>
  </si>
  <si>
    <t>sl.15</t>
  </si>
  <si>
    <t>sl.1+3</t>
  </si>
  <si>
    <t>sl.2+4</t>
  </si>
  <si>
    <t>sl.6+7</t>
  </si>
  <si>
    <t>sl.9+10</t>
  </si>
  <si>
    <t>sl.8+11</t>
  </si>
  <si>
    <t>sl.12-13-14</t>
  </si>
  <si>
    <t>Příspěvek z kapitoly MŠMT *)</t>
  </si>
  <si>
    <t>Dotace z kapitoly MŠMT **)</t>
  </si>
  <si>
    <t>v tom: *****)</t>
  </si>
  <si>
    <t>v tom: *****)</t>
  </si>
  <si>
    <t>Výnosy ze zahraničí včetně EU  ****)</t>
  </si>
  <si>
    <t>Celkem příspěvek + dotace: (ř.1+2+3+4+5)</t>
  </si>
  <si>
    <t>*) viz údaje v tab. 6 příspěvek (sl.1, ř.1)</t>
  </si>
  <si>
    <t>**) viz údaje v tab. 6 dotace (sl.2,ř.1)</t>
  </si>
  <si>
    <t>***) fond účelově určených prostředků, fond provozních prostředků, fond reprodukce investičního majetku a socialní fond</t>
  </si>
  <si>
    <t>****) uvést poskytnuté prostředky EU dle poskytovatele:</t>
  </si>
  <si>
    <t>k ř.3 se vážou prostředky i ze zahraničí, poskytnuté prostřednictvím MŠMT</t>
  </si>
  <si>
    <t>k ř.4 se vážou prostředky i ze zahraničí, poskytnuté prostřednictvím veřejných zdrojů ČR</t>
  </si>
  <si>
    <t>k ř.5 se vážou prostředky poskytnuté ze zahraničí přímo</t>
  </si>
  <si>
    <t>*****) vložte řádky dle potřeby</t>
  </si>
  <si>
    <t>Poznámka:</t>
  </si>
  <si>
    <t>ř.1 - příspěvky se vyplňují pouze ve sloupci 6 a 7</t>
  </si>
  <si>
    <t>Tabulka 2.2.</t>
  </si>
  <si>
    <t>(v tis. Kč)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</si>
  <si>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</si>
  <si>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</si>
  <si>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</si>
  <si>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spojené se studiem od studentů jiné než podle § 58 zák.111/1998 Sb.</t>
  </si>
  <si>
    <t>celoživotní vzdělávání (§ 60 zákona č. 111/1998 Sb.)</t>
  </si>
  <si>
    <t>z toho</t>
  </si>
  <si>
    <t>studium v cizím jazyce</t>
  </si>
  <si>
    <t>pronájem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</si>
  <si>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</si>
  <si>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</si>
  <si>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</si>
  <si>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</si>
  <si>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</si>
  <si>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</si>
  <si>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</si>
  <si>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</si>
  <si>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dědictví</t>
  </si>
  <si>
    <t>Tabulka 2.3.</t>
  </si>
  <si>
    <t>Položka</t>
  </si>
  <si>
    <t>Stipendijní fond tvorba*)</t>
  </si>
  <si>
    <t>Výnosy **)</t>
  </si>
  <si>
    <t>poplatky za úkony spojené s příjímacím řízením (§ 58 odst. 1)</t>
  </si>
  <si>
    <t>poplatky za studium v cizím jazyce (§58 odst. 5)</t>
  </si>
  <si>
    <t>poplatky za nadst. dobu studia (§58 odst. 3)</t>
  </si>
  <si>
    <t>poplatky za stud. v dalším stud.programu (§58 odst. 4)</t>
  </si>
  <si>
    <t>*) sl.1 - poplatky spojené se studiem celkem, tj. včetně poplatků, které jsou zdrojem stip. fondu, částka musí souhlasit s částkou v tab.4.4., řádek Tvorba poplatky za studium</t>
  </si>
  <si>
    <t>**) sl. 2 - poplatky zaúčtované ve výnosech</t>
  </si>
  <si>
    <t>Tabulka  2.4.</t>
  </si>
  <si>
    <t xml:space="preserve"> Hlavní činnost</t>
  </si>
  <si>
    <t>Osobní náklady</t>
  </si>
  <si>
    <t xml:space="preserve">    z toho:</t>
  </si>
  <si>
    <t>mzdy</t>
  </si>
  <si>
    <t>OPPP(OON)</t>
  </si>
  <si>
    <t xml:space="preserve">cestovné           </t>
  </si>
  <si>
    <t>v tom:</t>
  </si>
  <si>
    <t>tuzemsko</t>
  </si>
  <si>
    <t>zahraniční</t>
  </si>
  <si>
    <t>nájem</t>
  </si>
  <si>
    <t>pojištění dlouhodobého majetku</t>
  </si>
  <si>
    <t>Tabulka   2.5.</t>
  </si>
  <si>
    <r>
      <t xml:space="preserve">DŮLEŽITÉ: </t>
    </r>
    <r>
      <rPr>
        <u val="single"/>
        <sz val="10"/>
        <rFont val="Times New Roman"/>
        <family val="1"/>
      </rPr>
      <t>nutno zachovat návaznost na výkaz ÚIV P1b-04 , výkaz zisku a ztráty a doplňující údaje!</t>
    </r>
  </si>
  <si>
    <t>Ukazatel</t>
  </si>
  <si>
    <t>Poznámka</t>
  </si>
  <si>
    <t>VŠ *)</t>
  </si>
  <si>
    <t>KaM</t>
  </si>
  <si>
    <t>VZaLS **)</t>
  </si>
  <si>
    <t>v tom</t>
  </si>
  <si>
    <t>akademičtí pracovníci ***)</t>
  </si>
  <si>
    <t>vědečtí pracovníci</t>
  </si>
  <si>
    <t>ostatní ****)</t>
  </si>
  <si>
    <r>
      <t>Vyplacené mzdové prostředky hrazené z kap. 333 - MŠMT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bez VaV </t>
    </r>
  </si>
  <si>
    <r>
      <t>Vyplacené mzdové prostředky hrazené z kap. 333 - MŠMT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pouze VaV</t>
    </r>
  </si>
  <si>
    <t>ř. 0305 výkazu P1b-04</t>
  </si>
  <si>
    <t>Vyplacené mzdové prostředky hrazené z kap. 333 - MŠMT</t>
  </si>
  <si>
    <t>ř. 0307 výkazu P1b-04</t>
  </si>
  <si>
    <t>z toho: VaV</t>
  </si>
  <si>
    <t>OPPP (dříve OON)</t>
  </si>
  <si>
    <t xml:space="preserve">Mzdové prostředky vyplacené z fondů </t>
  </si>
  <si>
    <t>ř. 7+12</t>
  </si>
  <si>
    <t>akademickým pracovníkům</t>
  </si>
  <si>
    <t>vědeckým pracovníkům</t>
  </si>
  <si>
    <t>ostatním pracovníkům</t>
  </si>
  <si>
    <r>
      <t xml:space="preserve">Průměrná měsíční mzda za rok </t>
    </r>
    <r>
      <rPr>
        <b/>
        <sz val="10"/>
        <rFont val="Times New Roman"/>
        <family val="1"/>
      </rPr>
      <t>2008</t>
    </r>
    <r>
      <rPr>
        <sz val="10"/>
        <rFont val="Times New Roman"/>
        <family val="1"/>
      </rPr>
      <t xml:space="preserve"> v Kč bez  OPPP(OON) a FO</t>
    </r>
  </si>
  <si>
    <t>z ř. 8</t>
  </si>
  <si>
    <t xml:space="preserve">v tom: </t>
  </si>
  <si>
    <t>akademických pracovníků</t>
  </si>
  <si>
    <t>vědeckých pracovníků</t>
  </si>
  <si>
    <t>ostatních pracovníků</t>
  </si>
  <si>
    <t>granty a programy z ostatních kapitol</t>
  </si>
  <si>
    <t>ostatní (zahraničí, dary apod.)</t>
  </si>
  <si>
    <t>ř. 0306 výkazu P1b-04</t>
  </si>
  <si>
    <t>ř. 0308 výkazu P1b-04</t>
  </si>
  <si>
    <r>
      <t xml:space="preserve">Vyplacené mzdové prostředky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 (součet ř. 13+23+26+27)</t>
    </r>
  </si>
  <si>
    <t>ř. 0311 výkazu P1b-04 a výkazu Z/Z</t>
  </si>
  <si>
    <r>
      <t xml:space="preserve"> </t>
    </r>
    <r>
      <rPr>
        <b/>
        <sz val="10"/>
        <rFont val="Times New Roman"/>
        <family val="1"/>
      </rPr>
      <t xml:space="preserve">    </t>
    </r>
  </si>
  <si>
    <t>*) uvádět bez KaM a bez VZaLS</t>
  </si>
  <si>
    <t>**) za každý statek jednotlivě</t>
  </si>
  <si>
    <t>***) odpovídá termínu pedagogičtí  - dle terminologie výkazu P1b-04</t>
  </si>
  <si>
    <t>*****) je třeba správně vyplnit řádky č. 7, 12, 14, 15a 16,aby se hlášení "chyba" v řádku 13 změnilo na číslo!</t>
  </si>
  <si>
    <t>Tabulka 3.1.</t>
  </si>
  <si>
    <t>data ze sumáře MÚZO "Výkaznictví nevýdělečných organizací"</t>
  </si>
  <si>
    <t>Minulé období</t>
  </si>
  <si>
    <t>Běžné období</t>
  </si>
  <si>
    <t>Rozdíl</t>
  </si>
  <si>
    <t>Vliv na CF</t>
  </si>
  <si>
    <t>č.ř. *)</t>
  </si>
  <si>
    <t>peněžní tok z provozní činnosti</t>
  </si>
  <si>
    <t>peněžní tok z investiční činnosti</t>
  </si>
  <si>
    <t>peněžní tok z finanční činnosti</t>
  </si>
  <si>
    <t>celkem</t>
  </si>
  <si>
    <t>stav peněžních prostředků</t>
  </si>
  <si>
    <t xml:space="preserve">*) vychází ze sestavy MÚZO Praha </t>
  </si>
  <si>
    <t>Tabulka 4.1.</t>
  </si>
  <si>
    <t>Číslo ř.</t>
  </si>
  <si>
    <t>Rezervní fond</t>
  </si>
  <si>
    <t>Fond reprodukce investičního majetku</t>
  </si>
  <si>
    <t>Stipendijní fond</t>
  </si>
  <si>
    <t>Fond odměn</t>
  </si>
  <si>
    <t>Fond účelově určených prostředků</t>
  </si>
  <si>
    <t>Fond sociální</t>
  </si>
  <si>
    <t>Fond provozních prostředků</t>
  </si>
  <si>
    <t>Stav k 1.1.</t>
  </si>
  <si>
    <t>Tvorba fondu</t>
  </si>
  <si>
    <t>Čerpání fondu</t>
  </si>
  <si>
    <t>Stav k 31.12.</t>
  </si>
  <si>
    <t>Tabulka se načte automaticky na základě vyplnění tabulek 4.2. až  4.8.</t>
  </si>
  <si>
    <t>Vysvětlivky:</t>
  </si>
  <si>
    <t>ř. 1 a 4 Celkem koresponduje s Rozvahou Pasiva A 1. Fondy, úč. 911</t>
  </si>
  <si>
    <t>Tabulka  4.2.</t>
  </si>
  <si>
    <t>Tvorba</t>
  </si>
  <si>
    <t>ze zisku</t>
  </si>
  <si>
    <t>z fondu reprodukce inv. majetku</t>
  </si>
  <si>
    <t>z fondu odměn</t>
  </si>
  <si>
    <t>z fondu provozních prostředků</t>
  </si>
  <si>
    <t>Čerpání</t>
  </si>
  <si>
    <t>krytí ztrát minulých účetních období</t>
  </si>
  <si>
    <t>do fondu reprodukce inv. majetku</t>
  </si>
  <si>
    <t>do fondu odměn</t>
  </si>
  <si>
    <t>do fondu provozních prostředků</t>
  </si>
  <si>
    <t>ostatní užití *)</t>
  </si>
  <si>
    <t>*) uveďte jaké</t>
  </si>
  <si>
    <t>Tabulka  4.3.</t>
  </si>
  <si>
    <t>z odpisů</t>
  </si>
  <si>
    <t>ze  zisku</t>
  </si>
  <si>
    <t xml:space="preserve">ze zůstatku příspěvku </t>
  </si>
  <si>
    <t>ostatní příjmy celkem</t>
  </si>
  <si>
    <t>v tom: *)</t>
  </si>
  <si>
    <t>z rezervního fondu</t>
  </si>
  <si>
    <t xml:space="preserve">Investiční </t>
  </si>
  <si>
    <t>v tom : stavby</t>
  </si>
  <si>
    <t xml:space="preserve">            stroje a zařízení</t>
  </si>
  <si>
    <t xml:space="preserve">            nákupy nemovitostí</t>
  </si>
  <si>
    <t xml:space="preserve">            ostatní užití *) </t>
  </si>
  <si>
    <t>Neinvestiční</t>
  </si>
  <si>
    <t>v tom: ostatní užití  *)</t>
  </si>
  <si>
    <t>Převod do fondů celkem</t>
  </si>
  <si>
    <t>do rezervního fondu</t>
  </si>
  <si>
    <t>Tabulka  4.4.</t>
  </si>
  <si>
    <t>daňově uznatelné výdaje podle zák. 586/1992 Sb. o daních z příjmů</t>
  </si>
  <si>
    <t>poplatky za studium *)</t>
  </si>
  <si>
    <t>ostatní příjmy **)</t>
  </si>
  <si>
    <t xml:space="preserve">Stav k 31.12. </t>
  </si>
  <si>
    <t>*) Poplatky za studium odst. 3 a 4 §58 zákona č. 111/1998 Sb. (nad rámec standardní doby studia+1rok,  studium absolventa v dalším stud. programu  a při souběhu  studia nad rámec standardní doby studia), návaznost na tab.2.3. sloupec "stipendijní fond"</t>
  </si>
  <si>
    <t>**) uveďte jaké</t>
  </si>
  <si>
    <t>Tabulka 4.5.</t>
  </si>
  <si>
    <t>ostatní příjmy *)</t>
  </si>
  <si>
    <t>mzdové náklady</t>
  </si>
  <si>
    <t>Tabulka 4.6.</t>
  </si>
  <si>
    <t>Neinvestice</t>
  </si>
  <si>
    <t>Investice</t>
  </si>
  <si>
    <t>účelově určené dary § 18 odst. 9 a) zák. č. 111/1998 Sb.</t>
  </si>
  <si>
    <t>účelově určené peněžní prostředky ze zahraničí § 18 odst. 9 b) zák. č. 111/1998 Sb.</t>
  </si>
  <si>
    <t>účelově určené prostředky na VaV kapitoly 333-MŠMT, § 18 odst.10 zák. č. 111/1998 Sb.</t>
  </si>
  <si>
    <t>účelově určené prostředky z jiné podpory z veřejných prostředků, § 18 odst.10 zák. č. 111/1998 Sb.</t>
  </si>
  <si>
    <t xml:space="preserve">Tvorba </t>
  </si>
  <si>
    <t xml:space="preserve">Čerpání </t>
  </si>
  <si>
    <t>Tabulka 4.7.</t>
  </si>
  <si>
    <t>Příděl podle § 18 odst. 12 zák. č. 111/1998 Sb.</t>
  </si>
  <si>
    <t>*)  uveďte čerpání podle vnitřních předpisů VŠ</t>
  </si>
  <si>
    <t>Tabulka 4.8.</t>
  </si>
  <si>
    <t>ze zůstatku příspěvku</t>
  </si>
  <si>
    <t>na provozní náklady dle vnitřního předpisu VŠ</t>
  </si>
  <si>
    <t>Tabulka 5.1.</t>
  </si>
  <si>
    <t xml:space="preserve">Financování programů reprodukce majetku včetně vypořádání se SR </t>
  </si>
  <si>
    <t>( v tis.Kč na 3 desetinná místa)</t>
  </si>
  <si>
    <t>Číslo ISPROFIN</t>
  </si>
  <si>
    <t>Název akce</t>
  </si>
  <si>
    <t>běžné (neinvestice)</t>
  </si>
  <si>
    <t>kapitálové (investice)</t>
  </si>
  <si>
    <t xml:space="preserve">běžné a kapitálové dotace                        </t>
  </si>
  <si>
    <t>ostatní a cizí zdroje celkem</t>
  </si>
  <si>
    <t>vlastní zdroje celkem</t>
  </si>
  <si>
    <t>státní rozpočet</t>
  </si>
  <si>
    <t>jiné zdroje</t>
  </si>
  <si>
    <t>kapitola 333</t>
  </si>
  <si>
    <t>ostatní zdroje**</t>
  </si>
  <si>
    <t>vlastní zdroje</t>
  </si>
  <si>
    <t>cizí zdroje ***</t>
  </si>
  <si>
    <t>kapitola 333 - celkem</t>
  </si>
  <si>
    <t>poskytnuto *</t>
  </si>
  <si>
    <t>skutečnost</t>
  </si>
  <si>
    <t>poskytnuto*</t>
  </si>
  <si>
    <t>nevyčerpáno-vratka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</si>
  <si>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</si>
  <si>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</si>
  <si>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</si>
  <si>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</si>
  <si>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</si>
  <si>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</si>
  <si>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</si>
  <si>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</si>
  <si>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</si>
  <si>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</si>
  <si>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a+f</t>
  </si>
  <si>
    <t>b+g</t>
  </si>
  <si>
    <t>a+f-b-g</t>
  </si>
  <si>
    <t>c+e+h+j</t>
  </si>
  <si>
    <t>d+i</t>
  </si>
  <si>
    <t>*) rozumí se výše fin. prostředků dle vystavených limitek</t>
  </si>
  <si>
    <t>**) celkem za všechny poskytovatele</t>
  </si>
  <si>
    <t>***)cizí zdroje (ÚSC, dary z  ciziny, apod.)</t>
  </si>
  <si>
    <t>Pozn.: vložit řádky podle akcí</t>
  </si>
  <si>
    <t>Tabulka 6.1.</t>
  </si>
  <si>
    <t xml:space="preserve">v Kč </t>
  </si>
  <si>
    <t>číslo řádku</t>
  </si>
  <si>
    <t>Dotační položky a ukazatele</t>
  </si>
  <si>
    <t xml:space="preserve">Poskytnuto </t>
  </si>
  <si>
    <t>Vráceno  *)</t>
  </si>
  <si>
    <t>Použito **)</t>
  </si>
  <si>
    <t>Převedeno do FRIM</t>
  </si>
  <si>
    <t>Převedeno do fondu účelově určených prostředků</t>
  </si>
  <si>
    <t>Převedeno  do fondu provozních prostředků</t>
  </si>
  <si>
    <t>Převedeno  do ostatních fondů ***)</t>
  </si>
  <si>
    <t>Příspěvek</t>
  </si>
  <si>
    <t>Dotace</t>
  </si>
  <si>
    <t>sl.1-4-6-8-10-12</t>
  </si>
  <si>
    <t>sl.2-3-5-7-9-11-13</t>
  </si>
  <si>
    <t xml:space="preserve">Příspěvek a dotace celkem </t>
  </si>
  <si>
    <t>Běžné příspěvky a dotace mimo progra. financování z kapitoly MŠMT celkem:</t>
  </si>
  <si>
    <t>Běžné příspěvky a dotace mimo VaV z kap. MŠMT, řádek 4 až 27</t>
  </si>
  <si>
    <t>"A a B"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</si>
  <si>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</si>
  <si>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</si>
  <si>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</si>
  <si>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</si>
  <si>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</si>
  <si>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v tom: studenti, kteří nejsou občany ČR -zahr.rozvoj.pomoc</t>
  </si>
  <si>
    <t xml:space="preserve">                  krajané</t>
  </si>
  <si>
    <t xml:space="preserve">                  zahraniční studenti v anglickém jazyce</t>
  </si>
  <si>
    <t xml:space="preserve">                  zahraniční studenti (krátkodobé pobyty)</t>
  </si>
  <si>
    <t xml:space="preserve">                  program AKTION</t>
  </si>
  <si>
    <t xml:space="preserve">                  program CEEPUS</t>
  </si>
  <si>
    <t xml:space="preserve">                  LLP celkem</t>
  </si>
  <si>
    <t xml:space="preserve">                         v tom: Erasmus</t>
  </si>
  <si>
    <t xml:space="preserve">                                    Jean Monnet</t>
  </si>
  <si>
    <t xml:space="preserve">                                    ostatní</t>
  </si>
  <si>
    <t>cestovní náhrady v rámci plnění mezinárodních smluv</t>
  </si>
  <si>
    <t>"F"</t>
  </si>
  <si>
    <t>Fond vzdělávací politiky</t>
  </si>
  <si>
    <t>"G"</t>
  </si>
  <si>
    <t>Fond rozvoje vysokých škol</t>
  </si>
  <si>
    <t>"I"</t>
  </si>
  <si>
    <t>Rozvojové programy</t>
  </si>
  <si>
    <t xml:space="preserve">       z toho: projekty Národní program přípravy na stárnutí (AU3V)</t>
  </si>
  <si>
    <t>"M"</t>
  </si>
  <si>
    <t>Mimořádné aktivity</t>
  </si>
  <si>
    <t>Příspěvek na sociální stipendia</t>
  </si>
  <si>
    <t>Příspěvek na ubytovací stipendia</t>
  </si>
  <si>
    <t>Dotace na ubytování a stravování studentů (KaM)</t>
  </si>
  <si>
    <t>Běžné dotace na výzkum a vývoj celkem</t>
  </si>
  <si>
    <t>v tom: institucionální prostř. VaV - ostatní (výzkumné záměry)</t>
  </si>
  <si>
    <t xml:space="preserve">           institucionální prostř.VaV - specifický výzkum na VŠ</t>
  </si>
  <si>
    <t xml:space="preserve">           institucionální prostř.VaV - Rámcové programy</t>
  </si>
  <si>
    <t xml:space="preserve">           institucinální prostř. VaV - Podpora mobility</t>
  </si>
  <si>
    <t xml:space="preserve">           účelové prostředky VaV - Národní program výzkumu</t>
  </si>
  <si>
    <t xml:space="preserve">           účelové prostředky VaV - programy v půs.poskytovatele</t>
  </si>
  <si>
    <t xml:space="preserve">           účelové prostředky VaV - veřejné zakázky ve VaV</t>
  </si>
  <si>
    <t>Kapitálové příspěvky a dotace mimo progr. fin. z kapitoly MŠMT celkem:</t>
  </si>
  <si>
    <t>Kapitálové příspěvky a dotace mimo programové financování</t>
  </si>
  <si>
    <t>Kapitálové dotace na výzkum a vývoj</t>
  </si>
  <si>
    <t xml:space="preserve">           účelové prostředky VaV - programy v působnosti poskytovatele</t>
  </si>
  <si>
    <t>Dotace z ostatních odborů  MŠMT</t>
  </si>
  <si>
    <t>*) vráceno na výdajový účet MŠMT v průběhu roku (jen dotace)</t>
  </si>
  <si>
    <t>**) použito bez převodu do fondů</t>
  </si>
  <si>
    <t>***) uveďte do jakých fondů,  které nejsou v předchozích sloupcích uvedeny</t>
  </si>
  <si>
    <t xml:space="preserve">Tabulka 7.1.    </t>
  </si>
  <si>
    <t>Počet studentů (ř. 1+2+3+4+5)</t>
  </si>
  <si>
    <t>v tom:   rozpočtoví studenti (kromě kódů financování 2, 6, 7)</t>
  </si>
  <si>
    <t xml:space="preserve">             studenti zvláštní ****)</t>
  </si>
  <si>
    <t xml:space="preserve">             studenti studující v cizím jazyce*)</t>
  </si>
  <si>
    <t xml:space="preserve">             studenti studující na základě  mezinár. smluv a usnesení vlády**)</t>
  </si>
  <si>
    <t xml:space="preserve">             studenti  hrazení z jiné rozpočtové kapitoly***)</t>
  </si>
  <si>
    <t>Poznámky:</t>
  </si>
  <si>
    <t>*)     SIMS - kód financování „6“</t>
  </si>
  <si>
    <t>**)   SIMS - kód financování „7“</t>
  </si>
  <si>
    <t>***) SIMS - kód financování „2“</t>
  </si>
  <si>
    <t>****) SIMS - kód financování "3"</t>
  </si>
  <si>
    <t>SIMS - Sdružené informace z matrik studentů</t>
  </si>
  <si>
    <t>Kódy financování podle SIMS:</t>
  </si>
  <si>
    <t>1|studium ve standardní době studia||</t>
  </si>
  <si>
    <t>2|studium je plně hrazeno z prostředků jiného rezortu než MŠMT (tzv. jinoplátci)||</t>
  </si>
  <si>
    <t>3|student(ka) překročil(a) standardní dobu studia o více než jeden rok § 58, odst. 3, ve druhém a dalším studiu bez tolerance 1 roku (§ 58 odst. 4 poslední věta)||</t>
  </si>
  <si>
    <t>4|student(ka) po absolvování bakalářského nebo magisterského studijního programu studuje v dalším bakalářském nebo magisterském studijním programu (§. 58, odst. 4)||</t>
  </si>
  <si>
    <t>5|student(ka) studuje v souběžných studijních programech déle, než je standardní doba studia programu jednoho plus jeden rok (§. 58, odst. 4)||</t>
  </si>
  <si>
    <t>6|studium je plně hrazeno studentem(kou) - zpravidla cizincem(kou) - z vlastních prostředků v případě studia v cizím jazyce (§. 58, odst. 5)||</t>
  </si>
  <si>
    <t>7|studium je studentu(ce) - cizinci(e) hrazeno ze zvláštní dotace dle evidence DZS||</t>
  </si>
  <si>
    <t>8|student(ka) překročil(a) standardní dobu studia o méně než jeden rok||</t>
  </si>
  <si>
    <t>9|student(ka) studuje v souběžných studijních programech kratší dobu, než je standardní doba studia delšího z nich||</t>
  </si>
  <si>
    <t>10|školné na soukromých vysokých školách||</t>
  </si>
  <si>
    <t>Tabulka  7.2.</t>
  </si>
  <si>
    <t>Stipendia</t>
  </si>
  <si>
    <t>Použité zdroje</t>
  </si>
  <si>
    <t>celkem vyplaceno</t>
  </si>
  <si>
    <t>zůstatek</t>
  </si>
  <si>
    <t>příspěvek nebo dotace MŠMT</t>
  </si>
  <si>
    <t>stipendijní fond VŠ</t>
  </si>
  <si>
    <t>ostatní *)</t>
  </si>
  <si>
    <t>studenti</t>
  </si>
  <si>
    <t>ostatní **)</t>
  </si>
  <si>
    <t>Stipendia celkem:</t>
  </si>
  <si>
    <t>za vynikající studijní výsledky dle § 91 odst. 2 písm. a)</t>
  </si>
  <si>
    <t>za vynikající vědecké, výzkumné, vývojové, umělecké nebo další tvůrčí výsledky přispívající k prohloubení znalostí dle § 91 odst. 2 písm. b)</t>
  </si>
  <si>
    <t>v případě tíživé sociální situace studenta dle § 91 odst. 3)</t>
  </si>
  <si>
    <t>z toho:</t>
  </si>
  <si>
    <t>ubytovací stipendium</t>
  </si>
  <si>
    <t>na podporu studia v zahraničí dle § 91 odst. 4 písm. a)</t>
  </si>
  <si>
    <t>SOCRATES</t>
  </si>
  <si>
    <t>CEEPUS</t>
  </si>
  <si>
    <t>*)</t>
  </si>
  <si>
    <t>na podporu studia v ČR dle § 91 odst. 4 písm. b)</t>
  </si>
  <si>
    <t>AKTION</t>
  </si>
  <si>
    <t xml:space="preserve">studentům doktorských studijních programů dle § 91 odst. 4 písm. c) </t>
  </si>
  <si>
    <t>jiná stipendia:</t>
  </si>
  <si>
    <t>**) nestudenti</t>
  </si>
  <si>
    <t>Tabulka  7.4.</t>
  </si>
  <si>
    <t xml:space="preserve">Ubytování </t>
  </si>
  <si>
    <t>Koleje a ostatní ubytovací zařízení zajištěné VŠ</t>
  </si>
  <si>
    <t>Celkové neinv. náklady na VŠ</t>
  </si>
  <si>
    <t>Celkové neinvestiční výnosy VŠ</t>
  </si>
  <si>
    <t xml:space="preserve">Od studentů </t>
  </si>
  <si>
    <t xml:space="preserve">Od zaměstnanců </t>
  </si>
  <si>
    <t xml:space="preserve">Od cizích </t>
  </si>
  <si>
    <t xml:space="preserve">Z dotace MŠMT </t>
  </si>
  <si>
    <t xml:space="preserve">Z doplňkové činnosti   </t>
  </si>
  <si>
    <t xml:space="preserve">Ostatní </t>
  </si>
  <si>
    <t>*) uveďte jednotllivé koleje a ostatní ubytovací zařízení</t>
  </si>
  <si>
    <t>-cena lůžka pro studenta na jednotlivých kolejích spolu s popisem kvality ubytování</t>
  </si>
  <si>
    <t>- počty ubytovaných studentů v jednotlivých měsících roku</t>
  </si>
  <si>
    <t>Uveďte důvody, pokud jsou ztráty v doplňkové činnosti.</t>
  </si>
  <si>
    <t>Tabulka  7.3.</t>
  </si>
  <si>
    <t>Stravování</t>
  </si>
  <si>
    <t>(v tis.Kč)</t>
  </si>
  <si>
    <t>Menzy a ostatní stravovací zařízení, pro která vydalo souhlas MŠMT</t>
  </si>
  <si>
    <t xml:space="preserve">Od cizích strávníků </t>
  </si>
  <si>
    <t>*) uveďte jednotlivé menzy a ostatní stravovací zařízení</t>
  </si>
  <si>
    <t>Tabulka  8.1.</t>
  </si>
  <si>
    <t>Poskytnutá dotace na specifický výzkum vysokých škol - rozdělení dotace na součásti vysoké školy</t>
  </si>
  <si>
    <t xml:space="preserve">Součásti VŠ </t>
  </si>
  <si>
    <t>dotace</t>
  </si>
  <si>
    <t>Hospodářský výsledek za rok 2009</t>
  </si>
  <si>
    <t>K datu 31.12.2009</t>
  </si>
  <si>
    <t>Poskytnuté prostředky za rok 2009</t>
  </si>
  <si>
    <t>Přehled vybraných vlastních výnosů za rok 2009</t>
  </si>
  <si>
    <t>Poplatky spojené se studiem za rok 2009</t>
  </si>
  <si>
    <t>Přehled vybraných neinvestičních nákladů za rok 2009</t>
  </si>
  <si>
    <t>Pracovníci a mzdové prostředky za rok 2009 - sumář VVŠ</t>
  </si>
  <si>
    <t>Průměrný evid. počet pracovníků přepočtený za rok  2009 (celkem)</t>
  </si>
  <si>
    <r>
      <t xml:space="preserve">Průměrná měsíční mzda za rok </t>
    </r>
    <r>
      <rPr>
        <b/>
        <sz val="10"/>
        <rFont val="Times New Roman"/>
        <family val="1"/>
      </rPr>
      <t>2009</t>
    </r>
    <r>
      <rPr>
        <sz val="10"/>
        <rFont val="Times New Roman"/>
        <family val="1"/>
      </rPr>
      <t xml:space="preserve"> v Kč bez  OPPP(OON) a FO</t>
    </r>
  </si>
  <si>
    <t>Nárůst mzdy r.2009 oproti r. 2008 v %</t>
  </si>
  <si>
    <t>Mzdové prostředky vyplacené v roce 2009 z ostatních zdrojů (bez kap.333)mimo VaV</t>
  </si>
  <si>
    <t xml:space="preserve">Mzdové prostředky vyplacené v roce 2009 z ostatních zdrojů VaV (bez kap.333)  </t>
  </si>
  <si>
    <t>Peněžní tok za rok 2009</t>
  </si>
  <si>
    <t xml:space="preserve">Fondy za rok 2009                                                                                                       </t>
  </si>
  <si>
    <t>Rezervní fond za rok 2009</t>
  </si>
  <si>
    <t>Fond reprodukce investičního majetku za rok 2009</t>
  </si>
  <si>
    <t>Stipendijní fond za rok 2009</t>
  </si>
  <si>
    <t>Fond odměn za rok 2009</t>
  </si>
  <si>
    <t>Fond účelově určených prostředků za rok 2009</t>
  </si>
  <si>
    <t>Fond sociální za rok 2009</t>
  </si>
  <si>
    <t>Fond provozních prostředků za rok 2009</t>
  </si>
  <si>
    <t>Poskytnuté prostředky k 31.12.2009</t>
  </si>
  <si>
    <t>Finanční vypořádání VVŠ se státním rozpočtem za rok 2009 z kapitoly 333-MŠMT mimo programové financování - příspěvek a dotace</t>
  </si>
  <si>
    <t>Počty studentů ke dni 31.10.2009</t>
  </si>
  <si>
    <t>Stipendia ke dni 31.12.2009</t>
  </si>
  <si>
    <t xml:space="preserve">                  z toho: prospěchové stipendium</t>
  </si>
  <si>
    <t>Poslanecká iniciativa, Usnesení vlády, rozpočtová opatření MF</t>
  </si>
  <si>
    <t xml:space="preserve">            institucionální prostř. VaV - Rámcové programy</t>
  </si>
  <si>
    <t>"S"</t>
  </si>
  <si>
    <t>"U"</t>
  </si>
  <si>
    <t>Letní školy slovanských studií</t>
  </si>
  <si>
    <r>
      <t>Výnosy z transferů z kapitoly MŠMT, z ostatních kapitol státního rozpočtu a další</t>
    </r>
    <r>
      <rPr>
        <b/>
        <sz val="12"/>
        <color indexed="10"/>
        <rFont val="Times New Roman"/>
        <family val="1"/>
      </rPr>
      <t>ch</t>
    </r>
    <r>
      <rPr>
        <b/>
        <sz val="12"/>
        <rFont val="Times New Roman"/>
        <family val="1"/>
      </rPr>
      <t xml:space="preserve"> zdroj</t>
    </r>
    <r>
      <rPr>
        <b/>
        <strike/>
        <sz val="12"/>
        <rFont val="Times New Roman"/>
        <family val="1"/>
      </rPr>
      <t>e</t>
    </r>
    <r>
      <rPr>
        <b/>
        <strike/>
        <sz val="12"/>
        <color indexed="10"/>
        <rFont val="Times New Roman"/>
        <family val="1"/>
      </rPr>
      <t>ů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mimo programové financování </t>
    </r>
    <r>
      <rPr>
        <b/>
        <u val="single"/>
        <sz val="12"/>
        <color indexed="10"/>
        <rFont val="Times New Roman"/>
        <family val="1"/>
      </rPr>
      <t>a spoluúčast SR na financování projektů EU.</t>
    </r>
  </si>
  <si>
    <t xml:space="preserve">          ostatní útvary</t>
  </si>
  <si>
    <t>možná ještě všude doplnit, v jakých jednotkách se vyplňuje - v Kč, v tis. Kč ?</t>
  </si>
  <si>
    <t xml:space="preserve">            z fondu provozních prostředků</t>
  </si>
  <si>
    <t xml:space="preserve">            z rezervního fondu</t>
  </si>
  <si>
    <t xml:space="preserve">            do fondu provozních prostředků</t>
  </si>
  <si>
    <t xml:space="preserve">            do rezervního fondu</t>
  </si>
  <si>
    <t>na výzkumnou, vývojovou a inovační činnost podle zvláštního právního předpisu, § 91 odst.2 písm. c) ***)</t>
  </si>
  <si>
    <t>v případě tíživé sociální situace studenta dle § 91 odst. 2 písm. d) ****)</t>
  </si>
  <si>
    <t>v případech zvláštního zřetele hodných dle § 91 odst. 2 písm. e) *****)</t>
  </si>
  <si>
    <t>***) Nový titul stipendia, viz změnu zákona o,vysokých školách z r. 2009</t>
  </si>
  <si>
    <t>****) Dříve písm. "c)", viz změnu zákona o vysokých školách z r. 2009</t>
  </si>
  <si>
    <t>*****) Dříve písm. "d)", viz změnu zákona ovysokých školách z r. 2009</t>
  </si>
  <si>
    <t>Součásti VVŠ (jmenovitě)</t>
  </si>
  <si>
    <r>
      <rPr>
        <sz val="10"/>
        <rFont val="Arial"/>
        <family val="2"/>
      </rPr>
      <t xml:space="preserve">Členění se uvádí podle § 22 odst.1 zákona č.111/1998 Sb. </t>
    </r>
  </si>
  <si>
    <r>
      <t xml:space="preserve">Mzdové prostředky vyplacené </t>
    </r>
    <r>
      <rPr>
        <b/>
        <sz val="10"/>
        <rFont val="Times New Roman"/>
        <family val="1"/>
      </rPr>
      <t xml:space="preserve">z kap. 333 </t>
    </r>
    <r>
      <rPr>
        <sz val="10"/>
        <rFont val="Times New Roman"/>
        <family val="1"/>
      </rPr>
      <t>a fondů *****)</t>
    </r>
  </si>
  <si>
    <t>****) odpovídá termínu nepedagogičtí pracovníci - dle terminologie výkazu P1b-04</t>
  </si>
  <si>
    <t>v tis. Kč (není-li uvedeno jinak)</t>
  </si>
  <si>
    <t>Návrh na příděl ze zisku za r. 2009</t>
  </si>
  <si>
    <t>užití  *)</t>
  </si>
  <si>
    <t xml:space="preserve">Dotace z kapitol státního rozpočtu celkem bez MŠMT </t>
  </si>
  <si>
    <t xml:space="preserve">Výnosy z ostatních veřejných zdrojů (např. z obcí, ÚSC, státních fondů) </t>
  </si>
  <si>
    <t>v tom: sam.odd.33</t>
  </si>
  <si>
    <r>
      <t xml:space="preserve">                                                  Fond vzdělávací politiky  </t>
    </r>
    <r>
      <rPr>
        <sz val="10"/>
        <color indexed="30"/>
        <rFont val="Arial CE"/>
        <family val="0"/>
      </rPr>
      <t>vycházeli jsme z toho, že příspěvek je jen jeden, ale je to samozřejmě možné. Ale není to jinde?</t>
    </r>
  </si>
  <si>
    <t xml:space="preserve">                                      Fond rozvoje vysokých škol</t>
  </si>
  <si>
    <t xml:space="preserve">                                      Rozvojové programy</t>
  </si>
  <si>
    <t xml:space="preserve">                                      Mimořádné aktivity</t>
  </si>
  <si>
    <t xml:space="preserve">v tom:                      </t>
  </si>
  <si>
    <r>
      <t xml:space="preserve">Zde uveďte komentář </t>
    </r>
    <r>
      <rPr>
        <sz val="10"/>
        <rFont val="Times New Roman"/>
        <family val="1"/>
      </rPr>
      <t>podle vašich představ, co by mělo být zveřejněno např.</t>
    </r>
  </si>
  <si>
    <t>kód</t>
  </si>
  <si>
    <t xml:space="preserve">Tabulka bude v komentáři podrobně analyzována. </t>
  </si>
  <si>
    <t>Převod z fondů celkem</t>
  </si>
  <si>
    <t>v tom: z fondu odměn</t>
  </si>
  <si>
    <t>v tom: do fondu odměn</t>
  </si>
  <si>
    <t xml:space="preserve">zůstat.cena nehm. a hmot.dlouhod. majektu </t>
  </si>
  <si>
    <t>příjmy z prodeje nehm. a hmot.dlouhod.majetku</t>
  </si>
  <si>
    <t>Uspořádání a označování položek  
 rozvahy (bilance)</t>
  </si>
  <si>
    <r>
      <t xml:space="preserve"> Příloha č.1 k vyhlášce č. </t>
    </r>
    <r>
      <rPr>
        <b/>
        <sz val="9"/>
        <rFont val="Arial"/>
        <family val="2"/>
      </rPr>
      <t>504/2002 Sb.</t>
    </r>
    <r>
      <rPr>
        <sz val="9"/>
        <rFont val="Arial"/>
        <family val="2"/>
      </rPr>
      <t xml:space="preserve"> ve znění pozdějších předpisů</t>
    </r>
  </si>
  <si>
    <r>
      <t xml:space="preserve">               Jednotlivé položky se vykazují v tisících Kč. (</t>
    </r>
    <r>
      <rPr>
        <sz val="10"/>
        <rFont val="Arial"/>
        <family val="2"/>
      </rPr>
      <t xml:space="preserve">§4 (3) </t>
    </r>
    <r>
      <rPr>
        <b/>
        <sz val="10"/>
        <rFont val="Arial"/>
        <family val="2"/>
      </rPr>
      <t>)</t>
    </r>
  </si>
  <si>
    <r>
      <t>*</t>
    </r>
    <r>
      <rPr>
        <b/>
        <sz val="10"/>
        <rFont val="Arial"/>
        <family val="2"/>
      </rPr>
      <t>účet / součet</t>
    </r>
  </si>
  <si>
    <r>
      <t>**</t>
    </r>
    <r>
      <rPr>
        <b/>
        <sz val="10"/>
        <rFont val="Arial"/>
        <family val="2"/>
      </rPr>
      <t xml:space="preserve">řádek </t>
    </r>
  </si>
  <si>
    <t>stav k 1.1.</t>
  </si>
  <si>
    <t>stav k 31.12.</t>
  </si>
  <si>
    <t>AKTIVA</t>
  </si>
  <si>
    <r>
      <t>**</t>
    </r>
    <r>
      <rPr>
        <b/>
        <sz val="10"/>
        <rFont val="Arial"/>
        <family val="2"/>
      </rPr>
      <t>sl. 1</t>
    </r>
  </si>
  <si>
    <r>
      <t>**</t>
    </r>
    <r>
      <rPr>
        <b/>
        <sz val="10"/>
        <rFont val="Arial"/>
        <family val="2"/>
      </rPr>
      <t>sl. 2</t>
    </r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</si>
  <si>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</si>
  <si>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</si>
  <si>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</si>
  <si>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</si>
  <si>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</si>
  <si>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</si>
  <si>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</si>
  <si>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</si>
  <si>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</si>
  <si>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</si>
  <si>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</si>
  <si>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</si>
  <si>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</si>
  <si>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</si>
  <si>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</si>
  <si>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</si>
  <si>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</si>
  <si>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</si>
  <si>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</si>
  <si>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</si>
  <si>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</si>
  <si>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</si>
  <si>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</si>
  <si>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</si>
  <si>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</si>
  <si>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</si>
  <si>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</si>
  <si>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</si>
  <si>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</si>
  <si>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</si>
  <si>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</si>
  <si>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</si>
  <si>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</si>
  <si>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</si>
  <si>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</si>
  <si>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</si>
  <si>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</si>
  <si>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</si>
  <si>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</si>
  <si>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</si>
  <si>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</si>
  <si>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</si>
  <si>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</si>
  <si>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</si>
  <si>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</si>
  <si>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</si>
  <si>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</si>
  <si>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</si>
  <si>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</si>
  <si>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</si>
  <si>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</si>
  <si>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</si>
  <si>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</si>
  <si>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</si>
  <si>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</si>
  <si>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</si>
  <si>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</si>
  <si>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hnotný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</si>
  <si>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</si>
  <si>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</si>
  <si>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</si>
  <si>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</si>
  <si>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</si>
  <si>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</si>
  <si>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</si>
  <si>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</si>
  <si>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</si>
  <si>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</si>
  <si>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</si>
  <si>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</si>
  <si>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</si>
  <si>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</si>
  <si>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</si>
  <si>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</si>
  <si>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</si>
  <si>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</si>
  <si>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</si>
  <si>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</si>
  <si>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</si>
  <si>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</si>
  <si>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</si>
  <si>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r>
      <t xml:space="preserve">                    </t>
    </r>
    <r>
      <rPr>
        <sz val="10"/>
        <rFont val="Arial"/>
        <family val="2"/>
      </rPr>
      <t>7.Pořizovaný dlouhodobý finanční majetek</t>
    </r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</si>
  <si>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</si>
  <si>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</si>
  <si>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</si>
  <si>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</si>
  <si>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</si>
  <si>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</si>
  <si>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</si>
  <si>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</si>
  <si>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</si>
  <si>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</si>
  <si>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</si>
  <si>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</si>
  <si>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</si>
  <si>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</si>
  <si>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</si>
  <si>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</si>
  <si>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</si>
  <si>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</si>
  <si>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</si>
  <si>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</si>
  <si>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</si>
  <si>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</si>
  <si>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</si>
  <si>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</si>
  <si>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</si>
  <si>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</si>
  <si>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</si>
  <si>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</si>
  <si>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</si>
  <si>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</si>
  <si>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</si>
  <si>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</si>
  <si>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</si>
  <si>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</si>
  <si>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</si>
  <si>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</si>
  <si>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</si>
  <si>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</si>
  <si>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</si>
  <si>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</si>
  <si>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</si>
  <si>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</si>
  <si>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</si>
  <si>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</si>
  <si>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</si>
  <si>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</si>
  <si>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</si>
  <si>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</si>
  <si>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</si>
  <si>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</si>
  <si>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</si>
  <si>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</si>
  <si>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</si>
  <si>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</si>
  <si>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</si>
  <si>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</si>
  <si>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</si>
  <si>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</si>
  <si>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</si>
  <si>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</si>
  <si>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</si>
  <si>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</si>
  <si>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</si>
  <si>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</si>
  <si>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</si>
  <si>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</si>
  <si>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</si>
  <si>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</si>
  <si>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</si>
  <si>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</si>
  <si>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</si>
  <si>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</si>
  <si>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</si>
  <si>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</si>
  <si>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</si>
  <si>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</si>
  <si>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</si>
  <si>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</si>
  <si>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</si>
  <si>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</si>
  <si>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</si>
  <si>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</si>
  <si>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</si>
  <si>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</si>
  <si>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</si>
  <si>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</si>
  <si>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</si>
  <si>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</si>
  <si>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</si>
  <si>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</si>
  <si>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</si>
  <si>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soc.zabezp. a veř.zdrav.poj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</si>
  <si>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</si>
  <si>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</si>
  <si>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</si>
  <si>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</si>
  <si>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</si>
  <si>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</si>
  <si>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</si>
  <si>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</si>
  <si>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</si>
  <si>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</si>
  <si>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</si>
  <si>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</si>
  <si>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</si>
  <si>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</si>
  <si>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st.ozpočtem</t>
  </si>
  <si>
    <t>346</t>
  </si>
  <si>
    <t>0064</t>
  </si>
  <si>
    <t xml:space="preserve">                   13.Nároky na dotace a ostatní zúčtování s rozpočtem 
                        orgánů územních samosprávných celků</t>
  </si>
  <si>
    <t>348</t>
  </si>
  <si>
    <t>0065</t>
  </si>
  <si>
    <t xml:space="preserve">                   14.Pohledávky za účastníky sdružení</t>
  </si>
  <si>
    <t>358</t>
  </si>
  <si>
    <t>0066</t>
  </si>
  <si>
    <r>
      <t xml:space="preserve">                   </t>
    </r>
    <r>
      <rPr>
        <sz val="10"/>
        <rFont val="Arial"/>
        <family val="2"/>
      </rPr>
      <t>15.Pohledávky z pevných termínovaných operací a opcí</t>
    </r>
  </si>
  <si>
    <t>373</t>
  </si>
  <si>
    <t>0067</t>
  </si>
  <si>
    <r>
      <t xml:space="preserve">                   16.Pohledávky z </t>
    </r>
    <r>
      <rPr>
        <sz val="10"/>
        <rFont val="Arial"/>
        <family val="2"/>
      </rPr>
      <t xml:space="preserve">vydaných </t>
    </r>
    <r>
      <rPr>
        <sz val="10"/>
        <rFont val="Arial"/>
        <family val="2"/>
      </rPr>
      <t>dluhopisů</t>
    </r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</si>
  <si>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</si>
  <si>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</si>
  <si>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</si>
  <si>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</si>
  <si>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</si>
  <si>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</si>
  <si>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</si>
  <si>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</si>
  <si>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 xml:space="preserve">                   19.Opravná položka k pohledávkám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</si>
  <si>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</si>
  <si>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</si>
  <si>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</si>
  <si>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</si>
  <si>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</si>
  <si>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</si>
  <si>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</si>
  <si>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</si>
  <si>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</si>
  <si>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</si>
  <si>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</si>
  <si>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</si>
  <si>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</si>
  <si>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</si>
  <si>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</si>
  <si>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</si>
  <si>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</si>
  <si>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</si>
  <si>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</si>
  <si>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</si>
  <si>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</si>
  <si>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</si>
  <si>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</si>
  <si>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</si>
  <si>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</si>
  <si>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</si>
  <si>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</si>
  <si>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</si>
  <si>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</si>
  <si>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</si>
  <si>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</si>
  <si>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</si>
  <si>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</si>
  <si>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</si>
  <si>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</si>
  <si>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</si>
  <si>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</si>
  <si>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</si>
  <si>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</si>
  <si>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</si>
  <si>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</si>
  <si>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</si>
  <si>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</si>
  <si>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</si>
  <si>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</si>
  <si>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>** sl.  3</t>
  </si>
  <si>
    <t>** sl. 4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</si>
  <si>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</si>
  <si>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</si>
  <si>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</si>
  <si>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</si>
  <si>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</si>
  <si>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</si>
  <si>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</si>
  <si>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</si>
  <si>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</si>
  <si>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</si>
  <si>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</si>
  <si>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</si>
  <si>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finančního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</si>
  <si>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</si>
  <si>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</si>
  <si>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</si>
  <si>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</si>
  <si>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</si>
  <si>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 xml:space="preserve">                     1.Účet výsledku hospodaření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</si>
  <si>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</si>
  <si>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</si>
  <si>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</si>
  <si>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</si>
  <si>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</si>
  <si>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</si>
  <si>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</si>
  <si>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</si>
  <si>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</si>
  <si>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</si>
  <si>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</si>
  <si>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</si>
  <si>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</si>
  <si>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</si>
  <si>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</si>
  <si>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</si>
  <si>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</si>
  <si>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</si>
  <si>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</si>
  <si>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</si>
  <si>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</si>
  <si>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</si>
  <si>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</si>
  <si>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r>
      <t xml:space="preserve">                     2.</t>
    </r>
    <r>
      <rPr>
        <sz val="10"/>
        <rFont val="Arial"/>
        <family val="2"/>
      </rPr>
      <t>Vydané</t>
    </r>
    <r>
      <rPr>
        <sz val="10"/>
        <rFont val="Arial"/>
        <family val="2"/>
      </rPr>
      <t xml:space="preserve"> dluhopisy</t>
    </r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</si>
  <si>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</si>
  <si>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</si>
  <si>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</si>
  <si>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</si>
  <si>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</si>
  <si>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</si>
  <si>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</si>
  <si>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</si>
  <si>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</si>
  <si>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</si>
  <si>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</si>
  <si>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</si>
  <si>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</si>
  <si>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</si>
  <si>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</si>
  <si>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</si>
  <si>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</si>
  <si>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</si>
  <si>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</si>
  <si>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</si>
  <si>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</si>
  <si>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</si>
  <si>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</si>
  <si>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</si>
  <si>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</si>
  <si>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</si>
  <si>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</si>
  <si>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</si>
  <si>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</si>
  <si>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</si>
  <si>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</si>
  <si>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</si>
  <si>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</si>
  <si>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</si>
  <si>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</si>
  <si>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</si>
  <si>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</si>
  <si>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</si>
  <si>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sociálního zabezpečení 
                        a veřejného zdravotního 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</si>
  <si>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</si>
  <si>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</si>
  <si>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</si>
  <si>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</si>
  <si>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</si>
  <si>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</si>
  <si>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</si>
  <si>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</si>
  <si>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</si>
  <si>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</si>
  <si>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</si>
  <si>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územních 
                         samosprávných celků</t>
  </si>
  <si>
    <t>0119</t>
  </si>
  <si>
    <t xml:space="preserve">                    14.Závazky z upsaných nesplac.cen.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</si>
  <si>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</si>
  <si>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</si>
  <si>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</si>
  <si>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</si>
  <si>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</si>
  <si>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termínovaných operací a opcí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</si>
  <si>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</si>
  <si>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</si>
  <si>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</si>
  <si>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</si>
  <si>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</si>
  <si>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</si>
  <si>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</si>
  <si>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</si>
  <si>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</si>
  <si>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</si>
  <si>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r>
      <t xml:space="preserve">                    20.</t>
    </r>
    <r>
      <rPr>
        <sz val="10"/>
        <rFont val="Arial"/>
        <family val="2"/>
      </rPr>
      <t xml:space="preserve">Vydané </t>
    </r>
    <r>
      <rPr>
        <sz val="10"/>
        <rFont val="Arial"/>
        <family val="2"/>
      </rPr>
      <t>krátkodobé dluhopisy</t>
    </r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</si>
  <si>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</si>
  <si>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</si>
  <si>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</si>
  <si>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</si>
  <si>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</si>
  <si>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</si>
  <si>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</si>
  <si>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</si>
  <si>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</si>
  <si>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</si>
  <si>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</si>
  <si>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</si>
  <si>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</si>
  <si>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</si>
  <si>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</si>
  <si>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</si>
  <si>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</si>
  <si>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</si>
  <si>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</si>
  <si>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</si>
  <si>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</si>
  <si>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</si>
  <si>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</si>
  <si>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</si>
  <si>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</si>
  <si>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</si>
  <si>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>*</t>
    </r>
    <r>
      <rPr>
        <sz val="10"/>
        <rFont val="Arial"/>
        <family val="2"/>
      </rPr>
      <t>Zákonem je dáno pouze označení a členění textů; čísla příslušných účtů jsou doplněna pro lepší orientaci ve výkazu.</t>
    </r>
  </si>
  <si>
    <r>
      <t>**</t>
    </r>
    <r>
      <rPr>
        <sz val="10"/>
        <rFont val="Arial"/>
        <family val="2"/>
      </rPr>
      <t>Číslování řádků a sloupců je závazné pro datové vstupní věty formátu F-JASU pro zpracování výkazů v MÚZO Praha s.r.o.</t>
    </r>
  </si>
  <si>
    <t>Uspořádání a označování položek výkazu
 zisku a ztráty</t>
  </si>
  <si>
    <r>
      <t xml:space="preserve"> Příloha č.2 k vyhlášce č. </t>
    </r>
    <r>
      <rPr>
        <b/>
        <sz val="9"/>
        <rFont val="Arial"/>
        <family val="2"/>
      </rPr>
      <t>504/2002 Sb.</t>
    </r>
    <r>
      <rPr>
        <sz val="9"/>
        <rFont val="Arial"/>
        <family val="2"/>
      </rPr>
      <t xml:space="preserve"> ve znění pozdějších předpisů</t>
    </r>
  </si>
  <si>
    <r>
      <t>**</t>
    </r>
    <r>
      <rPr>
        <b/>
        <sz val="10"/>
        <rFont val="Arial"/>
        <family val="2"/>
      </rPr>
      <t xml:space="preserve">řádek          </t>
    </r>
  </si>
  <si>
    <t>hlavní činn.
sl.1 **</t>
  </si>
  <si>
    <t>hospodář.čin.
sl.2 **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</si>
  <si>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</si>
  <si>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</si>
  <si>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</si>
  <si>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</si>
  <si>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</si>
  <si>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</si>
  <si>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</si>
  <si>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</si>
  <si>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</si>
  <si>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</si>
  <si>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</si>
  <si>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</si>
  <si>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</si>
  <si>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</si>
  <si>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</si>
  <si>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</si>
  <si>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</si>
  <si>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</si>
  <si>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</si>
  <si>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</si>
  <si>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</si>
  <si>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</si>
  <si>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</si>
  <si>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</si>
  <si>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</si>
  <si>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</si>
  <si>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</si>
  <si>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</si>
  <si>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</si>
  <si>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</si>
  <si>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</si>
  <si>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</si>
  <si>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</si>
  <si>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</si>
  <si>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</si>
  <si>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</si>
  <si>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</si>
  <si>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</si>
  <si>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</si>
  <si>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</si>
  <si>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</si>
  <si>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</si>
  <si>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</si>
  <si>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</si>
  <si>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</si>
  <si>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</si>
  <si>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</si>
  <si>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</si>
  <si>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</si>
  <si>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</si>
  <si>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</si>
  <si>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</si>
  <si>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>B. Výnosy</t>
  </si>
  <si>
    <t>hl.čin.</t>
  </si>
  <si>
    <t>hospodář.čin.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</si>
  <si>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</si>
  <si>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</si>
  <si>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</si>
  <si>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</si>
  <si>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</si>
  <si>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</si>
  <si>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</si>
  <si>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</si>
  <si>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</si>
  <si>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</si>
  <si>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</si>
  <si>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</si>
  <si>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</si>
  <si>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</si>
  <si>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</si>
  <si>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</si>
  <si>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</si>
  <si>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</si>
  <si>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</si>
  <si>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</si>
  <si>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</si>
  <si>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</si>
  <si>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</si>
  <si>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</si>
  <si>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</si>
  <si>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</si>
  <si>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</si>
  <si>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</si>
  <si>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</si>
  <si>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</si>
  <si>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</si>
  <si>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</si>
  <si>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</si>
  <si>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</si>
  <si>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</si>
  <si>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</si>
  <si>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</si>
  <si>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</si>
  <si>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</si>
  <si>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</si>
  <si>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</si>
  <si>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</si>
  <si>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</si>
  <si>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</si>
  <si>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
+57+65+73
+77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</si>
  <si>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</si>
  <si>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</si>
  <si>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</si>
  <si>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</si>
  <si>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</si>
  <si>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>hl.+hosp.činn.</t>
  </si>
  <si>
    <t xml:space="preserve">     Výsledek hospodaření před zdaněním</t>
  </si>
  <si>
    <t>ř.80/1+2</t>
  </si>
  <si>
    <t xml:space="preserve">     Výsledek hospodaření po zdanění</t>
  </si>
  <si>
    <t>ř.82/1+2</t>
  </si>
  <si>
    <t>Doplňující údaje pro VVŠ (v tis.Kč)</t>
  </si>
  <si>
    <t>rok 2009</t>
  </si>
  <si>
    <t>Název údaje</t>
  </si>
  <si>
    <t>přijato</t>
  </si>
  <si>
    <t>použito</t>
  </si>
  <si>
    <t>součty</t>
  </si>
  <si>
    <t>I. Běžné dotace, příspěvky a granty</t>
  </si>
  <si>
    <r>
      <t xml:space="preserve"> =2+24+</t>
    </r>
    <r>
      <rPr>
        <sz val="10"/>
        <rFont val="Arial"/>
        <family val="2"/>
      </rPr>
      <t>62</t>
    </r>
  </si>
  <si>
    <r>
      <t xml:space="preserve"> v tom: </t>
    </r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ze zahraničí  (financování a spoluúčast ze zahraničí)</t>
    </r>
  </si>
  <si>
    <t xml:space="preserve"> =3</t>
  </si>
  <si>
    <t xml:space="preserve"> = 11</t>
  </si>
  <si>
    <t xml:space="preserve"> rozpad dle zdroje :</t>
  </si>
  <si>
    <t xml:space="preserve"> =4+5+6+7+8+9+10</t>
  </si>
  <si>
    <t xml:space="preserve"> z fondů EU spolufinancované ČR - získané přes kapitolu st.rozpočtu   </t>
  </si>
  <si>
    <t xml:space="preserve"> z fondů EU spolufinancované ČR - získané přes územní rozpočty   </t>
  </si>
  <si>
    <t xml:space="preserve"> z fondů EU spolufinancované ČR - získané samostatně VVŠ   </t>
  </si>
  <si>
    <t xml:space="preserve"> z fondů EU bez spolufinancování ČR - získané přes kapitolu st.rozpočtu   </t>
  </si>
  <si>
    <t xml:space="preserve"> z fondů EU bez spolufinancování ČR - získané přes územní rozpočty   </t>
  </si>
  <si>
    <t xml:space="preserve"> z fondů EU bez spolufinancování ČR - získané samostatně VVŠ   </t>
  </si>
  <si>
    <t xml:space="preserve">ostatní zahraniční zdroje VVŠ </t>
  </si>
  <si>
    <t xml:space="preserve"> totéž dle použití :</t>
  </si>
  <si>
    <t xml:space="preserve"> =12+17+22+23</t>
  </si>
  <si>
    <t xml:space="preserve"> = 3</t>
  </si>
  <si>
    <t xml:space="preserve"> projekty spolufinancované z fondů EU </t>
  </si>
  <si>
    <t xml:space="preserve"> =13+14+15+16</t>
  </si>
  <si>
    <t>neinv. dotace spojené s programy reprodukce majetku</t>
  </si>
  <si>
    <t>ostatní provozní dotace (mimo programy reprodukce majetku)</t>
  </si>
  <si>
    <t>dotace na VaV institucionální</t>
  </si>
  <si>
    <t>dotace na VaV účelové</t>
  </si>
  <si>
    <t xml:space="preserve"> projekty samostatně financované ze zahraničí</t>
  </si>
  <si>
    <t xml:space="preserve"> =18+19+20+21</t>
  </si>
  <si>
    <t>granty</t>
  </si>
  <si>
    <t>příspěvky</t>
  </si>
  <si>
    <r>
      <t xml:space="preserve">          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kapitoly státního rozpočtu ( financování a spoluúčast ČR)</t>
    </r>
  </si>
  <si>
    <t xml:space="preserve"> =25+48</t>
  </si>
  <si>
    <t xml:space="preserve">v tom:  </t>
  </si>
  <si>
    <t>kap. MŠMT</t>
  </si>
  <si>
    <t xml:space="preserve"> =26+31+36+41+46+47</t>
  </si>
  <si>
    <t xml:space="preserve"> projekty spolufinancované z fondů EU - sam.odd.33</t>
  </si>
  <si>
    <t xml:space="preserve"> =27+28+29+30</t>
  </si>
  <si>
    <t>x</t>
  </si>
  <si>
    <t xml:space="preserve"> projekty spolufinancované z fondů EU - ostatní odbory</t>
  </si>
  <si>
    <t xml:space="preserve"> =32+33+34+35</t>
  </si>
  <si>
    <t xml:space="preserve"> projekty samostatně financované ze st.rozpočtu - sam.odd.33</t>
  </si>
  <si>
    <t xml:space="preserve"> =37+38+39+40</t>
  </si>
  <si>
    <t xml:space="preserve"> projekty samostatně financované ze st.rozpočtu - ostatní odbory</t>
  </si>
  <si>
    <t xml:space="preserve"> =42+43+44+45</t>
  </si>
  <si>
    <t>příspěvky dle §18 odst. 2a zákona o VŠ</t>
  </si>
  <si>
    <t xml:space="preserve">ostatní </t>
  </si>
  <si>
    <t>ostatní kapitoly SR</t>
  </si>
  <si>
    <t xml:space="preserve"> =49+54+59+60+61</t>
  </si>
  <si>
    <t xml:space="preserve"> =50+51+52+53</t>
  </si>
  <si>
    <t xml:space="preserve"> projekty samostatně financované ze st.rozpočtu </t>
  </si>
  <si>
    <t xml:space="preserve"> =55+56+57+58</t>
  </si>
  <si>
    <r>
      <t xml:space="preserve">           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územní samosprávné celky ( financování a spoluúčast ČR)</t>
    </r>
  </si>
  <si>
    <t xml:space="preserve"> =63+68+73+74</t>
  </si>
  <si>
    <t xml:space="preserve"> =64+65+66+67</t>
  </si>
  <si>
    <t xml:space="preserve"> =69+70+71+72</t>
  </si>
  <si>
    <t>II. Kapitálové dotace, příspěvky a granty</t>
  </si>
  <si>
    <r>
      <t xml:space="preserve"> =76+98+</t>
    </r>
    <r>
      <rPr>
        <sz val="10"/>
        <rFont val="Arial"/>
        <family val="2"/>
      </rPr>
      <t>136</t>
    </r>
  </si>
  <si>
    <t xml:space="preserve"> =77</t>
  </si>
  <si>
    <t xml:space="preserve"> =85</t>
  </si>
  <si>
    <t xml:space="preserve"> =78+79+80+81+82+83+84</t>
  </si>
  <si>
    <t xml:space="preserve"> =86+91+96+97</t>
  </si>
  <si>
    <t xml:space="preserve"> = 77</t>
  </si>
  <si>
    <t xml:space="preserve"> =87+88+89+90</t>
  </si>
  <si>
    <t>programy reprodukce majetku</t>
  </si>
  <si>
    <t>mimo programy reprodukce majetku</t>
  </si>
  <si>
    <t xml:space="preserve"> =92+93+94+95</t>
  </si>
  <si>
    <t xml:space="preserve"> =99+122</t>
  </si>
  <si>
    <t xml:space="preserve">                      =100+105+110+115+120+121</t>
  </si>
  <si>
    <t xml:space="preserve"> =101+102+103+104</t>
  </si>
  <si>
    <t xml:space="preserve"> =106+107+108+109</t>
  </si>
  <si>
    <t xml:space="preserve"> programy reprodukce majetku</t>
  </si>
  <si>
    <t xml:space="preserve"> =111+112+113+114</t>
  </si>
  <si>
    <t xml:space="preserve"> =116+117+118+119</t>
  </si>
  <si>
    <t xml:space="preserve"> =123+128+133+134+135</t>
  </si>
  <si>
    <t xml:space="preserve"> =124+125+126+127</t>
  </si>
  <si>
    <t xml:space="preserve"> =129+130+131+132</t>
  </si>
  <si>
    <t xml:space="preserve"> =137+142+147+148</t>
  </si>
  <si>
    <t xml:space="preserve"> =138+139+140+141</t>
  </si>
  <si>
    <t xml:space="preserve"> =143+144+145+146</t>
  </si>
  <si>
    <t>ostatní</t>
  </si>
  <si>
    <t>III. Ostatní informace</t>
  </si>
  <si>
    <t xml:space="preserve"> 1. Granty celkem   ( provozní + kapitálové zdroje )</t>
  </si>
  <si>
    <t xml:space="preserve"> =151+152+153+154+155+157+158+159</t>
  </si>
  <si>
    <t xml:space="preserve"> v tom:</t>
  </si>
  <si>
    <t>GAČR</t>
  </si>
  <si>
    <t>TAČR</t>
  </si>
  <si>
    <t xml:space="preserve"> GAAV</t>
  </si>
  <si>
    <t xml:space="preserve"> MPO</t>
  </si>
  <si>
    <t xml:space="preserve"> MZ</t>
  </si>
  <si>
    <t xml:space="preserve">     v tom : IGA</t>
  </si>
  <si>
    <t xml:space="preserve"> MZe</t>
  </si>
  <si>
    <t xml:space="preserve"> MŽP</t>
  </si>
  <si>
    <t xml:space="preserve"> ostatní</t>
  </si>
  <si>
    <t>2. Vyplacená  stipendia</t>
  </si>
  <si>
    <t xml:space="preserve"> =161+162</t>
  </si>
  <si>
    <t>sociální</t>
  </si>
  <si>
    <t>ubytovací</t>
  </si>
  <si>
    <t xml:space="preserve">
Název údaje</t>
  </si>
  <si>
    <t>tvorba</t>
  </si>
  <si>
    <t>čerpání</t>
  </si>
  <si>
    <t>k 1.1.</t>
  </si>
  <si>
    <t xml:space="preserve">  (+)</t>
  </si>
  <si>
    <t>k datu</t>
  </si>
  <si>
    <t>4=1+2-3</t>
  </si>
  <si>
    <t>3. Vlastní zdroje - fondy celkem  (úč. 911)</t>
  </si>
  <si>
    <t xml:space="preserve"> =164+165+166+167+168+169+170</t>
  </si>
  <si>
    <t>Fond rezervní</t>
  </si>
  <si>
    <t xml:space="preserve">4. Fond účel. urč. prostř.  dle §18 odst. 10 zák.  o VŠ v kalen. r. </t>
  </si>
  <si>
    <r>
      <t xml:space="preserve">   </t>
    </r>
    <r>
      <rPr>
        <b/>
        <sz val="10"/>
        <color indexed="12"/>
        <rFont val="Arial"/>
        <family val="2"/>
      </rPr>
      <t>&gt;=</t>
    </r>
    <r>
      <rPr>
        <sz val="10"/>
        <color indexed="12"/>
        <rFont val="Arial"/>
        <family val="2"/>
      </rPr>
      <t xml:space="preserve"> 172+173</t>
    </r>
  </si>
  <si>
    <t>na jednotlivé projekty VaV či výzkumné záměry</t>
  </si>
  <si>
    <t>jiné podpory z veřejných prostředků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</si>
</sst>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8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53"/>
      <name val="Times New Roman"/>
      <family val="1"/>
    </font>
    <font>
      <b/>
      <sz val="14"/>
      <name val="Times New Roman"/>
      <family val="1"/>
    </font>
    <font>
      <b/>
      <sz val="2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trike/>
      <sz val="12"/>
      <name val="Times New Roman"/>
      <family val="1"/>
    </font>
    <font>
      <b/>
      <strike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30"/>
      <name val="Arial CE"/>
      <family val="0"/>
    </font>
    <font>
      <sz val="9"/>
      <color indexed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Times New Roman"/>
      <family val="1"/>
    </font>
    <font>
      <sz val="10"/>
      <color indexed="12"/>
      <name val="Comic Sans MS"/>
      <family val="4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 diagonalUp="1">
      <left style="medium"/>
      <right style="medium"/>
      <top style="medium"/>
      <bottom style="hair"/>
      <diagonal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 diagonalUp="1">
      <left style="medium"/>
      <right style="medium"/>
      <top>
        <color indexed="63"/>
      </top>
      <bottom style="hair"/>
      <diagonal style="thin"/>
    </border>
    <border>
      <left style="medium"/>
      <right style="medium"/>
      <top style="hair"/>
      <bottom style="hair"/>
    </border>
    <border diagonalUp="1">
      <left style="medium"/>
      <right style="medium"/>
      <top style="hair"/>
      <bottom style="hair"/>
      <diagonal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Up="1">
      <left style="medium"/>
      <right style="medium"/>
      <top style="thin"/>
      <bottom style="hair"/>
      <diagonal style="thin"/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 diagonalUp="1">
      <left style="medium"/>
      <right style="medium"/>
      <top style="hair"/>
      <bottom style="medium"/>
      <diagonal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 diagonalUp="1">
      <left style="medium"/>
      <right style="medium"/>
      <top style="hair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medium"/>
      <top style="thin">
        <color indexed="22"/>
      </top>
      <bottom style="double"/>
    </border>
    <border>
      <left style="medium"/>
      <right style="thin"/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medium"/>
      <top style="double"/>
      <bottom style="thin">
        <color indexed="22"/>
      </bottom>
    </border>
    <border>
      <left style="medium"/>
      <right style="thin"/>
      <top style="double"/>
      <bottom style="thin">
        <color indexed="55"/>
      </bottom>
    </border>
    <border>
      <left>
        <color indexed="63"/>
      </left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>
        <color indexed="63"/>
      </right>
      <top style="double"/>
      <bottom style="thin">
        <color indexed="55"/>
      </bottom>
    </border>
    <border>
      <left>
        <color indexed="63"/>
      </left>
      <right style="thin"/>
      <top style="double"/>
      <bottom style="thin">
        <color indexed="55"/>
      </bottom>
    </border>
    <border>
      <left>
        <color indexed="63"/>
      </left>
      <right style="medium"/>
      <top style="double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23" borderId="6" applyNumberFormat="0" applyFont="0" applyAlignment="0" applyProtection="0"/>
    <xf numFmtId="9" fontId="65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15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hidden="1"/>
    </xf>
    <xf numFmtId="0" fontId="4" fillId="0" borderId="25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3" fontId="4" fillId="0" borderId="42" xfId="0" applyNumberFormat="1" applyFont="1" applyFill="1" applyBorder="1" applyAlignment="1" applyProtection="1">
      <alignment horizontal="right" vertical="center" wrapText="1"/>
      <protection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43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3" fontId="4" fillId="0" borderId="44" xfId="0" applyNumberFormat="1" applyFont="1" applyFill="1" applyBorder="1" applyAlignment="1" applyProtection="1">
      <alignment horizontal="righ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/>
    </xf>
    <xf numFmtId="3" fontId="4" fillId="0" borderId="45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/>
    </xf>
    <xf numFmtId="3" fontId="4" fillId="0" borderId="49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0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 locked="0"/>
    </xf>
    <xf numFmtId="3" fontId="4" fillId="0" borderId="51" xfId="0" applyNumberFormat="1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  <xf numFmtId="3" fontId="4" fillId="0" borderId="54" xfId="0" applyNumberFormat="1" applyFont="1" applyFill="1" applyBorder="1" applyAlignment="1" applyProtection="1">
      <alignment horizontal="right" vertical="center" wrapText="1"/>
      <protection/>
    </xf>
    <xf numFmtId="3" fontId="4" fillId="0" borderId="55" xfId="0" applyNumberFormat="1" applyFont="1" applyFill="1" applyBorder="1" applyAlignment="1" applyProtection="1">
      <alignment horizontal="right" vertical="center" wrapText="1"/>
      <protection/>
    </xf>
    <xf numFmtId="3" fontId="4" fillId="0" borderId="56" xfId="0" applyNumberFormat="1" applyFont="1" applyFill="1" applyBorder="1" applyAlignment="1" applyProtection="1">
      <alignment vertical="center" wrapText="1"/>
      <protection/>
    </xf>
    <xf numFmtId="3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7" xfId="0" applyNumberFormat="1" applyFont="1" applyFill="1" applyBorder="1" applyAlignment="1" applyProtection="1">
      <alignment vertical="center" wrapText="1"/>
      <protection/>
    </xf>
    <xf numFmtId="3" fontId="4" fillId="0" borderId="58" xfId="0" applyNumberFormat="1" applyFont="1" applyFill="1" applyBorder="1" applyAlignment="1" applyProtection="1">
      <alignment vertical="center" wrapText="1"/>
      <protection/>
    </xf>
    <xf numFmtId="3" fontId="4" fillId="0" borderId="56" xfId="0" applyNumberFormat="1" applyFont="1" applyFill="1" applyBorder="1" applyAlignment="1" applyProtection="1">
      <alignment vertical="center" wrapText="1"/>
      <protection locked="0"/>
    </xf>
    <xf numFmtId="3" fontId="4" fillId="0" borderId="59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3" fontId="4" fillId="0" borderId="60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Fill="1" applyBorder="1" applyAlignment="1" applyProtection="1">
      <alignment vertical="center" wrapText="1"/>
      <protection/>
    </xf>
    <xf numFmtId="3" fontId="4" fillId="0" borderId="31" xfId="0" applyNumberFormat="1" applyFont="1" applyFill="1" applyBorder="1" applyAlignment="1" applyProtection="1">
      <alignment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3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63" xfId="0" applyNumberFormat="1" applyFont="1" applyFill="1" applyBorder="1" applyAlignment="1" applyProtection="1">
      <alignment vertical="center" wrapText="1"/>
      <protection/>
    </xf>
    <xf numFmtId="3" fontId="4" fillId="0" borderId="63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 wrapText="1"/>
      <protection/>
    </xf>
    <xf numFmtId="3" fontId="4" fillId="0" borderId="62" xfId="0" applyNumberFormat="1" applyFont="1" applyFill="1" applyBorder="1" applyAlignment="1" applyProtection="1">
      <alignment vertical="center" wrapText="1"/>
      <protection locked="0"/>
    </xf>
    <xf numFmtId="3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lef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3" fontId="4" fillId="0" borderId="66" xfId="0" applyNumberFormat="1" applyFont="1" applyFill="1" applyBorder="1" applyAlignment="1" applyProtection="1">
      <alignment vertical="center" wrapText="1"/>
      <protection/>
    </xf>
    <xf numFmtId="3" fontId="4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68" xfId="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64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40" xfId="0" applyNumberFormat="1" applyFont="1" applyFill="1" applyBorder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3" fontId="4" fillId="0" borderId="19" xfId="0" applyNumberFormat="1" applyFont="1" applyBorder="1" applyAlignment="1" applyProtection="1">
      <alignment vertical="center" wrapText="1"/>
      <protection locked="0"/>
    </xf>
    <xf numFmtId="3" fontId="4" fillId="0" borderId="20" xfId="0" applyNumberFormat="1" applyFont="1" applyBorder="1" applyAlignment="1" applyProtection="1">
      <alignment vertical="center" wrapText="1"/>
      <protection locked="0"/>
    </xf>
    <xf numFmtId="3" fontId="4" fillId="0" borderId="57" xfId="0" applyNumberFormat="1" applyFont="1" applyBorder="1" applyAlignment="1" applyProtection="1">
      <alignment vertical="center" wrapText="1"/>
      <protection/>
    </xf>
    <xf numFmtId="3" fontId="4" fillId="0" borderId="62" xfId="0" applyNumberFormat="1" applyFont="1" applyBorder="1" applyAlignment="1" applyProtection="1">
      <alignment vertical="center" wrapText="1"/>
      <protection locked="0"/>
    </xf>
    <xf numFmtId="3" fontId="4" fillId="0" borderId="64" xfId="0" applyNumberFormat="1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3" fontId="4" fillId="0" borderId="56" xfId="0" applyNumberFormat="1" applyFont="1" applyBorder="1" applyAlignment="1" applyProtection="1">
      <alignment vertical="center" wrapText="1"/>
      <protection locked="0"/>
    </xf>
    <xf numFmtId="3" fontId="4" fillId="0" borderId="66" xfId="0" applyNumberFormat="1" applyFont="1" applyBorder="1" applyAlignment="1" applyProtection="1">
      <alignment vertical="center" wrapText="1"/>
      <protection locked="0"/>
    </xf>
    <xf numFmtId="3" fontId="4" fillId="0" borderId="59" xfId="0" applyNumberFormat="1" applyFont="1" applyBorder="1" applyAlignment="1" applyProtection="1">
      <alignment vertical="center" wrapText="1"/>
      <protection/>
    </xf>
    <xf numFmtId="3" fontId="4" fillId="0" borderId="53" xfId="0" applyNumberFormat="1" applyFont="1" applyBorder="1" applyAlignment="1" applyProtection="1">
      <alignment vertical="center" wrapText="1"/>
      <protection locked="0"/>
    </xf>
    <xf numFmtId="3" fontId="4" fillId="0" borderId="69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justify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vertical="center"/>
      <protection locked="0"/>
    </xf>
    <xf numFmtId="3" fontId="4" fillId="0" borderId="50" xfId="0" applyNumberFormat="1" applyFont="1" applyBorder="1" applyAlignment="1" applyProtection="1">
      <alignment horizontal="right" vertical="center" wrapText="1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0" fontId="4" fillId="0" borderId="73" xfId="0" applyFont="1" applyBorder="1" applyAlignment="1" applyProtection="1">
      <alignment horizontal="justify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75" xfId="0" applyNumberFormat="1" applyFont="1" applyBorder="1" applyAlignment="1" applyProtection="1">
      <alignment horizontal="right" vertical="center" wrapText="1"/>
      <protection hidden="1"/>
    </xf>
    <xf numFmtId="0" fontId="0" fillId="0" borderId="45" xfId="0" applyBorder="1" applyAlignment="1" applyProtection="1">
      <alignment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76" xfId="0" applyFont="1" applyFill="1" applyBorder="1" applyAlignment="1" applyProtection="1">
      <alignment/>
      <protection hidden="1"/>
    </xf>
    <xf numFmtId="3" fontId="4" fillId="0" borderId="33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77" xfId="0" applyFont="1" applyBorder="1" applyAlignment="1" applyProtection="1">
      <alignment/>
      <protection hidden="1"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77" xfId="0" applyFont="1" applyFill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locked="0"/>
    </xf>
    <xf numFmtId="3" fontId="4" fillId="0" borderId="58" xfId="0" applyNumberFormat="1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/>
      <protection hidden="1"/>
    </xf>
    <xf numFmtId="0" fontId="4" fillId="0" borderId="5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vertical="center" wrapText="1"/>
      <protection hidden="1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 wrapText="1"/>
      <protection hidden="1"/>
    </xf>
    <xf numFmtId="0" fontId="4" fillId="0" borderId="51" xfId="0" applyFont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 locked="0"/>
    </xf>
    <xf numFmtId="3" fontId="4" fillId="0" borderId="75" xfId="0" applyNumberFormat="1" applyFont="1" applyBorder="1" applyAlignment="1" applyProtection="1">
      <alignment vertical="center" wrapText="1"/>
      <protection hidden="1"/>
    </xf>
    <xf numFmtId="0" fontId="4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0" fontId="4" fillId="0" borderId="79" xfId="0" applyFont="1" applyFill="1" applyBorder="1" applyAlignment="1" applyProtection="1">
      <alignment horizontal="left" vertical="center" wrapText="1"/>
      <protection locked="0"/>
    </xf>
    <xf numFmtId="3" fontId="4" fillId="0" borderId="79" xfId="0" applyNumberFormat="1" applyFont="1" applyFill="1" applyBorder="1" applyAlignment="1" applyProtection="1">
      <alignment vertical="center" wrapText="1"/>
      <protection locked="0"/>
    </xf>
    <xf numFmtId="3" fontId="4" fillId="0" borderId="79" xfId="0" applyNumberFormat="1" applyFont="1" applyFill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 applyProtection="1">
      <alignment horizontal="left" vertical="center"/>
      <protection locked="0"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4" fillId="0" borderId="81" xfId="0" applyFont="1" applyFill="1" applyBorder="1" applyAlignment="1" applyProtection="1">
      <alignment horizontal="left" vertical="center" wrapText="1"/>
      <protection locked="0"/>
    </xf>
    <xf numFmtId="3" fontId="4" fillId="0" borderId="81" xfId="0" applyNumberFormat="1" applyFont="1" applyFill="1" applyBorder="1" applyAlignment="1" applyProtection="1">
      <alignment vertical="center" wrapText="1"/>
      <protection locked="0"/>
    </xf>
    <xf numFmtId="3" fontId="4" fillId="0" borderId="81" xfId="0" applyNumberFormat="1" applyFont="1" applyFill="1" applyBorder="1" applyAlignment="1" applyProtection="1">
      <alignment vertical="center" wrapText="1"/>
      <protection hidden="1"/>
    </xf>
    <xf numFmtId="0" fontId="4" fillId="0" borderId="65" xfId="0" applyFont="1" applyFill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3" fontId="4" fillId="0" borderId="77" xfId="0" applyNumberFormat="1" applyFont="1" applyFill="1" applyBorder="1" applyAlignment="1" applyProtection="1">
      <alignment vertical="center" wrapText="1"/>
      <protection hidden="1"/>
    </xf>
    <xf numFmtId="10" fontId="4" fillId="0" borderId="81" xfId="0" applyNumberFormat="1" applyFont="1" applyFill="1" applyBorder="1" applyAlignment="1" applyProtection="1">
      <alignment vertical="center" wrapText="1"/>
      <protection hidden="1"/>
    </xf>
    <xf numFmtId="10" fontId="4" fillId="0" borderId="77" xfId="0" applyNumberFormat="1" applyFont="1" applyFill="1" applyBorder="1" applyAlignment="1" applyProtection="1">
      <alignment vertical="center" wrapText="1"/>
      <protection hidden="1"/>
    </xf>
    <xf numFmtId="0" fontId="4" fillId="0" borderId="73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0" borderId="82" xfId="0" applyFont="1" applyFill="1" applyBorder="1" applyAlignment="1" applyProtection="1">
      <alignment horizontal="left" vertical="center" wrapText="1"/>
      <protection locked="0"/>
    </xf>
    <xf numFmtId="3" fontId="4" fillId="0" borderId="8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0" borderId="66" xfId="0" applyFont="1" applyBorder="1" applyAlignment="1">
      <alignment/>
    </xf>
    <xf numFmtId="0" fontId="10" fillId="0" borderId="63" xfId="0" applyFont="1" applyBorder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3" fontId="4" fillId="0" borderId="63" xfId="0" applyNumberFormat="1" applyFont="1" applyBorder="1" applyAlignment="1" applyProtection="1">
      <alignment vertical="center" wrapText="1"/>
      <protection hidden="1"/>
    </xf>
    <xf numFmtId="3" fontId="4" fillId="0" borderId="62" xfId="0" applyNumberFormat="1" applyFont="1" applyBorder="1" applyAlignment="1" applyProtection="1">
      <alignment vertical="center" wrapText="1"/>
      <protection hidden="1"/>
    </xf>
    <xf numFmtId="3" fontId="4" fillId="0" borderId="64" xfId="0" applyNumberFormat="1" applyFont="1" applyBorder="1" applyAlignment="1" applyProtection="1">
      <alignment vertical="center" wrapText="1"/>
      <protection hidden="1"/>
    </xf>
    <xf numFmtId="0" fontId="4" fillId="0" borderId="71" xfId="0" applyFont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3" fontId="4" fillId="0" borderId="20" xfId="0" applyNumberFormat="1" applyFont="1" applyBorder="1" applyAlignment="1" applyProtection="1">
      <alignment vertical="center" wrapText="1"/>
      <protection hidden="1"/>
    </xf>
    <xf numFmtId="3" fontId="4" fillId="0" borderId="19" xfId="0" applyNumberFormat="1" applyFont="1" applyBorder="1" applyAlignment="1" applyProtection="1">
      <alignment vertical="center" wrapText="1"/>
      <protection hidden="1"/>
    </xf>
    <xf numFmtId="3" fontId="4" fillId="0" borderId="80" xfId="0" applyNumberFormat="1" applyFont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vertical="center" wrapText="1"/>
      <protection hidden="1"/>
    </xf>
    <xf numFmtId="3" fontId="4" fillId="0" borderId="22" xfId="0" applyNumberFormat="1" applyFont="1" applyBorder="1" applyAlignment="1" applyProtection="1">
      <alignment vertical="center" wrapText="1"/>
      <protection hidden="1"/>
    </xf>
    <xf numFmtId="3" fontId="4" fillId="0" borderId="47" xfId="0" applyNumberFormat="1" applyFont="1" applyBorder="1" applyAlignment="1" applyProtection="1">
      <alignment vertical="center" wrapText="1"/>
      <protection hidden="1"/>
    </xf>
    <xf numFmtId="0" fontId="4" fillId="0" borderId="68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locked="0"/>
    </xf>
    <xf numFmtId="3" fontId="4" fillId="0" borderId="24" xfId="0" applyNumberFormat="1" applyFont="1" applyBorder="1" applyAlignment="1" applyProtection="1">
      <alignment vertical="center" wrapText="1"/>
      <protection hidden="1"/>
    </xf>
    <xf numFmtId="3" fontId="4" fillId="0" borderId="31" xfId="0" applyNumberFormat="1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3" fontId="4" fillId="0" borderId="60" xfId="0" applyNumberFormat="1" applyFont="1" applyBorder="1" applyAlignment="1" applyProtection="1">
      <alignment vertical="center" wrapText="1"/>
      <protection locked="0"/>
    </xf>
    <xf numFmtId="0" fontId="4" fillId="0" borderId="85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3" fontId="4" fillId="0" borderId="36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3" fontId="4" fillId="0" borderId="5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locked="0"/>
    </xf>
    <xf numFmtId="3" fontId="4" fillId="0" borderId="75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8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3" fontId="4" fillId="0" borderId="87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3" fontId="4" fillId="0" borderId="81" xfId="0" applyNumberFormat="1" applyFont="1" applyBorder="1" applyAlignment="1" applyProtection="1">
      <alignment horizontal="right" vertical="center"/>
      <protection locked="0"/>
    </xf>
    <xf numFmtId="3" fontId="4" fillId="0" borderId="81" xfId="0" applyNumberFormat="1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vertical="center"/>
      <protection locked="0"/>
    </xf>
    <xf numFmtId="3" fontId="4" fillId="0" borderId="88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3" fillId="0" borderId="71" xfId="0" applyFont="1" applyBorder="1" applyAlignment="1" applyProtection="1">
      <alignment horizontal="justify" vertical="top" wrapText="1"/>
      <protection locked="0"/>
    </xf>
    <xf numFmtId="3" fontId="4" fillId="0" borderId="79" xfId="0" applyNumberFormat="1" applyFont="1" applyBorder="1" applyAlignment="1" applyProtection="1">
      <alignment horizontal="right" vertical="top" wrapText="1"/>
      <protection locked="0"/>
    </xf>
    <xf numFmtId="0" fontId="4" fillId="0" borderId="71" xfId="0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3" fontId="4" fillId="0" borderId="81" xfId="0" applyNumberFormat="1" applyFont="1" applyBorder="1" applyAlignment="1" applyProtection="1">
      <alignment horizontal="right" vertical="top" wrapText="1"/>
      <protection locked="0"/>
    </xf>
    <xf numFmtId="0" fontId="13" fillId="0" borderId="18" xfId="0" applyFont="1" applyBorder="1" applyAlignment="1" applyProtection="1">
      <alignment horizontal="justify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3" fontId="3" fillId="0" borderId="81" xfId="0" applyNumberFormat="1" applyFont="1" applyBorder="1" applyAlignment="1" applyProtection="1">
      <alignment horizontal="right" vertical="top" wrapText="1"/>
      <protection locked="0"/>
    </xf>
    <xf numFmtId="0" fontId="19" fillId="0" borderId="1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3" fontId="3" fillId="0" borderId="88" xfId="0" applyNumberFormat="1" applyFont="1" applyBorder="1" applyAlignment="1" applyProtection="1">
      <alignment horizontal="right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3" fontId="4" fillId="0" borderId="88" xfId="0" applyNumberFormat="1" applyFont="1" applyBorder="1" applyAlignment="1" applyProtection="1">
      <alignment horizontal="right" vertical="top" wrapText="1"/>
      <protection locked="0"/>
    </xf>
    <xf numFmtId="3" fontId="4" fillId="0" borderId="25" xfId="0" applyNumberFormat="1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right" vertical="top" wrapText="1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20" fillId="0" borderId="63" xfId="0" applyFont="1" applyBorder="1" applyAlignment="1" applyProtection="1">
      <alignment vertical="top" wrapText="1"/>
      <protection locked="0"/>
    </xf>
    <xf numFmtId="0" fontId="20" fillId="0" borderId="17" xfId="0" applyFont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23" xfId="0" applyFont="1" applyBorder="1" applyAlignment="1" applyProtection="1">
      <alignment vertical="top" wrapText="1"/>
      <protection locked="0"/>
    </xf>
    <xf numFmtId="0" fontId="20" fillId="0" borderId="50" xfId="0" applyFont="1" applyBorder="1" applyAlignment="1" applyProtection="1">
      <alignment horizontal="right" vertical="top" wrapText="1"/>
      <protection locked="0"/>
    </xf>
    <xf numFmtId="0" fontId="20" fillId="0" borderId="89" xfId="0" applyFont="1" applyBorder="1" applyAlignment="1" applyProtection="1">
      <alignment horizontal="right"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right" vertical="top" wrapText="1"/>
      <protection hidden="1"/>
    </xf>
    <xf numFmtId="0" fontId="10" fillId="0" borderId="28" xfId="0" applyFont="1" applyFill="1" applyBorder="1" applyAlignment="1" applyProtection="1">
      <alignment horizontal="center"/>
      <protection locked="0"/>
    </xf>
    <xf numFmtId="0" fontId="21" fillId="0" borderId="66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right" vertical="top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/>
      <protection hidden="1"/>
    </xf>
    <xf numFmtId="0" fontId="21" fillId="0" borderId="4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0" fillId="0" borderId="0" xfId="0" applyFont="1" applyAlignment="1">
      <alignment vertical="top" wrapTex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justify" vertical="top" wrapText="1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0" fillId="0" borderId="63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23" fillId="0" borderId="50" xfId="0" applyFont="1" applyBorder="1" applyAlignment="1" applyProtection="1">
      <alignment horizontal="right" vertical="center" wrapText="1"/>
      <protection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6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0" borderId="75" xfId="0" applyFont="1" applyBorder="1" applyAlignment="1" applyProtection="1">
      <alignment horizontal="right" vertical="center" wrapText="1"/>
      <protection/>
    </xf>
    <xf numFmtId="0" fontId="10" fillId="0" borderId="30" xfId="0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23" fillId="0" borderId="25" xfId="0" applyFont="1" applyBorder="1" applyAlignment="1" applyProtection="1">
      <alignment horizontal="right" vertical="center" wrapText="1"/>
      <protection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87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80" xfId="0" applyFont="1" applyBorder="1" applyAlignment="1" applyProtection="1">
      <alignment vertical="center"/>
      <protection locked="0"/>
    </xf>
    <xf numFmtId="0" fontId="0" fillId="0" borderId="79" xfId="0" applyFont="1" applyBorder="1" applyAlignment="1" applyProtection="1">
      <alignment vertical="center"/>
      <protection/>
    </xf>
    <xf numFmtId="0" fontId="0" fillId="0" borderId="81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24" fillId="0" borderId="86" xfId="0" applyFont="1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top" wrapText="1"/>
      <protection/>
    </xf>
    <xf numFmtId="0" fontId="0" fillId="0" borderId="87" xfId="0" applyBorder="1" applyAlignment="1" applyProtection="1">
      <alignment vertical="center"/>
      <protection locked="0"/>
    </xf>
    <xf numFmtId="3" fontId="0" fillId="0" borderId="87" xfId="0" applyNumberForma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3" fontId="0" fillId="0" borderId="50" xfId="0" applyNumberForma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horizontal="center" vertical="top" wrapText="1"/>
      <protection/>
    </xf>
    <xf numFmtId="0" fontId="0" fillId="0" borderId="72" xfId="0" applyBorder="1" applyAlignment="1" applyProtection="1">
      <alignment vertical="center"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88" xfId="0" applyBorder="1" applyAlignment="1" applyProtection="1">
      <alignment vertical="center"/>
      <protection locked="0"/>
    </xf>
    <xf numFmtId="3" fontId="0" fillId="0" borderId="75" xfId="0" applyNumberForma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justify" vertical="top" wrapText="1"/>
      <protection/>
    </xf>
    <xf numFmtId="3" fontId="0" fillId="0" borderId="13" xfId="0" applyNumberFormat="1" applyBorder="1" applyAlignment="1">
      <alignment vertical="center"/>
    </xf>
    <xf numFmtId="0" fontId="24" fillId="0" borderId="11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3" fontId="0" fillId="0" borderId="10" xfId="0" applyNumberForma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20" fillId="0" borderId="0" xfId="0" applyFont="1" applyBorder="1" applyAlignment="1">
      <alignment horizontal="center" vertical="top" wrapText="1"/>
    </xf>
    <xf numFmtId="0" fontId="0" fillId="0" borderId="2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locked="0"/>
    </xf>
    <xf numFmtId="0" fontId="2" fillId="0" borderId="0" xfId="50" applyFont="1" applyAlignment="1" applyProtection="1">
      <alignment vertical="center"/>
      <protection locked="0"/>
    </xf>
    <xf numFmtId="0" fontId="4" fillId="0" borderId="0" xfId="50" applyFont="1" applyAlignment="1" applyProtection="1">
      <alignment vertical="center"/>
      <protection locked="0"/>
    </xf>
    <xf numFmtId="0" fontId="25" fillId="0" borderId="0" xfId="50" applyFont="1" applyAlignment="1" applyProtection="1">
      <alignment vertical="center"/>
      <protection locked="0"/>
    </xf>
    <xf numFmtId="0" fontId="4" fillId="0" borderId="0" xfId="50" applyFont="1" applyAlignment="1">
      <alignment vertical="center"/>
      <protection/>
    </xf>
    <xf numFmtId="0" fontId="4" fillId="0" borderId="19" xfId="50" applyFont="1" applyBorder="1" applyAlignment="1" applyProtection="1">
      <alignment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3" xfId="50" applyFont="1" applyBorder="1" applyAlignment="1" applyProtection="1">
      <alignment vertical="center"/>
      <protection locked="0"/>
    </xf>
    <xf numFmtId="0" fontId="4" fillId="0" borderId="56" xfId="50" applyFont="1" applyBorder="1" applyAlignment="1" applyProtection="1">
      <alignment horizontal="center" vertical="center"/>
      <protection locked="0"/>
    </xf>
    <xf numFmtId="0" fontId="4" fillId="0" borderId="66" xfId="50" applyFont="1" applyBorder="1" applyAlignment="1" applyProtection="1">
      <alignment horizontal="center" vertical="center"/>
      <protection locked="0"/>
    </xf>
    <xf numFmtId="0" fontId="4" fillId="0" borderId="53" xfId="50" applyFont="1" applyBorder="1" applyAlignment="1" applyProtection="1">
      <alignment horizontal="center" vertical="center"/>
      <protection locked="0"/>
    </xf>
    <xf numFmtId="0" fontId="4" fillId="0" borderId="69" xfId="50" applyFont="1" applyBorder="1" applyAlignment="1" applyProtection="1">
      <alignment horizontal="center" vertical="center"/>
      <protection locked="0"/>
    </xf>
    <xf numFmtId="0" fontId="4" fillId="0" borderId="61" xfId="50" applyFont="1" applyBorder="1" applyAlignment="1" applyProtection="1">
      <alignment vertical="center"/>
      <protection locked="0"/>
    </xf>
    <xf numFmtId="0" fontId="4" fillId="0" borderId="63" xfId="50" applyFont="1" applyBorder="1" applyAlignment="1" applyProtection="1">
      <alignment horizontal="left" vertical="center"/>
      <protection locked="0"/>
    </xf>
    <xf numFmtId="164" fontId="4" fillId="0" borderId="63" xfId="50" applyNumberFormat="1" applyFont="1" applyBorder="1" applyAlignment="1" applyProtection="1">
      <alignment vertical="center"/>
      <protection locked="0"/>
    </xf>
    <xf numFmtId="164" fontId="4" fillId="0" borderId="63" xfId="50" applyNumberFormat="1" applyFont="1" applyBorder="1" applyAlignment="1" applyProtection="1">
      <alignment vertical="center"/>
      <protection hidden="1"/>
    </xf>
    <xf numFmtId="164" fontId="4" fillId="0" borderId="64" xfId="50" applyNumberFormat="1" applyFont="1" applyBorder="1" applyAlignment="1" applyProtection="1">
      <alignment vertical="center"/>
      <protection hidden="1"/>
    </xf>
    <xf numFmtId="164" fontId="4" fillId="0" borderId="17" xfId="50" applyNumberFormat="1" applyFont="1" applyBorder="1" applyAlignment="1" applyProtection="1">
      <alignment vertical="center"/>
      <protection hidden="1"/>
    </xf>
    <xf numFmtId="0" fontId="4" fillId="0" borderId="65" xfId="50" applyFont="1" applyBorder="1" applyAlignment="1" applyProtection="1">
      <alignment vertical="center"/>
      <protection locked="0"/>
    </xf>
    <xf numFmtId="0" fontId="4" fillId="0" borderId="20" xfId="50" applyFont="1" applyBorder="1" applyAlignment="1" applyProtection="1">
      <alignment horizontal="left" vertical="center"/>
      <protection locked="0"/>
    </xf>
    <xf numFmtId="164" fontId="4" fillId="0" borderId="20" xfId="50" applyNumberFormat="1" applyFont="1" applyBorder="1" applyAlignment="1" applyProtection="1">
      <alignment vertical="center"/>
      <protection locked="0"/>
    </xf>
    <xf numFmtId="164" fontId="3" fillId="0" borderId="12" xfId="50" applyNumberFormat="1" applyFont="1" applyBorder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Alignment="1">
      <alignment vertical="center"/>
      <protection/>
    </xf>
    <xf numFmtId="0" fontId="26" fillId="0" borderId="0" xfId="51" applyFont="1" applyFill="1" applyAlignment="1" applyProtection="1">
      <alignment vertical="center"/>
      <protection locked="0"/>
    </xf>
    <xf numFmtId="0" fontId="7" fillId="0" borderId="0" xfId="51" applyFill="1" applyAlignment="1" applyProtection="1">
      <alignment vertical="center"/>
      <protection locked="0"/>
    </xf>
    <xf numFmtId="0" fontId="27" fillId="0" borderId="0" xfId="51" applyFont="1" applyFill="1" applyBorder="1" applyAlignment="1" applyProtection="1">
      <alignment horizontal="center" vertical="center"/>
      <protection locked="0"/>
    </xf>
    <xf numFmtId="0" fontId="7" fillId="0" borderId="0" xfId="51" applyFill="1" applyAlignment="1">
      <alignment vertical="center"/>
      <protection/>
    </xf>
    <xf numFmtId="0" fontId="2" fillId="0" borderId="0" xfId="51" applyFont="1" applyFill="1" applyAlignment="1" applyProtection="1">
      <alignment vertical="center"/>
      <protection locked="0"/>
    </xf>
    <xf numFmtId="0" fontId="7" fillId="0" borderId="85" xfId="51" applyFill="1" applyBorder="1" applyAlignment="1" applyProtection="1">
      <alignment vertical="center"/>
      <protection locked="0"/>
    </xf>
    <xf numFmtId="0" fontId="28" fillId="0" borderId="85" xfId="5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33" borderId="14" xfId="51" applyFont="1" applyFill="1" applyBorder="1" applyAlignment="1" applyProtection="1">
      <alignment horizontal="center" vertical="center" wrapText="1"/>
      <protection locked="0"/>
    </xf>
    <xf numFmtId="0" fontId="7" fillId="0" borderId="14" xfId="51" applyFont="1" applyFill="1" applyBorder="1" applyAlignment="1" applyProtection="1">
      <alignment horizontal="center" vertical="center" wrapText="1"/>
      <protection locked="0"/>
    </xf>
    <xf numFmtId="0" fontId="7" fillId="0" borderId="10" xfId="51" applyFont="1" applyFill="1" applyBorder="1" applyAlignment="1" applyProtection="1">
      <alignment horizontal="center" vertical="center" wrapText="1"/>
      <protection locked="0"/>
    </xf>
    <xf numFmtId="0" fontId="7" fillId="33" borderId="10" xfId="51" applyFont="1" applyFill="1" applyBorder="1" applyAlignment="1" applyProtection="1">
      <alignment horizontal="center" vertical="center" wrapText="1"/>
      <protection locked="0"/>
    </xf>
    <xf numFmtId="0" fontId="7" fillId="33" borderId="68" xfId="51" applyFont="1" applyFill="1" applyBorder="1" applyAlignment="1" applyProtection="1">
      <alignment horizontal="center" vertical="center" wrapText="1"/>
      <protection locked="0"/>
    </xf>
    <xf numFmtId="0" fontId="7" fillId="0" borderId="68" xfId="51" applyFont="1" applyFill="1" applyBorder="1" applyAlignment="1" applyProtection="1">
      <alignment horizontal="center" vertical="center" wrapText="1"/>
      <protection locked="0"/>
    </xf>
    <xf numFmtId="0" fontId="29" fillId="0" borderId="86" xfId="51" applyFont="1" applyFill="1" applyBorder="1" applyAlignment="1" applyProtection="1">
      <alignment vertical="center" wrapText="1"/>
      <protection locked="0"/>
    </xf>
    <xf numFmtId="0" fontId="29" fillId="0" borderId="93" xfId="51" applyFont="1" applyFill="1" applyBorder="1" applyAlignment="1" applyProtection="1">
      <alignment vertical="center" wrapText="1"/>
      <protection locked="0"/>
    </xf>
    <xf numFmtId="0" fontId="8" fillId="0" borderId="94" xfId="51" applyFont="1" applyFill="1" applyBorder="1" applyAlignment="1" applyProtection="1">
      <alignment vertical="center" wrapText="1"/>
      <protection locked="0"/>
    </xf>
    <xf numFmtId="0" fontId="30" fillId="0" borderId="95" xfId="51" applyFont="1" applyFill="1" applyBorder="1" applyAlignment="1" applyProtection="1">
      <alignment vertical="center" wrapText="1"/>
      <protection locked="0"/>
    </xf>
    <xf numFmtId="0" fontId="29" fillId="33" borderId="86" xfId="51" applyFont="1" applyFill="1" applyBorder="1" applyAlignment="1" applyProtection="1">
      <alignment horizontal="center" vertical="center" wrapText="1"/>
      <protection locked="0"/>
    </xf>
    <xf numFmtId="0" fontId="29" fillId="0" borderId="86" xfId="51" applyFont="1" applyFill="1" applyBorder="1" applyAlignment="1" applyProtection="1">
      <alignment horizontal="center" vertical="center" wrapText="1"/>
      <protection locked="0"/>
    </xf>
    <xf numFmtId="0" fontId="29" fillId="0" borderId="10" xfId="51" applyFont="1" applyFill="1" applyBorder="1" applyAlignment="1" applyProtection="1">
      <alignment horizontal="center" vertical="center" wrapText="1"/>
      <protection locked="0"/>
    </xf>
    <xf numFmtId="0" fontId="29" fillId="0" borderId="0" xfId="51" applyFont="1" applyFill="1" applyAlignment="1" applyProtection="1">
      <alignment vertical="center" wrapText="1"/>
      <protection locked="0"/>
    </xf>
    <xf numFmtId="0" fontId="29" fillId="0" borderId="0" xfId="51" applyFont="1" applyFill="1" applyAlignment="1">
      <alignment vertical="center" wrapText="1"/>
      <protection/>
    </xf>
    <xf numFmtId="0" fontId="29" fillId="0" borderId="13" xfId="51" applyFont="1" applyFill="1" applyBorder="1" applyAlignment="1" applyProtection="1">
      <alignment vertical="center"/>
      <protection locked="0"/>
    </xf>
    <xf numFmtId="0" fontId="29" fillId="0" borderId="91" xfId="51" applyFont="1" applyFill="1" applyBorder="1" applyAlignment="1" applyProtection="1">
      <alignment vertical="center"/>
      <protection locked="0"/>
    </xf>
    <xf numFmtId="0" fontId="29" fillId="0" borderId="85" xfId="51" applyFont="1" applyFill="1" applyBorder="1" applyAlignment="1" applyProtection="1">
      <alignment vertical="center"/>
      <protection locked="0"/>
    </xf>
    <xf numFmtId="0" fontId="30" fillId="0" borderId="26" xfId="51" applyFont="1" applyFill="1" applyBorder="1" applyAlignment="1" applyProtection="1">
      <alignment vertical="center"/>
      <protection locked="0"/>
    </xf>
    <xf numFmtId="0" fontId="29" fillId="33" borderId="91" xfId="51" applyFont="1" applyFill="1" applyBorder="1" applyAlignment="1" applyProtection="1">
      <alignment horizontal="center" vertical="center"/>
      <protection locked="0"/>
    </xf>
    <xf numFmtId="0" fontId="29" fillId="0" borderId="91" xfId="51" applyFont="1" applyFill="1" applyBorder="1" applyAlignment="1" applyProtection="1">
      <alignment horizontal="center" vertical="center"/>
      <protection locked="0"/>
    </xf>
    <xf numFmtId="0" fontId="30" fillId="0" borderId="85" xfId="51" applyFont="1" applyFill="1" applyBorder="1" applyAlignment="1" applyProtection="1">
      <alignment vertical="center"/>
      <protection locked="0"/>
    </xf>
    <xf numFmtId="0" fontId="29" fillId="0" borderId="27" xfId="51" applyFont="1" applyFill="1" applyBorder="1" applyAlignment="1" applyProtection="1">
      <alignment horizontal="center" vertical="center"/>
      <protection locked="0"/>
    </xf>
    <xf numFmtId="0" fontId="29" fillId="0" borderId="0" xfId="51" applyFont="1" applyFill="1" applyAlignment="1" applyProtection="1">
      <alignment vertical="center"/>
      <protection locked="0"/>
    </xf>
    <xf numFmtId="0" fontId="29" fillId="0" borderId="0" xfId="51" applyFont="1" applyFill="1" applyAlignment="1">
      <alignment vertical="center"/>
      <protection/>
    </xf>
    <xf numFmtId="0" fontId="7" fillId="0" borderId="13" xfId="51" applyFill="1" applyBorder="1" applyAlignment="1" applyProtection="1">
      <alignment horizontal="center" vertical="center"/>
      <protection locked="0"/>
    </xf>
    <xf numFmtId="0" fontId="28" fillId="0" borderId="86" xfId="51" applyFont="1" applyFill="1" applyBorder="1" applyAlignment="1" applyProtection="1">
      <alignment vertical="center"/>
      <protection locked="0"/>
    </xf>
    <xf numFmtId="0" fontId="7" fillId="0" borderId="31" xfId="51" applyFont="1" applyFill="1" applyBorder="1" applyAlignment="1" applyProtection="1">
      <alignment vertical="center"/>
      <protection locked="0"/>
    </xf>
    <xf numFmtId="0" fontId="7" fillId="0" borderId="25" xfId="51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center" vertical="center"/>
      <protection locked="0"/>
    </xf>
    <xf numFmtId="0" fontId="7" fillId="0" borderId="96" xfId="51" applyFill="1" applyBorder="1" applyAlignment="1" applyProtection="1">
      <alignment horizontal="center" vertical="center"/>
      <protection locked="0"/>
    </xf>
    <xf numFmtId="0" fontId="7" fillId="0" borderId="97" xfId="51" applyFont="1" applyFill="1" applyBorder="1" applyAlignment="1" applyProtection="1">
      <alignment horizontal="center" vertical="center"/>
      <protection locked="0"/>
    </xf>
    <xf numFmtId="0" fontId="7" fillId="0" borderId="98" xfId="51" applyFont="1" applyFill="1" applyBorder="1" applyAlignment="1" applyProtection="1">
      <alignment vertical="center"/>
      <protection locked="0"/>
    </xf>
    <xf numFmtId="0" fontId="7" fillId="0" borderId="99" xfId="51" applyFont="1" applyFill="1" applyBorder="1" applyAlignment="1" applyProtection="1">
      <alignment vertical="center"/>
      <protection locked="0"/>
    </xf>
    <xf numFmtId="4" fontId="7" fillId="33" borderId="100" xfId="51" applyNumberFormat="1" applyFont="1" applyFill="1" applyBorder="1" applyAlignment="1" applyProtection="1">
      <alignment vertical="center"/>
      <protection hidden="1"/>
    </xf>
    <xf numFmtId="4" fontId="31" fillId="0" borderId="101" xfId="51" applyNumberFormat="1" applyFont="1" applyFill="1" applyBorder="1" applyAlignment="1" applyProtection="1">
      <alignment vertical="center"/>
      <protection locked="0"/>
    </xf>
    <xf numFmtId="4" fontId="7" fillId="33" borderId="102" xfId="51" applyNumberFormat="1" applyFont="1" applyFill="1" applyBorder="1" applyAlignment="1" applyProtection="1">
      <alignment vertical="center"/>
      <protection locked="0"/>
    </xf>
    <xf numFmtId="4" fontId="7" fillId="33" borderId="101" xfId="51" applyNumberFormat="1" applyFont="1" applyFill="1" applyBorder="1" applyAlignment="1" applyProtection="1">
      <alignment vertical="center"/>
      <protection locked="0"/>
    </xf>
    <xf numFmtId="4" fontId="7" fillId="33" borderId="101" xfId="51" applyNumberFormat="1" applyFont="1" applyFill="1" applyBorder="1" applyAlignment="1" applyProtection="1">
      <alignment vertical="center"/>
      <protection hidden="1"/>
    </xf>
    <xf numFmtId="4" fontId="7" fillId="0" borderId="101" xfId="51" applyNumberFormat="1" applyFont="1" applyFill="1" applyBorder="1" applyAlignment="1" applyProtection="1">
      <alignment vertical="center"/>
      <protection hidden="1"/>
    </xf>
    <xf numFmtId="0" fontId="7" fillId="0" borderId="103" xfId="51" applyFill="1" applyBorder="1" applyAlignment="1" applyProtection="1">
      <alignment horizontal="center" vertical="center"/>
      <protection locked="0"/>
    </xf>
    <xf numFmtId="0" fontId="7" fillId="0" borderId="104" xfId="51" applyFont="1" applyFill="1" applyBorder="1" applyAlignment="1" applyProtection="1">
      <alignment horizontal="center" vertical="center"/>
      <protection locked="0"/>
    </xf>
    <xf numFmtId="0" fontId="7" fillId="0" borderId="105" xfId="51" applyFont="1" applyFill="1" applyBorder="1" applyAlignment="1" applyProtection="1">
      <alignment vertical="center"/>
      <protection locked="0"/>
    </xf>
    <xf numFmtId="4" fontId="7" fillId="33" borderId="106" xfId="51" applyNumberFormat="1" applyFont="1" applyFill="1" applyBorder="1" applyAlignment="1" applyProtection="1">
      <alignment vertical="center"/>
      <protection hidden="1"/>
    </xf>
    <xf numFmtId="4" fontId="7" fillId="33" borderId="107" xfId="51" applyNumberFormat="1" applyFont="1" applyFill="1" applyBorder="1" applyAlignment="1" applyProtection="1">
      <alignment vertical="center"/>
      <protection locked="0"/>
    </xf>
    <xf numFmtId="4" fontId="31" fillId="0" borderId="107" xfId="51" applyNumberFormat="1" applyFont="1" applyFill="1" applyBorder="1" applyAlignment="1" applyProtection="1">
      <alignment vertical="center"/>
      <protection locked="0"/>
    </xf>
    <xf numFmtId="4" fontId="7" fillId="33" borderId="107" xfId="51" applyNumberFormat="1" applyFont="1" applyFill="1" applyBorder="1" applyAlignment="1" applyProtection="1">
      <alignment vertical="center"/>
      <protection hidden="1"/>
    </xf>
    <xf numFmtId="4" fontId="7" fillId="33" borderId="108" xfId="51" applyNumberFormat="1" applyFont="1" applyFill="1" applyBorder="1" applyAlignment="1" applyProtection="1">
      <alignment vertical="center"/>
      <protection hidden="1"/>
    </xf>
    <xf numFmtId="4" fontId="7" fillId="0" borderId="107" xfId="51" applyNumberFormat="1" applyFont="1" applyFill="1" applyBorder="1" applyAlignment="1" applyProtection="1">
      <alignment vertical="center"/>
      <protection hidden="1"/>
    </xf>
    <xf numFmtId="0" fontId="7" fillId="0" borderId="104" xfId="51" applyFont="1" applyFill="1" applyBorder="1" applyAlignment="1" applyProtection="1">
      <alignment vertical="center"/>
      <protection locked="0"/>
    </xf>
    <xf numFmtId="0" fontId="31" fillId="0" borderId="105" xfId="51" applyFont="1" applyFill="1" applyBorder="1" applyAlignment="1" applyProtection="1">
      <alignment vertical="center" wrapText="1"/>
      <protection locked="0"/>
    </xf>
    <xf numFmtId="4" fontId="7" fillId="0" borderId="107" xfId="51" applyNumberFormat="1" applyFont="1" applyFill="1" applyBorder="1" applyAlignment="1" applyProtection="1">
      <alignment vertical="center"/>
      <protection locked="0"/>
    </xf>
    <xf numFmtId="0" fontId="7" fillId="0" borderId="105" xfId="51" applyFont="1" applyFill="1" applyBorder="1" applyAlignment="1" applyProtection="1">
      <alignment vertical="center" wrapText="1"/>
      <protection locked="0"/>
    </xf>
    <xf numFmtId="4" fontId="7" fillId="33" borderId="109" xfId="51" applyNumberFormat="1" applyFont="1" applyFill="1" applyBorder="1" applyAlignment="1" applyProtection="1">
      <alignment vertical="center"/>
      <protection locked="0"/>
    </xf>
    <xf numFmtId="4" fontId="7" fillId="0" borderId="110" xfId="51" applyNumberFormat="1" applyFont="1" applyFill="1" applyBorder="1" applyAlignment="1" applyProtection="1">
      <alignment vertical="center"/>
      <protection locked="0"/>
    </xf>
    <xf numFmtId="4" fontId="7" fillId="0" borderId="109" xfId="51" applyNumberFormat="1" applyFont="1" applyFill="1" applyBorder="1" applyAlignment="1" applyProtection="1">
      <alignment vertical="center"/>
      <protection locked="0"/>
    </xf>
    <xf numFmtId="4" fontId="31" fillId="0" borderId="110" xfId="51" applyNumberFormat="1" applyFont="1" applyFill="1" applyBorder="1" applyAlignment="1" applyProtection="1">
      <alignment vertical="center"/>
      <protection locked="0"/>
    </xf>
    <xf numFmtId="0" fontId="31" fillId="0" borderId="105" xfId="51" applyFont="1" applyFill="1" applyBorder="1" applyAlignment="1" applyProtection="1">
      <alignment vertical="center"/>
      <protection locked="0"/>
    </xf>
    <xf numFmtId="0" fontId="7" fillId="0" borderId="105" xfId="51" applyFont="1" applyFill="1" applyBorder="1" applyAlignment="1" applyProtection="1">
      <alignment vertical="center"/>
      <protection locked="0"/>
    </xf>
    <xf numFmtId="0" fontId="7" fillId="0" borderId="111" xfId="51" applyFont="1" applyFill="1" applyBorder="1" applyAlignment="1" applyProtection="1">
      <alignment horizontal="center" vertical="center"/>
      <protection locked="0"/>
    </xf>
    <xf numFmtId="0" fontId="7" fillId="0" borderId="112" xfId="51" applyFont="1" applyFill="1" applyBorder="1" applyAlignment="1" applyProtection="1">
      <alignment vertical="center"/>
      <protection locked="0"/>
    </xf>
    <xf numFmtId="4" fontId="7" fillId="33" borderId="113" xfId="51" applyNumberFormat="1" applyFont="1" applyFill="1" applyBorder="1" applyAlignment="1" applyProtection="1">
      <alignment vertical="center"/>
      <protection hidden="1"/>
    </xf>
    <xf numFmtId="0" fontId="7" fillId="0" borderId="114" xfId="51" applyFill="1" applyBorder="1" applyAlignment="1" applyProtection="1">
      <alignment horizontal="center" vertical="center"/>
      <protection locked="0"/>
    </xf>
    <xf numFmtId="0" fontId="7" fillId="0" borderId="115" xfId="51" applyFont="1" applyFill="1" applyBorder="1" applyAlignment="1" applyProtection="1">
      <alignment vertical="center"/>
      <protection locked="0"/>
    </xf>
    <xf numFmtId="0" fontId="7" fillId="0" borderId="110" xfId="51" applyFont="1" applyFill="1" applyBorder="1" applyAlignment="1" applyProtection="1">
      <alignment vertical="center"/>
      <protection locked="0"/>
    </xf>
    <xf numFmtId="4" fontId="7" fillId="33" borderId="116" xfId="51" applyNumberFormat="1" applyFont="1" applyFill="1" applyBorder="1" applyAlignment="1" applyProtection="1">
      <alignment vertical="center"/>
      <protection hidden="1"/>
    </xf>
    <xf numFmtId="4" fontId="31" fillId="0" borderId="117" xfId="51" applyNumberFormat="1" applyFont="1" applyFill="1" applyBorder="1" applyAlignment="1" applyProtection="1">
      <alignment vertical="center"/>
      <protection locked="0"/>
    </xf>
    <xf numFmtId="4" fontId="31" fillId="0" borderId="109" xfId="51" applyNumberFormat="1" applyFont="1" applyFill="1" applyBorder="1" applyAlignment="1" applyProtection="1">
      <alignment vertical="center"/>
      <protection locked="0"/>
    </xf>
    <xf numFmtId="0" fontId="7" fillId="0" borderId="118" xfId="51" applyFont="1" applyFill="1" applyBorder="1" applyAlignment="1" applyProtection="1">
      <alignment horizontal="center" vertical="center"/>
      <protection locked="0"/>
    </xf>
    <xf numFmtId="0" fontId="7" fillId="0" borderId="91" xfId="51" applyFont="1" applyFill="1" applyBorder="1" applyAlignment="1" applyProtection="1">
      <alignment horizontal="center" vertical="center"/>
      <protection locked="0"/>
    </xf>
    <xf numFmtId="0" fontId="7" fillId="0" borderId="119" xfId="51" applyFont="1" applyFill="1" applyBorder="1" applyAlignment="1" applyProtection="1">
      <alignment vertical="center"/>
      <protection locked="0"/>
    </xf>
    <xf numFmtId="0" fontId="7" fillId="0" borderId="85" xfId="51" applyFont="1" applyFill="1" applyBorder="1" applyAlignment="1" applyProtection="1">
      <alignment vertical="center"/>
      <protection locked="0"/>
    </xf>
    <xf numFmtId="4" fontId="7" fillId="33" borderId="120" xfId="51" applyNumberFormat="1" applyFont="1" applyFill="1" applyBorder="1" applyAlignment="1" applyProtection="1">
      <alignment vertical="center"/>
      <protection hidden="1"/>
    </xf>
    <xf numFmtId="4" fontId="7" fillId="0" borderId="121" xfId="51" applyNumberFormat="1" applyFont="1" applyFill="1" applyBorder="1" applyAlignment="1" applyProtection="1">
      <alignment vertical="center"/>
      <protection locked="0"/>
    </xf>
    <xf numFmtId="4" fontId="7" fillId="0" borderId="122" xfId="51" applyNumberFormat="1" applyFont="1" applyFill="1" applyBorder="1" applyAlignment="1" applyProtection="1">
      <alignment vertical="center"/>
      <protection locked="0"/>
    </xf>
    <xf numFmtId="4" fontId="7" fillId="33" borderId="117" xfId="51" applyNumberFormat="1" applyFont="1" applyFill="1" applyBorder="1" applyAlignment="1" applyProtection="1">
      <alignment vertical="center"/>
      <protection locked="0"/>
    </xf>
    <xf numFmtId="4" fontId="7" fillId="0" borderId="117" xfId="51" applyNumberFormat="1" applyFont="1" applyFill="1" applyBorder="1" applyAlignment="1" applyProtection="1">
      <alignment vertical="center"/>
      <protection locked="0"/>
    </xf>
    <xf numFmtId="4" fontId="7" fillId="33" borderId="123" xfId="51" applyNumberFormat="1" applyFont="1" applyFill="1" applyBorder="1" applyAlignment="1" applyProtection="1">
      <alignment vertical="center"/>
      <protection locked="0"/>
    </xf>
    <xf numFmtId="4" fontId="7" fillId="0" borderId="123" xfId="51" applyNumberFormat="1" applyFont="1" applyFill="1" applyBorder="1" applyAlignment="1" applyProtection="1">
      <alignment vertical="center"/>
      <protection locked="0"/>
    </xf>
    <xf numFmtId="4" fontId="7" fillId="33" borderId="117" xfId="51" applyNumberFormat="1" applyFont="1" applyFill="1" applyBorder="1" applyAlignment="1" applyProtection="1">
      <alignment vertical="center"/>
      <protection hidden="1"/>
    </xf>
    <xf numFmtId="4" fontId="7" fillId="0" borderId="117" xfId="51" applyNumberFormat="1" applyFont="1" applyFill="1" applyBorder="1" applyAlignment="1" applyProtection="1">
      <alignment vertical="center"/>
      <protection hidden="1"/>
    </xf>
    <xf numFmtId="0" fontId="7" fillId="0" borderId="0" xfId="51" applyFont="1" applyFill="1" applyAlignment="1" applyProtection="1">
      <alignment vertical="center"/>
      <protection locked="0"/>
    </xf>
    <xf numFmtId="0" fontId="7" fillId="0" borderId="0" xfId="51" applyFont="1" applyFill="1" applyAlignment="1">
      <alignment vertical="center"/>
      <protection/>
    </xf>
    <xf numFmtId="4" fontId="7" fillId="33" borderId="124" xfId="51" applyNumberFormat="1" applyFont="1" applyFill="1" applyBorder="1" applyAlignment="1" applyProtection="1">
      <alignment vertical="center"/>
      <protection hidden="1"/>
    </xf>
    <xf numFmtId="4" fontId="7" fillId="0" borderId="10" xfId="51" applyNumberFormat="1" applyFont="1" applyFill="1" applyBorder="1" applyAlignment="1" applyProtection="1">
      <alignment vertical="center"/>
      <protection hidden="1"/>
    </xf>
    <xf numFmtId="4" fontId="7" fillId="33" borderId="10" xfId="51" applyNumberFormat="1" applyFont="1" applyFill="1" applyBorder="1" applyAlignment="1" applyProtection="1">
      <alignment vertical="center"/>
      <protection hidden="1"/>
    </xf>
    <xf numFmtId="0" fontId="7" fillId="0" borderId="125" xfId="51" applyFont="1" applyFill="1" applyBorder="1" applyAlignment="1" applyProtection="1">
      <alignment vertical="center"/>
      <protection locked="0"/>
    </xf>
    <xf numFmtId="0" fontId="7" fillId="0" borderId="125" xfId="51" applyFont="1" applyFill="1" applyBorder="1" applyAlignment="1" applyProtection="1">
      <alignment vertical="center"/>
      <protection locked="0"/>
    </xf>
    <xf numFmtId="0" fontId="7" fillId="0" borderId="126" xfId="51" applyFont="1" applyFill="1" applyBorder="1" applyAlignment="1" applyProtection="1">
      <alignment vertical="center"/>
      <protection locked="0"/>
    </xf>
    <xf numFmtId="4" fontId="7" fillId="0" borderId="127" xfId="51" applyNumberFormat="1" applyFont="1" applyFill="1" applyBorder="1" applyAlignment="1" applyProtection="1">
      <alignment vertical="center"/>
      <protection locked="0"/>
    </xf>
    <xf numFmtId="4" fontId="7" fillId="0" borderId="101" xfId="51" applyNumberFormat="1" applyFont="1" applyFill="1" applyBorder="1" applyAlignment="1" applyProtection="1">
      <alignment vertical="center"/>
      <protection locked="0"/>
    </xf>
    <xf numFmtId="4" fontId="7" fillId="33" borderId="128" xfId="51" applyNumberFormat="1" applyFont="1" applyFill="1" applyBorder="1" applyAlignment="1" applyProtection="1">
      <alignment vertical="center"/>
      <protection locked="0"/>
    </xf>
    <xf numFmtId="4" fontId="7" fillId="0" borderId="102" xfId="51" applyNumberFormat="1" applyFont="1" applyFill="1" applyBorder="1" applyAlignment="1" applyProtection="1">
      <alignment vertical="center"/>
      <protection locked="0"/>
    </xf>
    <xf numFmtId="0" fontId="7" fillId="0" borderId="129" xfId="51" applyFont="1" applyFill="1" applyBorder="1" applyAlignment="1" applyProtection="1">
      <alignment vertical="center"/>
      <protection locked="0"/>
    </xf>
    <xf numFmtId="0" fontId="7" fillId="0" borderId="129" xfId="51" applyFont="1" applyFill="1" applyBorder="1" applyAlignment="1" applyProtection="1">
      <alignment vertical="center"/>
      <protection locked="0"/>
    </xf>
    <xf numFmtId="4" fontId="7" fillId="33" borderId="110" xfId="51" applyNumberFormat="1" applyFont="1" applyFill="1" applyBorder="1" applyAlignment="1" applyProtection="1">
      <alignment vertical="center"/>
      <protection locked="0"/>
    </xf>
    <xf numFmtId="0" fontId="7" fillId="0" borderId="130" xfId="51" applyFont="1" applyFill="1" applyBorder="1" applyAlignment="1" applyProtection="1">
      <alignment vertical="center"/>
      <protection locked="0"/>
    </xf>
    <xf numFmtId="0" fontId="7" fillId="0" borderId="130" xfId="51" applyFont="1" applyFill="1" applyBorder="1" applyAlignment="1" applyProtection="1">
      <alignment vertical="center"/>
      <protection locked="0"/>
    </xf>
    <xf numFmtId="0" fontId="7" fillId="0" borderId="131" xfId="51" applyFont="1" applyFill="1" applyBorder="1" applyAlignment="1" applyProtection="1">
      <alignment vertical="center"/>
      <protection locked="0"/>
    </xf>
    <xf numFmtId="4" fontId="7" fillId="33" borderId="132" xfId="51" applyNumberFormat="1" applyFont="1" applyFill="1" applyBorder="1" applyAlignment="1" applyProtection="1">
      <alignment vertical="center"/>
      <protection locked="0"/>
    </xf>
    <xf numFmtId="4" fontId="7" fillId="33" borderId="86" xfId="51" applyNumberFormat="1" applyFont="1" applyFill="1" applyBorder="1" applyAlignment="1" applyProtection="1">
      <alignment vertical="center"/>
      <protection hidden="1"/>
    </xf>
    <xf numFmtId="4" fontId="7" fillId="0" borderId="86" xfId="51" applyNumberFormat="1" applyFont="1" applyFill="1" applyBorder="1" applyAlignment="1" applyProtection="1">
      <alignment vertical="center"/>
      <protection hidden="1"/>
    </xf>
    <xf numFmtId="0" fontId="7" fillId="0" borderId="36" xfId="51" applyFill="1" applyBorder="1" applyAlignment="1" applyProtection="1">
      <alignment horizontal="center" vertical="center"/>
      <protection locked="0"/>
    </xf>
    <xf numFmtId="4" fontId="7" fillId="33" borderId="38" xfId="51" applyNumberFormat="1" applyFont="1" applyFill="1" applyBorder="1" applyAlignment="1" applyProtection="1">
      <alignment vertical="center"/>
      <protection locked="0"/>
    </xf>
    <xf numFmtId="4" fontId="7" fillId="0" borderId="14" xfId="51" applyNumberFormat="1" applyFont="1" applyFill="1" applyBorder="1" applyAlignment="1" applyProtection="1">
      <alignment vertical="center"/>
      <protection hidden="1"/>
    </xf>
    <xf numFmtId="0" fontId="7" fillId="0" borderId="133" xfId="51" applyFill="1" applyBorder="1" applyAlignment="1" applyProtection="1">
      <alignment horizontal="center" vertical="center"/>
      <protection locked="0"/>
    </xf>
    <xf numFmtId="4" fontId="7" fillId="33" borderId="134" xfId="51" applyNumberFormat="1" applyFont="1" applyFill="1" applyBorder="1" applyAlignment="1" applyProtection="1">
      <alignment vertical="center"/>
      <protection hidden="1"/>
    </xf>
    <xf numFmtId="0" fontId="7" fillId="0" borderId="118" xfId="51" applyFill="1" applyBorder="1" applyAlignment="1" applyProtection="1">
      <alignment horizontal="center" vertical="center"/>
      <protection locked="0"/>
    </xf>
    <xf numFmtId="0" fontId="7" fillId="0" borderId="126" xfId="51" applyFont="1" applyFill="1" applyBorder="1" applyAlignment="1" applyProtection="1">
      <alignment vertical="center"/>
      <protection locked="0"/>
    </xf>
    <xf numFmtId="0" fontId="7" fillId="0" borderId="110" xfId="51" applyFont="1" applyFill="1" applyBorder="1" applyAlignment="1" applyProtection="1">
      <alignment vertical="center"/>
      <protection locked="0"/>
    </xf>
    <xf numFmtId="0" fontId="7" fillId="0" borderId="131" xfId="51" applyFont="1" applyFill="1" applyBorder="1" applyAlignment="1" applyProtection="1">
      <alignment vertical="center"/>
      <protection locked="0"/>
    </xf>
    <xf numFmtId="4" fontId="7" fillId="0" borderId="10" xfId="51" applyNumberFormat="1" applyFont="1" applyFill="1" applyBorder="1" applyAlignment="1" applyProtection="1">
      <alignment vertical="center"/>
      <protection locked="0"/>
    </xf>
    <xf numFmtId="4" fontId="7" fillId="0" borderId="31" xfId="51" applyNumberFormat="1" applyFont="1" applyFill="1" applyBorder="1" applyAlignment="1" applyProtection="1">
      <alignment vertical="center"/>
      <protection locked="0"/>
    </xf>
    <xf numFmtId="4" fontId="7" fillId="33" borderId="10" xfId="51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8" fillId="0" borderId="0" xfId="51" applyNumberFormat="1" applyFont="1" applyFill="1" applyBorder="1" applyAlignment="1" applyProtection="1">
      <alignment vertical="center"/>
      <protection locked="0"/>
    </xf>
    <xf numFmtId="0" fontId="4" fillId="0" borderId="87" xfId="0" applyFont="1" applyBorder="1" applyAlignment="1" applyProtection="1">
      <alignment horizontal="justify" vertical="center" wrapText="1"/>
      <protection locked="0"/>
    </xf>
    <xf numFmtId="0" fontId="4" fillId="0" borderId="87" xfId="0" applyFont="1" applyBorder="1" applyAlignment="1" applyProtection="1">
      <alignment horizontal="right" vertical="center" wrapText="1"/>
      <protection hidden="1"/>
    </xf>
    <xf numFmtId="0" fontId="4" fillId="0" borderId="81" xfId="0" applyFont="1" applyBorder="1" applyAlignment="1" applyProtection="1">
      <alignment horizontal="justify" vertical="center" wrapText="1"/>
      <protection locked="0"/>
    </xf>
    <xf numFmtId="0" fontId="4" fillId="0" borderId="81" xfId="0" applyFont="1" applyBorder="1" applyAlignment="1" applyProtection="1">
      <alignment horizontal="right" vertical="center" wrapText="1"/>
      <protection locked="0"/>
    </xf>
    <xf numFmtId="0" fontId="0" fillId="0" borderId="52" xfId="0" applyBorder="1" applyAlignment="1" applyProtection="1">
      <alignment vertical="center"/>
      <protection locked="0"/>
    </xf>
    <xf numFmtId="0" fontId="4" fillId="0" borderId="82" xfId="0" applyFont="1" applyBorder="1" applyAlignment="1" applyProtection="1">
      <alignment horizontal="justify" vertical="center" wrapText="1"/>
      <protection locked="0"/>
    </xf>
    <xf numFmtId="0" fontId="4" fillId="0" borderId="82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justify" vertical="center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hidden="1"/>
    </xf>
    <xf numFmtId="165" fontId="0" fillId="0" borderId="20" xfId="0" applyNumberFormat="1" applyBorder="1" applyAlignment="1" applyProtection="1">
      <alignment vertical="center"/>
      <protection locked="0"/>
    </xf>
    <xf numFmtId="165" fontId="0" fillId="0" borderId="80" xfId="0" applyNumberFormat="1" applyBorder="1" applyAlignment="1" applyProtection="1">
      <alignment vertical="center"/>
      <protection locked="0"/>
    </xf>
    <xf numFmtId="165" fontId="0" fillId="0" borderId="80" xfId="0" applyNumberFormat="1" applyBorder="1" applyAlignment="1" applyProtection="1">
      <alignment vertical="center"/>
      <protection hidden="1"/>
    </xf>
    <xf numFmtId="165" fontId="0" fillId="0" borderId="5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165" fontId="0" fillId="0" borderId="66" xfId="0" applyNumberFormat="1" applyBorder="1" applyAlignment="1" applyProtection="1">
      <alignment vertical="center"/>
      <protection locked="0"/>
    </xf>
    <xf numFmtId="165" fontId="0" fillId="0" borderId="53" xfId="0" applyNumberFormat="1" applyBorder="1" applyAlignment="1" applyProtection="1">
      <alignment vertical="center"/>
      <protection locked="0"/>
    </xf>
    <xf numFmtId="165" fontId="0" fillId="0" borderId="66" xfId="0" applyNumberFormat="1" applyBorder="1" applyAlignment="1" applyProtection="1">
      <alignment vertical="center"/>
      <protection hidden="1"/>
    </xf>
    <xf numFmtId="165" fontId="0" fillId="0" borderId="69" xfId="0" applyNumberFormat="1" applyBorder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0" fontId="4" fillId="0" borderId="80" xfId="0" applyFont="1" applyBorder="1" applyAlignment="1" applyProtection="1">
      <alignment horizontal="right" vertical="center" wrapText="1"/>
      <protection locked="0"/>
    </xf>
    <xf numFmtId="0" fontId="4" fillId="0" borderId="5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46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right" vertical="center" wrapText="1"/>
      <protection locked="0"/>
    </xf>
    <xf numFmtId="0" fontId="4" fillId="0" borderId="47" xfId="0" applyFont="1" applyBorder="1" applyAlignment="1" applyProtection="1">
      <alignment horizontal="right" vertical="center" wrapText="1"/>
      <protection locked="0"/>
    </xf>
    <xf numFmtId="0" fontId="4" fillId="0" borderId="7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49" fontId="4" fillId="0" borderId="0" xfId="0" applyNumberFormat="1" applyFont="1" applyAlignment="1">
      <alignment vertical="center"/>
    </xf>
    <xf numFmtId="0" fontId="4" fillId="0" borderId="61" xfId="0" applyFont="1" applyBorder="1" applyAlignment="1" applyProtection="1">
      <alignment horizontal="right" vertical="center" wrapText="1"/>
      <protection locked="0"/>
    </xf>
    <xf numFmtId="0" fontId="4" fillId="0" borderId="63" xfId="0" applyFont="1" applyBorder="1" applyAlignment="1" applyProtection="1">
      <alignment horizontal="right" vertical="center" wrapText="1"/>
      <protection locked="0"/>
    </xf>
    <xf numFmtId="0" fontId="4" fillId="0" borderId="6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7" fillId="0" borderId="122" xfId="51" applyFont="1" applyFill="1" applyBorder="1" applyAlignment="1" applyProtection="1">
      <alignment vertical="center"/>
      <protection locked="0"/>
    </xf>
    <xf numFmtId="0" fontId="7" fillId="0" borderId="128" xfId="51" applyFont="1" applyFill="1" applyBorder="1" applyAlignment="1" applyProtection="1">
      <alignment vertical="center"/>
      <protection locked="0"/>
    </xf>
    <xf numFmtId="0" fontId="7" fillId="0" borderId="135" xfId="51" applyFont="1" applyFill="1" applyBorder="1" applyAlignment="1" applyProtection="1">
      <alignment vertical="center"/>
      <protection locked="0"/>
    </xf>
    <xf numFmtId="4" fontId="28" fillId="34" borderId="93" xfId="51" applyNumberFormat="1" applyFont="1" applyFill="1" applyBorder="1" applyAlignment="1" applyProtection="1">
      <alignment vertical="center"/>
      <protection locked="0"/>
    </xf>
    <xf numFmtId="4" fontId="28" fillId="34" borderId="10" xfId="51" applyNumberFormat="1" applyFont="1" applyFill="1" applyBorder="1" applyAlignment="1" applyProtection="1">
      <alignment vertical="center"/>
      <protection hidden="1"/>
    </xf>
    <xf numFmtId="4" fontId="28" fillId="34" borderId="93" xfId="51" applyNumberFormat="1" applyFont="1" applyFill="1" applyBorder="1" applyAlignment="1" applyProtection="1">
      <alignment vertical="center"/>
      <protection hidden="1"/>
    </xf>
    <xf numFmtId="4" fontId="28" fillId="34" borderId="86" xfId="51" applyNumberFormat="1" applyFont="1" applyFill="1" applyBorder="1" applyAlignment="1" applyProtection="1">
      <alignment vertical="center"/>
      <protection hidden="1"/>
    </xf>
    <xf numFmtId="0" fontId="82" fillId="0" borderId="0" xfId="0" applyFont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82" fillId="0" borderId="0" xfId="0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Fill="1" applyBorder="1" applyAlignment="1" applyProtection="1">
      <alignment/>
      <protection/>
    </xf>
    <xf numFmtId="0" fontId="84" fillId="0" borderId="0" xfId="0" applyFont="1" applyAlignment="1" applyProtection="1">
      <alignment/>
      <protection locked="0"/>
    </xf>
    <xf numFmtId="0" fontId="85" fillId="0" borderId="0" xfId="0" applyFont="1" applyAlignment="1">
      <alignment vertical="center"/>
    </xf>
    <xf numFmtId="0" fontId="85" fillId="0" borderId="0" xfId="0" applyFont="1" applyFill="1" applyBorder="1" applyAlignment="1" applyProtection="1">
      <alignment/>
      <protection/>
    </xf>
    <xf numFmtId="0" fontId="85" fillId="0" borderId="0" xfId="0" applyFont="1" applyAlignment="1">
      <alignment/>
    </xf>
    <xf numFmtId="0" fontId="86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0" fillId="0" borderId="90" xfId="0" applyBorder="1" applyAlignment="1" applyProtection="1">
      <alignment vertical="center"/>
      <protection locked="0"/>
    </xf>
    <xf numFmtId="0" fontId="33" fillId="0" borderId="10" xfId="47" applyFont="1" applyBorder="1" applyAlignment="1">
      <alignment horizontal="center" vertical="center" wrapText="1"/>
      <protection/>
    </xf>
    <xf numFmtId="0" fontId="39" fillId="0" borderId="86" xfId="49" applyFont="1" applyBorder="1" applyAlignment="1">
      <alignment horizontal="right" vertical="center"/>
      <protection/>
    </xf>
    <xf numFmtId="14" fontId="0" fillId="0" borderId="25" xfId="47" applyNumberFormat="1" applyFont="1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9" fillId="0" borderId="86" xfId="47" applyFont="1" applyBorder="1" applyAlignment="1">
      <alignment vertical="center"/>
      <protection/>
    </xf>
    <xf numFmtId="49" fontId="9" fillId="0" borderId="11" xfId="47" applyNumberFormat="1" applyFont="1" applyBorder="1" applyAlignment="1">
      <alignment horizontal="center" vertical="center" wrapText="1"/>
      <protection/>
    </xf>
    <xf numFmtId="49" fontId="9" fillId="0" borderId="12" xfId="47" applyNumberFormat="1" applyFont="1" applyBorder="1" applyAlignment="1">
      <alignment horizontal="center" vertical="center" wrapText="1"/>
      <protection/>
    </xf>
    <xf numFmtId="49" fontId="9" fillId="0" borderId="13" xfId="47" applyNumberFormat="1" applyFont="1" applyBorder="1" applyAlignment="1">
      <alignment horizontal="center" vertical="center" wrapText="1"/>
      <protection/>
    </xf>
    <xf numFmtId="0" fontId="9" fillId="0" borderId="71" xfId="47" applyFont="1" applyBorder="1" applyAlignment="1">
      <alignment vertical="center" wrapText="1"/>
      <protection/>
    </xf>
    <xf numFmtId="49" fontId="0" fillId="0" borderId="62" xfId="47" applyNumberFormat="1" applyFont="1" applyBorder="1" applyAlignment="1">
      <alignment horizontal="center" vertical="center" wrapText="1"/>
      <protection/>
    </xf>
    <xf numFmtId="49" fontId="0" fillId="0" borderId="63" xfId="47" applyNumberFormat="1" applyFont="1" applyBorder="1" applyAlignment="1">
      <alignment horizontal="center" vertical="center" wrapText="1"/>
      <protection/>
    </xf>
    <xf numFmtId="0" fontId="0" fillId="0" borderId="18" xfId="47" applyFont="1" applyBorder="1" applyAlignment="1">
      <alignment vertical="center" wrapText="1"/>
      <protection/>
    </xf>
    <xf numFmtId="49" fontId="0" fillId="0" borderId="19" xfId="47" applyNumberFormat="1" applyFont="1" applyBorder="1" applyAlignment="1">
      <alignment horizontal="center" vertical="center" wrapText="1"/>
      <protection/>
    </xf>
    <xf numFmtId="49" fontId="0" fillId="0" borderId="20" xfId="47" applyNumberFormat="1" applyFont="1" applyBorder="1" applyAlignment="1">
      <alignment horizontal="center" vertical="center" wrapText="1"/>
      <protection/>
    </xf>
    <xf numFmtId="4" fontId="42" fillId="0" borderId="20" xfId="47" applyNumberFormat="1" applyFont="1" applyBorder="1" applyAlignment="1">
      <alignment horizontal="center" vertical="center" wrapText="1"/>
      <protection/>
    </xf>
    <xf numFmtId="4" fontId="42" fillId="0" borderId="36" xfId="47" applyNumberFormat="1" applyFont="1" applyBorder="1" applyAlignment="1">
      <alignment horizontal="center" vertical="center" wrapText="1"/>
      <protection/>
    </xf>
    <xf numFmtId="4" fontId="42" fillId="0" borderId="50" xfId="47" applyNumberFormat="1" applyFont="1" applyBorder="1" applyAlignment="1">
      <alignment horizontal="center" vertical="center" wrapText="1"/>
      <protection/>
    </xf>
    <xf numFmtId="0" fontId="0" fillId="0" borderId="18" xfId="47" applyFont="1" applyBorder="1" applyAlignment="1">
      <alignment vertical="center" wrapText="1"/>
      <protection/>
    </xf>
    <xf numFmtId="4" fontId="0" fillId="0" borderId="20" xfId="47" applyNumberFormat="1" applyFont="1" applyBorder="1" applyAlignment="1">
      <alignment horizontal="center" vertical="center" wrapText="1"/>
      <protection/>
    </xf>
    <xf numFmtId="4" fontId="0" fillId="0" borderId="50" xfId="47" applyNumberFormat="1" applyFont="1" applyBorder="1" applyAlignment="1">
      <alignment horizontal="center" vertical="center" wrapText="1"/>
      <protection/>
    </xf>
    <xf numFmtId="0" fontId="0" fillId="0" borderId="18" xfId="47" applyFont="1" applyBorder="1" applyAlignment="1">
      <alignment horizontal="left" vertical="center" wrapText="1"/>
      <protection/>
    </xf>
    <xf numFmtId="4" fontId="0" fillId="0" borderId="20" xfId="47" applyNumberFormat="1" applyFont="1" applyBorder="1" applyAlignment="1">
      <alignment horizontal="center" vertical="center" wrapText="1"/>
      <protection/>
    </xf>
    <xf numFmtId="4" fontId="0" fillId="0" borderId="50" xfId="47" applyNumberFormat="1" applyFont="1" applyBorder="1" applyAlignment="1">
      <alignment horizontal="center" vertical="center" wrapText="1"/>
      <protection/>
    </xf>
    <xf numFmtId="0" fontId="0" fillId="0" borderId="58" xfId="47" applyFont="1" applyBorder="1" applyAlignment="1">
      <alignment vertical="center" wrapText="1"/>
      <protection/>
    </xf>
    <xf numFmtId="49" fontId="0" fillId="0" borderId="56" xfId="47" applyNumberFormat="1" applyFont="1" applyBorder="1" applyAlignment="1">
      <alignment horizontal="center" vertical="center" wrapText="1"/>
      <protection/>
    </xf>
    <xf numFmtId="49" fontId="0" fillId="0" borderId="66" xfId="47" applyNumberFormat="1" applyFont="1" applyBorder="1" applyAlignment="1">
      <alignment horizontal="center" vertical="center" wrapText="1"/>
      <protection/>
    </xf>
    <xf numFmtId="4" fontId="0" fillId="0" borderId="66" xfId="47" applyNumberFormat="1" applyFont="1" applyBorder="1" applyAlignment="1">
      <alignment horizontal="center" vertical="center" wrapText="1"/>
      <protection/>
    </xf>
    <xf numFmtId="4" fontId="0" fillId="0" borderId="69" xfId="47" applyNumberFormat="1" applyFont="1" applyBorder="1" applyAlignment="1">
      <alignment horizontal="center" vertical="center" wrapText="1"/>
      <protection/>
    </xf>
    <xf numFmtId="0" fontId="0" fillId="0" borderId="33" xfId="47" applyFont="1" applyBorder="1" applyAlignment="1">
      <alignment horizontal="left" vertical="center" wrapText="1"/>
      <protection/>
    </xf>
    <xf numFmtId="49" fontId="0" fillId="0" borderId="15" xfId="47" applyNumberFormat="1" applyFont="1" applyBorder="1" applyAlignment="1">
      <alignment horizontal="center" vertical="center" wrapText="1"/>
      <protection/>
    </xf>
    <xf numFmtId="49" fontId="0" fillId="0" borderId="16" xfId="47" applyNumberFormat="1" applyFont="1" applyBorder="1" applyAlignment="1">
      <alignment horizontal="center" vertical="center" wrapText="1"/>
      <protection/>
    </xf>
    <xf numFmtId="4" fontId="42" fillId="0" borderId="16" xfId="47" applyNumberFormat="1" applyFont="1" applyBorder="1" applyAlignment="1">
      <alignment horizontal="center" vertical="center" wrapText="1"/>
      <protection/>
    </xf>
    <xf numFmtId="0" fontId="0" fillId="0" borderId="58" xfId="47" applyFont="1" applyBorder="1" applyAlignment="1">
      <alignment vertical="center" wrapText="1"/>
      <protection/>
    </xf>
    <xf numFmtId="4" fontId="42" fillId="0" borderId="56" xfId="47" applyNumberFormat="1" applyFont="1" applyBorder="1" applyAlignment="1">
      <alignment horizontal="center" vertical="center" wrapText="1"/>
      <protection/>
    </xf>
    <xf numFmtId="4" fontId="42" fillId="0" borderId="69" xfId="47" applyNumberFormat="1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vertical="center" wrapText="1"/>
      <protection/>
    </xf>
    <xf numFmtId="49" fontId="0" fillId="0" borderId="11" xfId="47" applyNumberFormat="1" applyFont="1" applyBorder="1" applyAlignment="1">
      <alignment horizontal="center" vertical="center" wrapText="1"/>
      <protection/>
    </xf>
    <xf numFmtId="49" fontId="0" fillId="0" borderId="12" xfId="47" applyNumberFormat="1" applyFont="1" applyBorder="1" applyAlignment="1">
      <alignment horizontal="center" vertical="center" wrapText="1"/>
      <protection/>
    </xf>
    <xf numFmtId="4" fontId="9" fillId="0" borderId="12" xfId="47" applyNumberFormat="1" applyFont="1" applyBorder="1" applyAlignment="1">
      <alignment horizontal="center" vertical="center" wrapText="1"/>
      <protection/>
    </xf>
    <xf numFmtId="4" fontId="9" fillId="0" borderId="13" xfId="47" applyNumberFormat="1" applyFont="1" applyBorder="1" applyAlignment="1">
      <alignment horizontal="center" vertical="center" wrapText="1"/>
      <protection/>
    </xf>
    <xf numFmtId="0" fontId="0" fillId="0" borderId="71" xfId="47" applyFont="1" applyBorder="1" applyAlignment="1">
      <alignment vertical="center" wrapText="1"/>
      <protection/>
    </xf>
    <xf numFmtId="49" fontId="0" fillId="0" borderId="62" xfId="47" applyNumberFormat="1" applyFont="1" applyBorder="1" applyAlignment="1">
      <alignment horizontal="center" vertical="center" wrapText="1"/>
      <protection/>
    </xf>
    <xf numFmtId="49" fontId="0" fillId="0" borderId="63" xfId="47" applyNumberFormat="1" applyFont="1" applyBorder="1" applyAlignment="1">
      <alignment horizontal="center" vertical="center" wrapText="1"/>
      <protection/>
    </xf>
    <xf numFmtId="4" fontId="42" fillId="0" borderId="63" xfId="47" applyNumberFormat="1" applyFont="1" applyBorder="1" applyAlignment="1">
      <alignment horizontal="center" vertical="center" wrapText="1"/>
      <protection/>
    </xf>
    <xf numFmtId="4" fontId="42" fillId="0" borderId="17" xfId="47" applyNumberFormat="1" applyFont="1" applyBorder="1" applyAlignment="1">
      <alignment horizontal="center" vertical="center" wrapText="1"/>
      <protection/>
    </xf>
    <xf numFmtId="0" fontId="40" fillId="0" borderId="18" xfId="47" applyFont="1" applyBorder="1" applyAlignment="1">
      <alignment vertical="center" wrapText="1"/>
      <protection/>
    </xf>
    <xf numFmtId="49" fontId="40" fillId="0" borderId="19" xfId="47" applyNumberFormat="1" applyFont="1" applyBorder="1" applyAlignment="1">
      <alignment horizontal="center" vertical="center"/>
      <protection/>
    </xf>
    <xf numFmtId="0" fontId="0" fillId="0" borderId="50" xfId="47" applyNumberFormat="1" applyFont="1" applyBorder="1" applyAlignment="1">
      <alignment horizontal="center" vertical="center" wrapText="1"/>
      <protection/>
    </xf>
    <xf numFmtId="49" fontId="0" fillId="0" borderId="52" xfId="47" applyNumberFormat="1" applyFont="1" applyBorder="1" applyAlignment="1">
      <alignment horizontal="center" vertical="center" wrapText="1"/>
      <protection/>
    </xf>
    <xf numFmtId="4" fontId="42" fillId="0" borderId="66" xfId="47" applyNumberFormat="1" applyFont="1" applyBorder="1" applyAlignment="1">
      <alignment horizontal="center" vertical="center" wrapText="1"/>
      <protection/>
    </xf>
    <xf numFmtId="0" fontId="0" fillId="0" borderId="0" xfId="47" applyFont="1" applyBorder="1" applyAlignment="1">
      <alignment vertical="center" wrapText="1"/>
      <protection/>
    </xf>
    <xf numFmtId="49" fontId="0" fillId="0" borderId="0" xfId="47" applyNumberFormat="1" applyFont="1" applyBorder="1" applyAlignment="1">
      <alignment horizontal="center" vertical="center" wrapText="1"/>
      <protection/>
    </xf>
    <xf numFmtId="49" fontId="0" fillId="0" borderId="0" xfId="47" applyNumberFormat="1" applyFont="1" applyBorder="1" applyAlignment="1">
      <alignment vertical="center" wrapText="1"/>
      <protection/>
    </xf>
    <xf numFmtId="0" fontId="9" fillId="0" borderId="0" xfId="47" applyFont="1" applyBorder="1" applyAlignment="1">
      <alignment vertical="center" wrapText="1"/>
      <protection/>
    </xf>
    <xf numFmtId="49" fontId="0" fillId="0" borderId="0" xfId="47" applyNumberFormat="1" applyFont="1" applyBorder="1" applyAlignment="1">
      <alignment vertical="center"/>
      <protection/>
    </xf>
    <xf numFmtId="0" fontId="33" fillId="0" borderId="10" xfId="47" applyFont="1" applyBorder="1" applyAlignment="1">
      <alignment horizontal="center" vertical="top" wrapText="1"/>
      <protection/>
    </xf>
    <xf numFmtId="0" fontId="39" fillId="0" borderId="86" xfId="49" applyFont="1" applyBorder="1">
      <alignment/>
      <protection/>
    </xf>
    <xf numFmtId="14" fontId="7" fillId="0" borderId="25" xfId="47" applyNumberFormat="1" applyFont="1" applyBorder="1">
      <alignment/>
      <protection/>
    </xf>
    <xf numFmtId="0" fontId="7" fillId="0" borderId="0" xfId="47" applyFont="1" applyBorder="1">
      <alignment/>
      <protection/>
    </xf>
    <xf numFmtId="0" fontId="9" fillId="0" borderId="86" xfId="47" applyFont="1" applyBorder="1">
      <alignment/>
      <protection/>
    </xf>
    <xf numFmtId="49" fontId="0" fillId="0" borderId="11" xfId="47" applyNumberFormat="1" applyFont="1" applyBorder="1" applyAlignment="1">
      <alignment horizontal="center" vertical="top" wrapText="1"/>
      <protection/>
    </xf>
    <xf numFmtId="49" fontId="0" fillId="0" borderId="12" xfId="47" applyNumberFormat="1" applyFont="1" applyBorder="1" applyAlignment="1">
      <alignment horizontal="center" vertical="top" wrapText="1"/>
      <protection/>
    </xf>
    <xf numFmtId="49" fontId="9" fillId="0" borderId="12" xfId="47" applyNumberFormat="1" applyFont="1" applyBorder="1" applyAlignment="1">
      <alignment horizontal="center" vertical="top" wrapText="1"/>
      <protection/>
    </xf>
    <xf numFmtId="49" fontId="9" fillId="0" borderId="13" xfId="47" applyNumberFormat="1" applyFont="1" applyBorder="1" applyAlignment="1">
      <alignment horizontal="center" vertical="top" wrapText="1"/>
      <protection/>
    </xf>
    <xf numFmtId="49" fontId="9" fillId="0" borderId="0" xfId="47" applyNumberFormat="1" applyFont="1" applyBorder="1" applyAlignment="1">
      <alignment horizontal="center" vertical="top" wrapText="1"/>
      <protection/>
    </xf>
    <xf numFmtId="0" fontId="9" fillId="0" borderId="0" xfId="47" applyFont="1" applyBorder="1">
      <alignment/>
      <protection/>
    </xf>
    <xf numFmtId="0" fontId="28" fillId="0" borderId="71" xfId="47" applyFont="1" applyBorder="1" applyAlignment="1">
      <alignment wrapText="1"/>
      <protection/>
    </xf>
    <xf numFmtId="49" fontId="0" fillId="0" borderId="62" xfId="47" applyNumberFormat="1" applyFont="1" applyBorder="1" applyAlignment="1">
      <alignment horizontal="center" vertical="top" wrapText="1"/>
      <protection/>
    </xf>
    <xf numFmtId="49" fontId="0" fillId="0" borderId="63" xfId="47" applyNumberFormat="1" applyFont="1" applyBorder="1" applyAlignment="1">
      <alignment horizontal="center" vertical="top" wrapText="1"/>
      <protection/>
    </xf>
    <xf numFmtId="49" fontId="9" fillId="0" borderId="16" xfId="47" applyNumberFormat="1" applyFont="1" applyBorder="1" applyAlignment="1">
      <alignment horizontal="center" vertical="top" wrapText="1"/>
      <protection/>
    </xf>
    <xf numFmtId="49" fontId="9" fillId="0" borderId="17" xfId="47" applyNumberFormat="1" applyFont="1" applyBorder="1" applyAlignment="1">
      <alignment horizontal="center" vertical="top" wrapText="1"/>
      <protection/>
    </xf>
    <xf numFmtId="0" fontId="7" fillId="0" borderId="18" xfId="47" applyFont="1" applyBorder="1" applyAlignment="1">
      <alignment wrapText="1"/>
      <protection/>
    </xf>
    <xf numFmtId="0" fontId="7" fillId="0" borderId="19" xfId="47" applyFont="1" applyBorder="1" applyAlignment="1">
      <alignment horizontal="center"/>
      <protection/>
    </xf>
    <xf numFmtId="49" fontId="7" fillId="0" borderId="20" xfId="47" applyNumberFormat="1" applyFont="1" applyBorder="1" applyAlignment="1">
      <alignment horizontal="center"/>
      <protection/>
    </xf>
    <xf numFmtId="2" fontId="42" fillId="0" borderId="20" xfId="47" applyNumberFormat="1" applyFont="1" applyBorder="1" applyAlignment="1">
      <alignment horizontal="center"/>
      <protection/>
    </xf>
    <xf numFmtId="2" fontId="42" fillId="0" borderId="50" xfId="47" applyNumberFormat="1" applyFont="1" applyBorder="1" applyAlignment="1">
      <alignment horizontal="center"/>
      <protection/>
    </xf>
    <xf numFmtId="49" fontId="7" fillId="0" borderId="0" xfId="47" applyNumberFormat="1" applyFont="1" applyBorder="1" applyAlignment="1">
      <alignment horizontal="center"/>
      <protection/>
    </xf>
    <xf numFmtId="0" fontId="7" fillId="0" borderId="0" xfId="47" applyFont="1" applyBorder="1">
      <alignment/>
      <protection/>
    </xf>
    <xf numFmtId="49" fontId="7" fillId="0" borderId="20" xfId="47" applyNumberFormat="1" applyFont="1" applyBorder="1" applyAlignment="1">
      <alignment horizontal="center"/>
      <protection/>
    </xf>
    <xf numFmtId="49" fontId="7" fillId="0" borderId="50" xfId="47" applyNumberFormat="1" applyFont="1" applyBorder="1" applyAlignment="1">
      <alignment horizontal="center"/>
      <protection/>
    </xf>
    <xf numFmtId="49" fontId="7" fillId="0" borderId="0" xfId="47" applyNumberFormat="1" applyFont="1" applyBorder="1" applyAlignment="1">
      <alignment horizontal="center"/>
      <protection/>
    </xf>
    <xf numFmtId="0" fontId="7" fillId="0" borderId="58" xfId="47" applyFont="1" applyBorder="1" applyAlignment="1">
      <alignment wrapText="1"/>
      <protection/>
    </xf>
    <xf numFmtId="0" fontId="7" fillId="0" borderId="52" xfId="47" applyFont="1" applyBorder="1" applyAlignment="1">
      <alignment horizontal="center" wrapText="1"/>
      <protection/>
    </xf>
    <xf numFmtId="49" fontId="7" fillId="0" borderId="66" xfId="47" applyNumberFormat="1" applyFont="1" applyBorder="1" applyAlignment="1">
      <alignment horizontal="center"/>
      <protection/>
    </xf>
    <xf numFmtId="2" fontId="42" fillId="0" borderId="66" xfId="47" applyNumberFormat="1" applyFont="1" applyBorder="1" applyAlignment="1">
      <alignment horizontal="center"/>
      <protection/>
    </xf>
    <xf numFmtId="2" fontId="42" fillId="0" borderId="69" xfId="47" applyNumberFormat="1" applyFont="1" applyBorder="1" applyAlignment="1">
      <alignment horizontal="center"/>
      <protection/>
    </xf>
    <xf numFmtId="0" fontId="7" fillId="0" borderId="33" xfId="47" applyFont="1" applyBorder="1" applyAlignment="1">
      <alignment wrapText="1"/>
      <protection/>
    </xf>
    <xf numFmtId="0" fontId="7" fillId="0" borderId="15" xfId="47" applyFont="1" applyBorder="1" applyAlignment="1">
      <alignment horizontal="center"/>
      <protection/>
    </xf>
    <xf numFmtId="49" fontId="7" fillId="0" borderId="16" xfId="47" applyNumberFormat="1" applyFont="1" applyBorder="1" applyAlignment="1">
      <alignment horizontal="center"/>
      <protection/>
    </xf>
    <xf numFmtId="49" fontId="28" fillId="0" borderId="16" xfId="47" applyNumberFormat="1" applyFont="1" applyBorder="1" applyAlignment="1">
      <alignment horizontal="center"/>
      <protection/>
    </xf>
    <xf numFmtId="49" fontId="28" fillId="0" borderId="36" xfId="47" applyNumberFormat="1" applyFont="1" applyBorder="1" applyAlignment="1">
      <alignment horizontal="center"/>
      <protection/>
    </xf>
    <xf numFmtId="0" fontId="7" fillId="0" borderId="65" xfId="47" applyFont="1" applyBorder="1" applyAlignment="1">
      <alignment horizontal="center"/>
      <protection/>
    </xf>
    <xf numFmtId="0" fontId="7" fillId="0" borderId="65" xfId="47" applyFont="1" applyBorder="1" applyAlignment="1">
      <alignment horizontal="center" wrapText="1"/>
      <protection/>
    </xf>
    <xf numFmtId="0" fontId="28" fillId="0" borderId="18" xfId="47" applyFont="1" applyBorder="1" applyAlignment="1">
      <alignment wrapText="1"/>
      <protection/>
    </xf>
    <xf numFmtId="0" fontId="7" fillId="0" borderId="52" xfId="47" applyFont="1" applyBorder="1" applyAlignment="1">
      <alignment horizontal="center"/>
      <protection/>
    </xf>
    <xf numFmtId="2" fontId="4" fillId="0" borderId="66" xfId="47" applyNumberFormat="1" applyFont="1" applyBorder="1" applyAlignment="1">
      <alignment horizontal="center"/>
      <protection/>
    </xf>
    <xf numFmtId="2" fontId="4" fillId="0" borderId="69" xfId="47" applyNumberFormat="1" applyFont="1" applyBorder="1" applyAlignment="1">
      <alignment horizontal="center"/>
      <protection/>
    </xf>
    <xf numFmtId="0" fontId="7" fillId="0" borderId="80" xfId="47" applyFont="1" applyBorder="1" applyAlignment="1">
      <alignment wrapText="1"/>
      <protection/>
    </xf>
    <xf numFmtId="0" fontId="7" fillId="0" borderId="136" xfId="47" applyFont="1" applyBorder="1" applyAlignment="1">
      <alignment horizontal="center"/>
      <protection/>
    </xf>
    <xf numFmtId="0" fontId="7" fillId="0" borderId="67" xfId="47" applyFont="1" applyBorder="1" applyAlignment="1">
      <alignment horizontal="center"/>
      <protection/>
    </xf>
    <xf numFmtId="49" fontId="28" fillId="0" borderId="89" xfId="47" applyNumberFormat="1" applyFont="1" applyBorder="1" applyAlignment="1">
      <alignment horizontal="center"/>
      <protection/>
    </xf>
    <xf numFmtId="0" fontId="28" fillId="0" borderId="80" xfId="47" applyFont="1" applyBorder="1" applyAlignment="1">
      <alignment wrapText="1"/>
      <protection/>
    </xf>
    <xf numFmtId="49" fontId="0" fillId="0" borderId="15" xfId="47" applyNumberFormat="1" applyFont="1" applyBorder="1" applyAlignment="1">
      <alignment horizontal="center" vertical="top" wrapText="1"/>
      <protection/>
    </xf>
    <xf numFmtId="49" fontId="0" fillId="0" borderId="16" xfId="47" applyNumberFormat="1" applyFont="1" applyBorder="1" applyAlignment="1">
      <alignment horizontal="center" vertical="top" wrapText="1"/>
      <protection/>
    </xf>
    <xf numFmtId="0" fontId="0" fillId="0" borderId="36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28" fillId="0" borderId="69" xfId="47" applyFont="1" applyBorder="1" applyAlignment="1">
      <alignment wrapText="1"/>
      <protection/>
    </xf>
    <xf numFmtId="49" fontId="0" fillId="0" borderId="52" xfId="47" applyNumberFormat="1" applyFont="1" applyBorder="1" applyAlignment="1">
      <alignment horizontal="center" vertical="top" wrapText="1"/>
      <protection/>
    </xf>
    <xf numFmtId="49" fontId="0" fillId="0" borderId="66" xfId="47" applyNumberFormat="1" applyFont="1" applyBorder="1" applyAlignment="1">
      <alignment horizontal="center" vertical="top" wrapText="1"/>
      <protection/>
    </xf>
    <xf numFmtId="0" fontId="0" fillId="0" borderId="69" xfId="47" applyFont="1" applyBorder="1" applyAlignment="1">
      <alignment horizontal="center"/>
      <protection/>
    </xf>
    <xf numFmtId="0" fontId="28" fillId="0" borderId="0" xfId="47" applyFont="1" applyBorder="1" applyAlignment="1">
      <alignment wrapText="1"/>
      <protection/>
    </xf>
    <xf numFmtId="49" fontId="0" fillId="0" borderId="0" xfId="47" applyNumberFormat="1" applyFont="1" applyBorder="1" applyAlignment="1">
      <alignment vertical="top" wrapText="1"/>
      <protection/>
    </xf>
    <xf numFmtId="49" fontId="0" fillId="0" borderId="0" xfId="47" applyNumberFormat="1" applyFont="1" applyBorder="1" applyAlignment="1">
      <alignment/>
      <protection/>
    </xf>
    <xf numFmtId="0" fontId="9" fillId="0" borderId="0" xfId="47" applyFont="1" applyBorder="1" applyAlignment="1">
      <alignment wrapText="1"/>
      <protection/>
    </xf>
    <xf numFmtId="0" fontId="7" fillId="0" borderId="0" xfId="47" applyFont="1" applyBorder="1" applyAlignment="1">
      <alignment wrapText="1"/>
      <protection/>
    </xf>
    <xf numFmtId="0" fontId="7" fillId="0" borderId="0" xfId="47" applyFont="1" applyBorder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0" fillId="0" borderId="0" xfId="46" applyAlignment="1">
      <alignment horizontal="center"/>
      <protection/>
    </xf>
    <xf numFmtId="0" fontId="9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35" borderId="0" xfId="46" applyFill="1" applyAlignment="1">
      <alignment horizontal="center"/>
      <protection/>
    </xf>
    <xf numFmtId="0" fontId="9" fillId="36" borderId="137" xfId="48" applyFont="1" applyFill="1" applyBorder="1" applyAlignment="1">
      <alignment horizontal="left" indent="1"/>
      <protection/>
    </xf>
    <xf numFmtId="0" fontId="0" fillId="36" borderId="138" xfId="46" applyFill="1" applyBorder="1">
      <alignment/>
      <protection/>
    </xf>
    <xf numFmtId="0" fontId="0" fillId="36" borderId="139" xfId="46" applyFill="1" applyBorder="1">
      <alignment/>
      <protection/>
    </xf>
    <xf numFmtId="0" fontId="0" fillId="35" borderId="140" xfId="46" applyFill="1" applyBorder="1" applyAlignment="1">
      <alignment horizontal="center"/>
      <protection/>
    </xf>
    <xf numFmtId="0" fontId="0" fillId="35" borderId="141" xfId="46" applyFill="1" applyBorder="1" applyAlignment="1">
      <alignment horizontal="right"/>
      <protection/>
    </xf>
    <xf numFmtId="0" fontId="6" fillId="0" borderId="0" xfId="46" applyFont="1" applyFill="1">
      <alignment/>
      <protection/>
    </xf>
    <xf numFmtId="0" fontId="43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36" borderId="142" xfId="46" applyFill="1" applyBorder="1">
      <alignment/>
      <protection/>
    </xf>
    <xf numFmtId="0" fontId="0" fillId="36" borderId="143" xfId="48" applyFont="1" applyFill="1" applyBorder="1" applyAlignment="1">
      <alignment horizontal="left"/>
      <protection/>
    </xf>
    <xf numFmtId="0" fontId="0" fillId="36" borderId="143" xfId="46" applyFill="1" applyBorder="1">
      <alignment/>
      <protection/>
    </xf>
    <xf numFmtId="0" fontId="0" fillId="36" borderId="144" xfId="46" applyFill="1" applyBorder="1">
      <alignment/>
      <protection/>
    </xf>
    <xf numFmtId="0" fontId="0" fillId="35" borderId="145" xfId="46" applyFill="1" applyBorder="1" applyAlignment="1">
      <alignment horizontal="center"/>
      <protection/>
    </xf>
    <xf numFmtId="0" fontId="0" fillId="35" borderId="146" xfId="46" applyFill="1" applyBorder="1" applyAlignment="1">
      <alignment horizontal="right"/>
      <protection/>
    </xf>
    <xf numFmtId="0" fontId="9" fillId="36" borderId="147" xfId="48" applyFont="1" applyFill="1" applyBorder="1" applyAlignment="1">
      <alignment horizontal="left" indent="1"/>
      <protection/>
    </xf>
    <xf numFmtId="0" fontId="0" fillId="36" borderId="148" xfId="46" applyFill="1" applyBorder="1">
      <alignment/>
      <protection/>
    </xf>
    <xf numFmtId="0" fontId="44" fillId="36" borderId="148" xfId="46" applyFont="1" applyFill="1" applyBorder="1">
      <alignment/>
      <protection/>
    </xf>
    <xf numFmtId="0" fontId="0" fillId="36" borderId="149" xfId="46" applyFill="1" applyBorder="1">
      <alignment/>
      <protection/>
    </xf>
    <xf numFmtId="0" fontId="0" fillId="36" borderId="143" xfId="48" applyFont="1" applyFill="1" applyBorder="1" applyAlignment="1">
      <alignment horizontal="right"/>
      <protection/>
    </xf>
    <xf numFmtId="0" fontId="0" fillId="0" borderId="145" xfId="46" applyFill="1" applyBorder="1" applyAlignment="1">
      <alignment horizontal="center"/>
      <protection/>
    </xf>
    <xf numFmtId="0" fontId="0" fillId="0" borderId="146" xfId="46" applyFill="1" applyBorder="1" applyAlignment="1">
      <alignment horizontal="right"/>
      <protection/>
    </xf>
    <xf numFmtId="0" fontId="0" fillId="36" borderId="143" xfId="48" applyFont="1" applyFill="1" applyBorder="1" applyAlignment="1">
      <alignment/>
      <protection/>
    </xf>
    <xf numFmtId="0" fontId="0" fillId="0" borderId="146" xfId="46" applyBorder="1" applyAlignment="1">
      <alignment horizontal="right"/>
      <protection/>
    </xf>
    <xf numFmtId="0" fontId="0" fillId="36" borderId="143" xfId="46" applyFill="1" applyBorder="1" applyAlignment="1">
      <alignment horizontal="right"/>
      <protection/>
    </xf>
    <xf numFmtId="0" fontId="0" fillId="36" borderId="0" xfId="46" applyFill="1">
      <alignment/>
      <protection/>
    </xf>
    <xf numFmtId="0" fontId="0" fillId="0" borderId="144" xfId="46" applyFill="1" applyBorder="1">
      <alignment/>
      <protection/>
    </xf>
    <xf numFmtId="0" fontId="0" fillId="0" borderId="143" xfId="46" applyFill="1" applyBorder="1">
      <alignment/>
      <protection/>
    </xf>
    <xf numFmtId="0" fontId="0" fillId="36" borderId="0" xfId="46" applyFill="1" applyBorder="1">
      <alignment/>
      <protection/>
    </xf>
    <xf numFmtId="0" fontId="0" fillId="0" borderId="143" xfId="46" applyBorder="1" applyAlignment="1">
      <alignment/>
      <protection/>
    </xf>
    <xf numFmtId="0" fontId="0" fillId="0" borderId="145" xfId="46" applyBorder="1" applyAlignment="1">
      <alignment horizontal="center"/>
      <protection/>
    </xf>
    <xf numFmtId="0" fontId="0" fillId="36" borderId="150" xfId="46" applyFill="1" applyBorder="1">
      <alignment/>
      <protection/>
    </xf>
    <xf numFmtId="0" fontId="0" fillId="36" borderId="151" xfId="46" applyFill="1" applyBorder="1">
      <alignment/>
      <protection/>
    </xf>
    <xf numFmtId="0" fontId="0" fillId="36" borderId="151" xfId="48" applyFont="1" applyFill="1" applyBorder="1" applyAlignment="1">
      <alignment horizontal="left"/>
      <protection/>
    </xf>
    <xf numFmtId="0" fontId="0" fillId="36" borderId="152" xfId="46" applyFill="1" applyBorder="1">
      <alignment/>
      <protection/>
    </xf>
    <xf numFmtId="0" fontId="0" fillId="0" borderId="153" xfId="46" applyFill="1" applyBorder="1" applyAlignment="1">
      <alignment horizontal="center"/>
      <protection/>
    </xf>
    <xf numFmtId="0" fontId="0" fillId="0" borderId="154" xfId="46" applyBorder="1" applyAlignment="1">
      <alignment horizontal="right"/>
      <protection/>
    </xf>
    <xf numFmtId="0" fontId="9" fillId="36" borderId="155" xfId="48" applyFont="1" applyFill="1" applyBorder="1" applyAlignment="1">
      <alignment horizontal="left" indent="1"/>
      <protection/>
    </xf>
    <xf numFmtId="0" fontId="0" fillId="36" borderId="156" xfId="46" applyFill="1" applyBorder="1">
      <alignment/>
      <protection/>
    </xf>
    <xf numFmtId="0" fontId="0" fillId="36" borderId="157" xfId="46" applyFill="1" applyBorder="1">
      <alignment/>
      <protection/>
    </xf>
    <xf numFmtId="0" fontId="0" fillId="35" borderId="158" xfId="46" applyFill="1" applyBorder="1" applyAlignment="1">
      <alignment horizontal="center"/>
      <protection/>
    </xf>
    <xf numFmtId="0" fontId="0" fillId="35" borderId="159" xfId="46" applyFill="1" applyBorder="1" applyAlignment="1">
      <alignment horizontal="right"/>
      <protection/>
    </xf>
    <xf numFmtId="0" fontId="0" fillId="0" borderId="0" xfId="46" applyFont="1" applyFill="1">
      <alignment/>
      <protection/>
    </xf>
    <xf numFmtId="0" fontId="0" fillId="35" borderId="146" xfId="46" applyFont="1" applyFill="1" applyBorder="1" applyAlignment="1">
      <alignment horizontal="right"/>
      <protection/>
    </xf>
    <xf numFmtId="0" fontId="0" fillId="36" borderId="156" xfId="46" applyFont="1" applyFill="1" applyBorder="1">
      <alignment/>
      <protection/>
    </xf>
    <xf numFmtId="0" fontId="0" fillId="36" borderId="157" xfId="46" applyFont="1" applyFill="1" applyBorder="1">
      <alignment/>
      <protection/>
    </xf>
    <xf numFmtId="0" fontId="0" fillId="36" borderId="145" xfId="46" applyFill="1" applyBorder="1" applyAlignment="1">
      <alignment horizontal="center"/>
      <protection/>
    </xf>
    <xf numFmtId="0" fontId="0" fillId="36" borderId="159" xfId="46" applyFill="1" applyBorder="1" applyAlignment="1">
      <alignment horizontal="right"/>
      <protection/>
    </xf>
    <xf numFmtId="0" fontId="9" fillId="36" borderId="143" xfId="48" applyFont="1" applyFill="1" applyBorder="1" applyAlignment="1">
      <alignment horizontal="left"/>
      <protection/>
    </xf>
    <xf numFmtId="0" fontId="0" fillId="36" borderId="143" xfId="46" applyFont="1" applyFill="1" applyBorder="1">
      <alignment/>
      <protection/>
    </xf>
    <xf numFmtId="0" fontId="0" fillId="36" borderId="144" xfId="46" applyFont="1" applyFill="1" applyBorder="1">
      <alignment/>
      <protection/>
    </xf>
    <xf numFmtId="0" fontId="0" fillId="36" borderId="160" xfId="46" applyFill="1" applyBorder="1">
      <alignment/>
      <protection/>
    </xf>
    <xf numFmtId="0" fontId="9" fillId="36" borderId="161" xfId="48" applyFont="1" applyFill="1" applyBorder="1" applyAlignment="1">
      <alignment horizontal="left"/>
      <protection/>
    </xf>
    <xf numFmtId="0" fontId="0" fillId="36" borderId="161" xfId="46" applyFont="1" applyFill="1" applyBorder="1">
      <alignment/>
      <protection/>
    </xf>
    <xf numFmtId="0" fontId="0" fillId="36" borderId="162" xfId="46" applyFont="1" applyFill="1" applyBorder="1">
      <alignment/>
      <protection/>
    </xf>
    <xf numFmtId="0" fontId="0" fillId="0" borderId="163" xfId="46" applyBorder="1" applyAlignment="1">
      <alignment horizontal="center"/>
      <protection/>
    </xf>
    <xf numFmtId="0" fontId="0" fillId="0" borderId="164" xfId="46" applyBorder="1" applyAlignment="1">
      <alignment horizontal="right"/>
      <protection/>
    </xf>
    <xf numFmtId="0" fontId="0" fillId="37" borderId="165" xfId="46" applyFill="1" applyBorder="1" applyAlignment="1">
      <alignment horizontal="center"/>
      <protection/>
    </xf>
    <xf numFmtId="0" fontId="0" fillId="37" borderId="166" xfId="46" applyFill="1" applyBorder="1" applyAlignment="1">
      <alignment horizontal="center"/>
      <protection/>
    </xf>
    <xf numFmtId="0" fontId="0" fillId="37" borderId="167" xfId="46" applyFill="1" applyBorder="1" applyAlignment="1">
      <alignment horizontal="center"/>
      <protection/>
    </xf>
    <xf numFmtId="0" fontId="0" fillId="0" borderId="141" xfId="46" applyBorder="1" applyAlignment="1">
      <alignment horizontal="right"/>
      <protection/>
    </xf>
    <xf numFmtId="0" fontId="0" fillId="37" borderId="165" xfId="46" applyFill="1" applyBorder="1" applyAlignment="1">
      <alignment horizontal="center" wrapText="1"/>
      <protection/>
    </xf>
    <xf numFmtId="0" fontId="0" fillId="37" borderId="167" xfId="46" applyFill="1" applyBorder="1" applyAlignment="1">
      <alignment horizontal="center" wrapText="1"/>
      <protection/>
    </xf>
    <xf numFmtId="0" fontId="9" fillId="37" borderId="91" xfId="46" applyFont="1" applyFill="1" applyBorder="1" applyAlignment="1">
      <alignment horizontal="center" vertical="center"/>
      <protection/>
    </xf>
    <xf numFmtId="0" fontId="9" fillId="37" borderId="85" xfId="46" applyFont="1" applyFill="1" applyBorder="1" applyAlignment="1">
      <alignment horizontal="center" vertical="center"/>
      <protection/>
    </xf>
    <xf numFmtId="0" fontId="9" fillId="37" borderId="26" xfId="46" applyFont="1" applyFill="1" applyBorder="1" applyAlignment="1">
      <alignment horizontal="center" vertical="center"/>
      <protection/>
    </xf>
    <xf numFmtId="0" fontId="0" fillId="37" borderId="27" xfId="46" applyFill="1" applyBorder="1" applyAlignment="1">
      <alignment horizontal="center" wrapText="1"/>
      <protection/>
    </xf>
    <xf numFmtId="0" fontId="0" fillId="37" borderId="168" xfId="46" applyFill="1" applyBorder="1" applyAlignment="1">
      <alignment horizontal="center" wrapText="1"/>
      <protection/>
    </xf>
    <xf numFmtId="0" fontId="0" fillId="37" borderId="169" xfId="46" applyFill="1" applyBorder="1" applyAlignment="1">
      <alignment horizontal="center"/>
      <protection/>
    </xf>
    <xf numFmtId="0" fontId="0" fillId="37" borderId="170" xfId="46" applyFill="1" applyBorder="1" applyAlignment="1">
      <alignment horizontal="center" wrapText="1"/>
      <protection/>
    </xf>
    <xf numFmtId="0" fontId="0" fillId="36" borderId="147" xfId="46" applyFill="1" applyBorder="1">
      <alignment/>
      <protection/>
    </xf>
    <xf numFmtId="0" fontId="9" fillId="36" borderId="171" xfId="48" applyFont="1" applyFill="1" applyBorder="1" applyAlignment="1">
      <alignment horizontal="left"/>
      <protection/>
    </xf>
    <xf numFmtId="0" fontId="0" fillId="36" borderId="171" xfId="46" applyFont="1" applyFill="1" applyBorder="1">
      <alignment/>
      <protection/>
    </xf>
    <xf numFmtId="0" fontId="0" fillId="36" borderId="172" xfId="46" applyFont="1" applyFill="1" applyBorder="1">
      <alignment/>
      <protection/>
    </xf>
    <xf numFmtId="0" fontId="0" fillId="35" borderId="173" xfId="46" applyFill="1" applyBorder="1" applyAlignment="1">
      <alignment horizontal="center"/>
      <protection/>
    </xf>
    <xf numFmtId="0" fontId="0" fillId="35" borderId="174" xfId="46" applyFill="1" applyBorder="1">
      <alignment/>
      <protection/>
    </xf>
    <xf numFmtId="0" fontId="0" fillId="35" borderId="175" xfId="46" applyFill="1" applyBorder="1">
      <alignment/>
      <protection/>
    </xf>
    <xf numFmtId="0" fontId="0" fillId="36" borderId="146" xfId="46" applyFont="1" applyFill="1" applyBorder="1" applyAlignment="1">
      <alignment horizontal="right"/>
      <protection/>
    </xf>
    <xf numFmtId="0" fontId="0" fillId="36" borderId="146" xfId="48" applyFont="1" applyFill="1" applyBorder="1" applyAlignment="1">
      <alignment horizontal="left"/>
      <protection/>
    </xf>
    <xf numFmtId="0" fontId="0" fillId="36" borderId="146" xfId="46" applyFont="1" applyFill="1" applyBorder="1">
      <alignment/>
      <protection/>
    </xf>
    <xf numFmtId="0" fontId="0" fillId="36" borderId="176" xfId="46" applyFont="1" applyFill="1" applyBorder="1">
      <alignment/>
      <protection/>
    </xf>
    <xf numFmtId="0" fontId="0" fillId="0" borderId="177" xfId="46" applyBorder="1" applyAlignment="1">
      <alignment horizontal="center"/>
      <protection/>
    </xf>
    <xf numFmtId="0" fontId="0" fillId="0" borderId="178" xfId="46" applyBorder="1">
      <alignment/>
      <protection/>
    </xf>
    <xf numFmtId="0" fontId="0" fillId="35" borderId="179" xfId="46" applyFill="1" applyBorder="1">
      <alignment/>
      <protection/>
    </xf>
    <xf numFmtId="0" fontId="0" fillId="36" borderId="180" xfId="46" applyFill="1" applyBorder="1">
      <alignment/>
      <protection/>
    </xf>
    <xf numFmtId="0" fontId="0" fillId="36" borderId="181" xfId="46" applyFont="1" applyFill="1" applyBorder="1">
      <alignment/>
      <protection/>
    </xf>
    <xf numFmtId="0" fontId="0" fillId="36" borderId="181" xfId="48" applyFont="1" applyFill="1" applyBorder="1" applyAlignment="1">
      <alignment horizontal="left"/>
      <protection/>
    </xf>
    <xf numFmtId="0" fontId="0" fillId="36" borderId="182" xfId="46" applyFont="1" applyFill="1" applyBorder="1">
      <alignment/>
      <protection/>
    </xf>
    <xf numFmtId="0" fontId="0" fillId="0" borderId="183" xfId="46" applyBorder="1" applyAlignment="1">
      <alignment horizontal="center"/>
      <protection/>
    </xf>
    <xf numFmtId="0" fontId="0" fillId="0" borderId="184" xfId="46" applyBorder="1">
      <alignment/>
      <protection/>
    </xf>
    <xf numFmtId="0" fontId="0" fillId="35" borderId="185" xfId="46" applyFill="1" applyBorder="1">
      <alignment/>
      <protection/>
    </xf>
    <xf numFmtId="0" fontId="0" fillId="0" borderId="181" xfId="46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36" borderId="186" xfId="46" applyFill="1" applyBorder="1">
      <alignment/>
      <protection/>
    </xf>
    <xf numFmtId="0" fontId="9" fillId="36" borderId="187" xfId="48" applyFont="1" applyFill="1" applyBorder="1" applyAlignment="1">
      <alignment horizontal="left"/>
      <protection/>
    </xf>
    <xf numFmtId="0" fontId="0" fillId="36" borderId="187" xfId="46" applyFont="1" applyFill="1" applyBorder="1">
      <alignment/>
      <protection/>
    </xf>
    <xf numFmtId="0" fontId="0" fillId="36" borderId="188" xfId="46" applyFont="1" applyFill="1" applyBorder="1">
      <alignment/>
      <protection/>
    </xf>
    <xf numFmtId="0" fontId="0" fillId="0" borderId="189" xfId="46" applyBorder="1" applyAlignment="1">
      <alignment horizontal="center"/>
      <protection/>
    </xf>
    <xf numFmtId="0" fontId="9" fillId="0" borderId="190" xfId="46" applyFont="1" applyBorder="1" applyAlignment="1">
      <alignment horizontal="center"/>
      <protection/>
    </xf>
    <xf numFmtId="0" fontId="0" fillId="0" borderId="190" xfId="46" applyBorder="1">
      <alignment/>
      <protection/>
    </xf>
    <xf numFmtId="0" fontId="0" fillId="35" borderId="191" xfId="46" applyFill="1" applyBorder="1">
      <alignment/>
      <protection/>
    </xf>
    <xf numFmtId="0" fontId="6" fillId="0" borderId="141" xfId="46" applyFont="1" applyFill="1" applyBorder="1" applyAlignment="1">
      <alignment horizontal="right"/>
      <protection/>
    </xf>
    <xf numFmtId="0" fontId="0" fillId="36" borderId="192" xfId="46" applyFill="1" applyBorder="1">
      <alignment/>
      <protection/>
    </xf>
    <xf numFmtId="0" fontId="0" fillId="36" borderId="146" xfId="48" applyFont="1" applyFill="1" applyBorder="1" applyAlignment="1">
      <alignment horizontal="right"/>
      <protection/>
    </xf>
    <xf numFmtId="0" fontId="9" fillId="0" borderId="178" xfId="46" applyFont="1" applyBorder="1" applyAlignment="1">
      <alignment horizontal="center"/>
      <protection/>
    </xf>
    <xf numFmtId="0" fontId="0" fillId="36" borderId="193" xfId="46" applyFill="1" applyBorder="1">
      <alignment/>
      <protection/>
    </xf>
    <xf numFmtId="0" fontId="0" fillId="36" borderId="164" xfId="46" applyFont="1" applyFill="1" applyBorder="1">
      <alignment/>
      <protection/>
    </xf>
    <xf numFmtId="0" fontId="0" fillId="36" borderId="164" xfId="48" applyFont="1" applyFill="1" applyBorder="1" applyAlignment="1">
      <alignment horizontal="left"/>
      <protection/>
    </xf>
    <xf numFmtId="0" fontId="0" fillId="36" borderId="194" xfId="46" applyFont="1" applyFill="1" applyBorder="1">
      <alignment/>
      <protection/>
    </xf>
    <xf numFmtId="0" fontId="0" fillId="0" borderId="168" xfId="46" applyBorder="1" applyAlignment="1">
      <alignment horizontal="center"/>
      <protection/>
    </xf>
    <xf numFmtId="0" fontId="9" fillId="0" borderId="169" xfId="46" applyFont="1" applyBorder="1" applyAlignment="1">
      <alignment horizontal="center"/>
      <protection/>
    </xf>
    <xf numFmtId="0" fontId="0" fillId="0" borderId="169" xfId="46" applyBorder="1">
      <alignment/>
      <protection/>
    </xf>
    <xf numFmtId="0" fontId="0" fillId="35" borderId="170" xfId="46" applyFill="1" applyBorder="1">
      <alignment/>
      <protection/>
    </xf>
    <xf numFmtId="0" fontId="0" fillId="0" borderId="0" xfId="46" applyBorder="1">
      <alignment/>
      <protection/>
    </xf>
    <xf numFmtId="0" fontId="0" fillId="0" borderId="45" xfId="46" applyBorder="1" applyAlignment="1">
      <alignment horizontal="center"/>
      <protection/>
    </xf>
    <xf numFmtId="0" fontId="31" fillId="0" borderId="31" xfId="49" applyFont="1" applyBorder="1" applyAlignment="1">
      <alignment horizontal="left" vertical="center"/>
      <protection/>
    </xf>
    <xf numFmtId="0" fontId="31" fillId="0" borderId="25" xfId="47" applyFont="1" applyBorder="1" applyAlignment="1">
      <alignment horizontal="left" vertical="center"/>
      <protection/>
    </xf>
    <xf numFmtId="0" fontId="40" fillId="0" borderId="86" xfId="47" applyFont="1" applyBorder="1" applyAlignment="1">
      <alignment vertical="center" wrapText="1"/>
      <protection/>
    </xf>
    <xf numFmtId="0" fontId="40" fillId="0" borderId="31" xfId="47" applyFont="1" applyBorder="1" applyAlignment="1">
      <alignment vertical="center" wrapText="1"/>
      <protection/>
    </xf>
    <xf numFmtId="0" fontId="40" fillId="0" borderId="25" xfId="47" applyFont="1" applyBorder="1" applyAlignment="1">
      <alignment vertical="center" wrapText="1"/>
      <protection/>
    </xf>
    <xf numFmtId="0" fontId="31" fillId="0" borderId="31" xfId="49" applyFont="1" applyBorder="1" applyAlignment="1">
      <alignment horizontal="left"/>
      <protection/>
    </xf>
    <xf numFmtId="0" fontId="31" fillId="0" borderId="25" xfId="47" applyFont="1" applyBorder="1" applyAlignment="1">
      <alignment horizontal="left"/>
      <protection/>
    </xf>
    <xf numFmtId="0" fontId="9" fillId="37" borderId="97" xfId="46" applyFont="1" applyFill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/>
      <protection/>
    </xf>
    <xf numFmtId="0" fontId="9" fillId="0" borderId="195" xfId="46" applyFont="1" applyBorder="1" applyAlignment="1">
      <alignment horizontal="center" vertical="center"/>
      <protection/>
    </xf>
    <xf numFmtId="0" fontId="9" fillId="0" borderId="97" xfId="46" applyFont="1" applyBorder="1" applyAlignment="1">
      <alignment horizontal="center" vertical="center"/>
      <protection/>
    </xf>
    <xf numFmtId="0" fontId="0" fillId="37" borderId="97" xfId="46" applyFill="1" applyBorder="1" applyAlignment="1">
      <alignment horizontal="center" wrapText="1"/>
      <protection/>
    </xf>
    <xf numFmtId="0" fontId="9" fillId="35" borderId="196" xfId="46" applyFont="1" applyFill="1" applyBorder="1" applyAlignment="1">
      <alignment horizontal="center"/>
      <protection/>
    </xf>
    <xf numFmtId="0" fontId="9" fillId="35" borderId="197" xfId="46" applyFont="1" applyFill="1" applyBorder="1" applyAlignment="1">
      <alignment horizontal="center"/>
      <protection/>
    </xf>
    <xf numFmtId="0" fontId="0" fillId="35" borderId="196" xfId="46" applyFill="1" applyBorder="1" applyAlignment="1">
      <alignment horizontal="center"/>
      <protection/>
    </xf>
    <xf numFmtId="0" fontId="0" fillId="35" borderId="176" xfId="46" applyFill="1" applyBorder="1" applyAlignment="1">
      <alignment horizontal="center"/>
      <protection/>
    </xf>
    <xf numFmtId="0" fontId="9" fillId="36" borderId="196" xfId="46" applyFont="1" applyFill="1" applyBorder="1" applyAlignment="1">
      <alignment horizontal="center"/>
      <protection/>
    </xf>
    <xf numFmtId="0" fontId="9" fillId="36" borderId="197" xfId="46" applyFont="1" applyFill="1" applyBorder="1" applyAlignment="1">
      <alignment horizontal="center"/>
      <protection/>
    </xf>
    <xf numFmtId="0" fontId="0" fillId="36" borderId="196" xfId="46" applyFill="1" applyBorder="1" applyAlignment="1">
      <alignment horizontal="center"/>
      <protection/>
    </xf>
    <xf numFmtId="0" fontId="0" fillId="36" borderId="176" xfId="46" applyFill="1" applyBorder="1" applyAlignment="1">
      <alignment horizontal="center"/>
      <protection/>
    </xf>
    <xf numFmtId="0" fontId="9" fillId="36" borderId="198" xfId="46" applyFont="1" applyFill="1" applyBorder="1" applyAlignment="1">
      <alignment horizontal="center"/>
      <protection/>
    </xf>
    <xf numFmtId="0" fontId="9" fillId="36" borderId="199" xfId="46" applyFont="1" applyFill="1" applyBorder="1" applyAlignment="1">
      <alignment horizontal="center"/>
      <protection/>
    </xf>
    <xf numFmtId="0" fontId="0" fillId="36" borderId="198" xfId="46" applyFill="1" applyBorder="1" applyAlignment="1">
      <alignment horizontal="center"/>
      <protection/>
    </xf>
    <xf numFmtId="0" fontId="0" fillId="36" borderId="194" xfId="46" applyFill="1" applyBorder="1" applyAlignment="1">
      <alignment horizontal="center"/>
      <protection/>
    </xf>
    <xf numFmtId="0" fontId="0" fillId="36" borderId="197" xfId="46" applyFill="1" applyBorder="1" applyAlignment="1">
      <alignment horizontal="center"/>
      <protection/>
    </xf>
    <xf numFmtId="0" fontId="0" fillId="36" borderId="200" xfId="46" applyFill="1" applyBorder="1" applyAlignment="1">
      <alignment horizontal="center"/>
      <protection/>
    </xf>
    <xf numFmtId="0" fontId="0" fillId="36" borderId="201" xfId="46" applyFill="1" applyBorder="1" applyAlignment="1">
      <alignment horizontal="center"/>
      <protection/>
    </xf>
    <xf numFmtId="0" fontId="0" fillId="36" borderId="202" xfId="46" applyFill="1" applyBorder="1" applyAlignment="1">
      <alignment horizontal="center"/>
      <protection/>
    </xf>
    <xf numFmtId="0" fontId="9" fillId="36" borderId="203" xfId="46" applyFont="1" applyFill="1" applyBorder="1" applyAlignment="1">
      <alignment horizontal="center"/>
      <protection/>
    </xf>
    <xf numFmtId="0" fontId="9" fillId="36" borderId="204" xfId="46" applyFont="1" applyFill="1" applyBorder="1" applyAlignment="1">
      <alignment horizontal="center"/>
      <protection/>
    </xf>
    <xf numFmtId="0" fontId="9" fillId="36" borderId="205" xfId="46" applyFont="1" applyFill="1" applyBorder="1" applyAlignment="1">
      <alignment horizontal="center"/>
      <protection/>
    </xf>
    <xf numFmtId="0" fontId="0" fillId="35" borderId="197" xfId="46" applyFill="1" applyBorder="1" applyAlignment="1">
      <alignment horizontal="center"/>
      <protection/>
    </xf>
    <xf numFmtId="0" fontId="9" fillId="36" borderId="176" xfId="46" applyFont="1" applyFill="1" applyBorder="1" applyAlignment="1">
      <alignment horizontal="center"/>
      <protection/>
    </xf>
    <xf numFmtId="0" fontId="0" fillId="35" borderId="203" xfId="46" applyFill="1" applyBorder="1" applyAlignment="1">
      <alignment horizontal="center"/>
      <protection/>
    </xf>
    <xf numFmtId="0" fontId="0" fillId="35" borderId="204" xfId="46" applyFill="1" applyBorder="1" applyAlignment="1">
      <alignment horizontal="center"/>
      <protection/>
    </xf>
    <xf numFmtId="0" fontId="0" fillId="35" borderId="205" xfId="46" applyFill="1" applyBorder="1" applyAlignment="1">
      <alignment horizontal="center"/>
      <protection/>
    </xf>
    <xf numFmtId="0" fontId="0" fillId="35" borderId="206" xfId="46" applyFill="1" applyBorder="1" applyAlignment="1">
      <alignment horizontal="center"/>
      <protection/>
    </xf>
    <xf numFmtId="0" fontId="0" fillId="35" borderId="207" xfId="46" applyFill="1" applyBorder="1" applyAlignment="1">
      <alignment horizontal="center"/>
      <protection/>
    </xf>
    <xf numFmtId="0" fontId="0" fillId="35" borderId="208" xfId="46" applyFill="1" applyBorder="1" applyAlignment="1">
      <alignment horizontal="center"/>
      <protection/>
    </xf>
    <xf numFmtId="0" fontId="9" fillId="37" borderId="38" xfId="46" applyFont="1" applyFill="1" applyBorder="1" applyAlignment="1">
      <alignment horizontal="center" vertical="center"/>
      <protection/>
    </xf>
    <xf numFmtId="0" fontId="9" fillId="0" borderId="45" xfId="46" applyFont="1" applyBorder="1" applyAlignment="1">
      <alignment horizontal="center" vertical="center"/>
      <protection/>
    </xf>
    <xf numFmtId="0" fontId="9" fillId="0" borderId="39" xfId="46" applyFont="1" applyBorder="1" applyAlignment="1">
      <alignment horizontal="center" vertical="center"/>
      <protection/>
    </xf>
    <xf numFmtId="0" fontId="9" fillId="0" borderId="91" xfId="46" applyFont="1" applyBorder="1" applyAlignment="1">
      <alignment horizontal="center" vertical="center"/>
      <protection/>
    </xf>
    <xf numFmtId="0" fontId="9" fillId="0" borderId="85" xfId="46" applyFont="1" applyBorder="1" applyAlignment="1">
      <alignment horizontal="center" vertical="center"/>
      <protection/>
    </xf>
    <xf numFmtId="0" fontId="9" fillId="0" borderId="26" xfId="46" applyFont="1" applyBorder="1" applyAlignment="1">
      <alignment horizontal="center" vertical="center"/>
      <protection/>
    </xf>
    <xf numFmtId="0" fontId="0" fillId="37" borderId="38" xfId="46" applyFill="1" applyBorder="1" applyAlignment="1">
      <alignment horizontal="center" wrapText="1"/>
      <protection/>
    </xf>
    <xf numFmtId="0" fontId="0" fillId="37" borderId="91" xfId="46" applyFill="1" applyBorder="1" applyAlignment="1">
      <alignment horizontal="center" wrapText="1"/>
      <protection/>
    </xf>
    <xf numFmtId="0" fontId="0" fillId="37" borderId="209" xfId="46" applyFill="1" applyBorder="1" applyAlignment="1">
      <alignment horizontal="center"/>
      <protection/>
    </xf>
    <xf numFmtId="0" fontId="0" fillId="0" borderId="210" xfId="46" applyBorder="1" applyAlignment="1">
      <alignment horizontal="center"/>
      <protection/>
    </xf>
    <xf numFmtId="0" fontId="0" fillId="37" borderId="210" xfId="46" applyFill="1" applyBorder="1" applyAlignment="1">
      <alignment horizontal="center"/>
      <protection/>
    </xf>
    <xf numFmtId="0" fontId="0" fillId="0" borderId="211" xfId="46" applyBorder="1" applyAlignment="1">
      <alignment horizontal="center"/>
      <protection/>
    </xf>
    <xf numFmtId="0" fontId="0" fillId="37" borderId="212" xfId="46" applyFill="1" applyBorder="1" applyAlignment="1">
      <alignment horizontal="center"/>
      <protection/>
    </xf>
    <xf numFmtId="0" fontId="0" fillId="0" borderId="213" xfId="46" applyBorder="1" applyAlignment="1">
      <alignment horizontal="center"/>
      <protection/>
    </xf>
    <xf numFmtId="0" fontId="0" fillId="37" borderId="213" xfId="46" applyFill="1" applyBorder="1" applyAlignment="1">
      <alignment horizontal="center"/>
      <protection/>
    </xf>
    <xf numFmtId="0" fontId="0" fillId="0" borderId="214" xfId="46" applyBorder="1" applyAlignment="1">
      <alignment horizontal="center"/>
      <protection/>
    </xf>
    <xf numFmtId="0" fontId="0" fillId="0" borderId="0" xfId="0" applyFont="1" applyAlignment="1" applyProtection="1">
      <alignment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36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90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215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36" xfId="0" applyFont="1" applyFill="1" applyBorder="1" applyAlignment="1" applyProtection="1">
      <alignment horizontal="center" vertical="center"/>
      <protection locked="0"/>
    </xf>
    <xf numFmtId="0" fontId="0" fillId="0" borderId="13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2" fillId="0" borderId="0" xfId="0" applyFont="1" applyAlignment="1" applyProtection="1">
      <alignment vertical="top" wrapText="1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24" fillId="0" borderId="90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24" fillId="0" borderId="21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91" xfId="0" applyFont="1" applyBorder="1" applyAlignment="1" applyProtection="1">
      <alignment horizontal="center" vertical="center"/>
      <protection locked="0"/>
    </xf>
    <xf numFmtId="49" fontId="4" fillId="0" borderId="29" xfId="50" applyNumberFormat="1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50" applyFont="1" applyBorder="1" applyAlignment="1" applyProtection="1">
      <alignment horizontal="center" vertical="center"/>
      <protection locked="0"/>
    </xf>
    <xf numFmtId="0" fontId="4" fillId="0" borderId="45" xfId="5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80" xfId="50" applyFont="1" applyBorder="1" applyAlignment="1" applyProtection="1">
      <alignment horizontal="center" vertical="center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216" xfId="0" applyFont="1" applyBorder="1" applyAlignment="1" applyProtection="1">
      <alignment horizontal="center" vertical="center"/>
      <protection locked="0"/>
    </xf>
    <xf numFmtId="0" fontId="4" fillId="0" borderId="30" xfId="50" applyFont="1" applyBorder="1" applyAlignment="1" applyProtection="1">
      <alignment horizontal="center" vertical="center"/>
      <protection locked="0"/>
    </xf>
    <xf numFmtId="0" fontId="4" fillId="0" borderId="31" xfId="5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49" fontId="4" fillId="0" borderId="32" xfId="50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7" xfId="5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8" xfId="50" applyFont="1" applyBorder="1" applyAlignment="1" applyProtection="1">
      <alignment vertical="center"/>
      <protection locked="0"/>
    </xf>
    <xf numFmtId="0" fontId="0" fillId="0" borderId="136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4" fillId="0" borderId="40" xfId="50" applyFont="1" applyBorder="1" applyAlignment="1" applyProtection="1">
      <alignment horizontal="center" vertical="center" wrapText="1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216" xfId="0" applyBorder="1" applyAlignment="1" applyProtection="1">
      <alignment vertical="center"/>
      <protection locked="0"/>
    </xf>
    <xf numFmtId="0" fontId="7" fillId="0" borderId="0" xfId="51" applyFont="1" applyFill="1" applyAlignment="1" applyProtection="1">
      <alignment horizontal="right" vertical="center"/>
      <protection locked="0"/>
    </xf>
    <xf numFmtId="0" fontId="7" fillId="0" borderId="0" xfId="51" applyFill="1" applyAlignment="1" applyProtection="1">
      <alignment horizontal="right" vertical="center"/>
      <protection locked="0"/>
    </xf>
    <xf numFmtId="0" fontId="7" fillId="0" borderId="14" xfId="51" applyFont="1" applyFill="1" applyBorder="1" applyAlignment="1" applyProtection="1">
      <alignment horizontal="center" vertical="center" textRotation="90"/>
      <protection locked="0"/>
    </xf>
    <xf numFmtId="0" fontId="7" fillId="0" borderId="27" xfId="51" applyFill="1" applyBorder="1" applyAlignment="1" applyProtection="1">
      <alignment horizontal="center" vertical="center" textRotation="90"/>
      <protection locked="0"/>
    </xf>
    <xf numFmtId="0" fontId="28" fillId="0" borderId="38" xfId="51" applyFont="1" applyFill="1" applyBorder="1" applyAlignment="1" applyProtection="1">
      <alignment horizontal="center" vertical="center"/>
      <protection locked="0"/>
    </xf>
    <xf numFmtId="0" fontId="28" fillId="0" borderId="45" xfId="51" applyFont="1" applyFill="1" applyBorder="1" applyAlignment="1" applyProtection="1">
      <alignment horizontal="center" vertical="center"/>
      <protection locked="0"/>
    </xf>
    <xf numFmtId="0" fontId="28" fillId="0" borderId="39" xfId="51" applyFont="1" applyFill="1" applyBorder="1" applyAlignment="1" applyProtection="1">
      <alignment horizontal="center" vertical="center"/>
      <protection locked="0"/>
    </xf>
    <xf numFmtId="0" fontId="28" fillId="0" borderId="91" xfId="51" applyFont="1" applyFill="1" applyBorder="1" applyAlignment="1" applyProtection="1">
      <alignment horizontal="center" vertical="center"/>
      <protection locked="0"/>
    </xf>
    <xf numFmtId="0" fontId="28" fillId="0" borderId="85" xfId="51" applyFont="1" applyFill="1" applyBorder="1" applyAlignment="1" applyProtection="1">
      <alignment horizontal="center" vertical="center"/>
      <protection locked="0"/>
    </xf>
    <xf numFmtId="0" fontId="28" fillId="0" borderId="26" xfId="51" applyFont="1" applyFill="1" applyBorder="1" applyAlignment="1" applyProtection="1">
      <alignment horizontal="center" vertical="center"/>
      <protection locked="0"/>
    </xf>
    <xf numFmtId="0" fontId="7" fillId="0" borderId="86" xfId="5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0" borderId="38" xfId="51" applyFont="1" applyFill="1" applyBorder="1" applyAlignment="1" applyProtection="1">
      <alignment horizontal="center" vertical="center" wrapText="1"/>
      <protection locked="0"/>
    </xf>
    <xf numFmtId="0" fontId="7" fillId="0" borderId="39" xfId="51" applyFont="1" applyFill="1" applyBorder="1" applyAlignment="1" applyProtection="1">
      <alignment horizontal="center" vertical="center" wrapText="1"/>
      <protection locked="0"/>
    </xf>
    <xf numFmtId="0" fontId="7" fillId="0" borderId="25" xfId="51" applyFont="1" applyFill="1" applyBorder="1" applyAlignment="1" applyProtection="1">
      <alignment horizontal="center" vertical="center" wrapText="1"/>
      <protection locked="0"/>
    </xf>
    <xf numFmtId="0" fontId="28" fillId="0" borderId="86" xfId="51" applyFont="1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7" fillId="0" borderId="0" xfId="5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32" fillId="0" borderId="38" xfId="0" applyFont="1" applyBorder="1" applyAlignment="1" applyProtection="1">
      <alignment horizontal="center" vertical="center"/>
      <protection locked="0"/>
    </xf>
    <xf numFmtId="0" fontId="32" fillId="0" borderId="37" xfId="0" applyFont="1" applyBorder="1" applyAlignment="1" applyProtection="1">
      <alignment horizontal="center" vertical="center"/>
      <protection locked="0"/>
    </xf>
    <xf numFmtId="0" fontId="32" fillId="0" borderId="97" xfId="0" applyFont="1" applyBorder="1" applyAlignment="1" applyProtection="1">
      <alignment horizontal="center" vertical="center"/>
      <protection locked="0"/>
    </xf>
    <xf numFmtId="0" fontId="32" fillId="0" borderId="92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 applyProtection="1">
      <alignment horizontal="center" vertical="center"/>
      <protection locked="0"/>
    </xf>
    <xf numFmtId="0" fontId="32" fillId="0" borderId="6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left" vertical="center" readingOrder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center" vertical="center" textRotation="90"/>
      <protection locked="0"/>
    </xf>
    <xf numFmtId="0" fontId="0" fillId="0" borderId="91" xfId="0" applyBorder="1" applyAlignment="1" applyProtection="1">
      <alignment horizontal="center" vertical="center" textRotation="90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onečná verze NOVYKAZY" xfId="48"/>
    <cellStyle name="normální_OUPVYKAZ" xfId="49"/>
    <cellStyle name="normální_tabulka do výroční zprávy rozboru hospodaření" xfId="50"/>
    <cellStyle name="normální_tabulkyZUČ03-VŠ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31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0" cy="532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0" y="790575"/>
          <a:ext cx="0" cy="532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chackova\Dokumenty\RozbVZ08\tabulkov&#225;%20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1.1."/>
      <sheetName val="tab.1.2."/>
      <sheetName val="tab.1.3."/>
      <sheetName val="tab.1.4"/>
      <sheetName val="tab1.4.1."/>
      <sheetName val="tab2.1."/>
      <sheetName val="tab2.2"/>
      <sheetName val="tab2.3"/>
      <sheetName val="tab2.4."/>
      <sheetName val="tab2.5."/>
      <sheetName val="tab.3.1."/>
      <sheetName val="tab4.1."/>
      <sheetName val="tab4.2."/>
      <sheetName val="tab4.3."/>
      <sheetName val="tab4.4."/>
      <sheetName val="tab4.5."/>
      <sheetName val="tab 4.6."/>
      <sheetName val="tab 4.7."/>
      <sheetName val="tab4.8."/>
      <sheetName val="tab5.1. "/>
      <sheetName val="tab6.1."/>
      <sheetName val="tab6.2."/>
      <sheetName val="tab7.1."/>
      <sheetName val="tab7.2."/>
      <sheetName val="tab7.3. "/>
      <sheetName val="tab7.4."/>
      <sheetName val="tab8.1"/>
    </sheetNames>
    <sheetDataSet>
      <sheetData sheetId="12">
        <row r="11">
          <cell r="C11">
            <v>0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13">
        <row r="19">
          <cell r="D19">
            <v>0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14">
        <row r="9">
          <cell r="C9">
            <v>0</v>
          </cell>
        </row>
        <row r="11">
          <cell r="C11">
            <v>0</v>
          </cell>
        </row>
      </sheetData>
      <sheetData sheetId="15">
        <row r="12">
          <cell r="C12">
            <v>0</v>
          </cell>
        </row>
        <row r="18">
          <cell r="C18">
            <v>0</v>
          </cell>
        </row>
        <row r="19">
          <cell r="C19">
            <v>0</v>
          </cell>
        </row>
      </sheetData>
      <sheetData sheetId="16">
        <row r="10">
          <cell r="F10">
            <v>0</v>
          </cell>
        </row>
        <row r="15">
          <cell r="F15">
            <v>0</v>
          </cell>
        </row>
        <row r="20">
          <cell r="F20">
            <v>0</v>
          </cell>
        </row>
        <row r="25">
          <cell r="F25">
            <v>0</v>
          </cell>
        </row>
      </sheetData>
      <sheetData sheetId="17">
        <row r="14">
          <cell r="D14">
            <v>0</v>
          </cell>
        </row>
        <row r="15">
          <cell r="D15">
            <v>0</v>
          </cell>
        </row>
      </sheetData>
      <sheetData sheetId="18">
        <row r="13">
          <cell r="C13">
            <v>0</v>
          </cell>
        </row>
        <row r="19">
          <cell r="C19">
            <v>0</v>
          </cell>
        </row>
        <row r="20"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zoomScale="88" zoomScaleNormal="88" zoomScalePageLayoutView="0" workbookViewId="0" topLeftCell="A1">
      <pane ySplit="3" topLeftCell="A4" activePane="bottomLeft" state="frozen"/>
      <selection pane="topLeft" activeCell="A1" sqref="A1"/>
      <selection pane="bottomLeft" activeCell="A47" sqref="A47"/>
    </sheetView>
  </sheetViews>
  <sheetFormatPr defaultColWidth="9.140625" defaultRowHeight="12.75" customHeight="1"/>
  <cols>
    <col min="1" max="1" width="62.421875" style="713" customWidth="1"/>
    <col min="2" max="2" width="14.421875" style="764" customWidth="1"/>
    <col min="3" max="3" width="7.7109375" style="764" customWidth="1"/>
    <col min="4" max="4" width="10.57421875" style="713" customWidth="1"/>
    <col min="5" max="5" width="12.57421875" style="713" customWidth="1"/>
    <col min="6" max="16384" width="9.140625" style="713" customWidth="1"/>
  </cols>
  <sheetData>
    <row r="1" spans="1:5" ht="33" customHeight="1" thickBot="1">
      <c r="A1" s="710" t="s">
        <v>479</v>
      </c>
      <c r="B1" s="711"/>
      <c r="C1" s="947"/>
      <c r="D1" s="948"/>
      <c r="E1" s="712"/>
    </row>
    <row r="2" spans="1:5" ht="12.75" customHeight="1" thickBot="1">
      <c r="A2" s="949" t="s">
        <v>480</v>
      </c>
      <c r="B2" s="950"/>
      <c r="C2" s="950"/>
      <c r="D2" s="950"/>
      <c r="E2" s="951"/>
    </row>
    <row r="3" spans="1:5" ht="21.75" customHeight="1" thickBot="1">
      <c r="A3" s="714" t="s">
        <v>481</v>
      </c>
      <c r="B3" s="715" t="s">
        <v>482</v>
      </c>
      <c r="C3" s="716" t="s">
        <v>483</v>
      </c>
      <c r="D3" s="716" t="s">
        <v>484</v>
      </c>
      <c r="E3" s="717" t="s">
        <v>485</v>
      </c>
    </row>
    <row r="4" spans="1:5" ht="12.75" customHeight="1" thickBot="1">
      <c r="A4" s="718" t="s">
        <v>486</v>
      </c>
      <c r="B4" s="719"/>
      <c r="C4" s="720"/>
      <c r="D4" s="716" t="s">
        <v>487</v>
      </c>
      <c r="E4" s="717" t="s">
        <v>488</v>
      </c>
    </row>
    <row r="5" spans="1:5" ht="12.75" customHeight="1">
      <c r="A5" s="721" t="s">
        <v>489</v>
      </c>
      <c r="B5" s="722" t="s">
        <v>490</v>
      </c>
      <c r="C5" s="723" t="s">
        <v>491</v>
      </c>
      <c r="D5" s="724">
        <f>D6+D14+D25+D33</f>
        <v>0</v>
      </c>
      <c r="E5" s="725">
        <f>E6+E14+E25+E33</f>
        <v>0</v>
      </c>
    </row>
    <row r="6" spans="1:5" ht="12.75" customHeight="1">
      <c r="A6" s="721" t="s">
        <v>492</v>
      </c>
      <c r="B6" s="722" t="s">
        <v>493</v>
      </c>
      <c r="C6" s="723" t="s">
        <v>494</v>
      </c>
      <c r="D6" s="724">
        <f>SUM(D7:D13)</f>
        <v>0</v>
      </c>
      <c r="E6" s="726">
        <f>SUM(E7:E13)</f>
        <v>0</v>
      </c>
    </row>
    <row r="7" spans="1:5" ht="12.75" customHeight="1">
      <c r="A7" s="727" t="s">
        <v>495</v>
      </c>
      <c r="B7" s="722" t="s">
        <v>496</v>
      </c>
      <c r="C7" s="723" t="s">
        <v>497</v>
      </c>
      <c r="D7" s="728"/>
      <c r="E7" s="729"/>
    </row>
    <row r="8" spans="1:5" ht="12.75" customHeight="1">
      <c r="A8" s="727" t="s">
        <v>498</v>
      </c>
      <c r="B8" s="722" t="s">
        <v>499</v>
      </c>
      <c r="C8" s="723" t="s">
        <v>500</v>
      </c>
      <c r="D8" s="728"/>
      <c r="E8" s="729"/>
    </row>
    <row r="9" spans="1:5" ht="12.75" customHeight="1">
      <c r="A9" s="727" t="s">
        <v>501</v>
      </c>
      <c r="B9" s="722" t="s">
        <v>502</v>
      </c>
      <c r="C9" s="723" t="s">
        <v>503</v>
      </c>
      <c r="D9" s="728"/>
      <c r="E9" s="729"/>
    </row>
    <row r="10" spans="1:5" ht="12.75" customHeight="1">
      <c r="A10" s="727" t="s">
        <v>504</v>
      </c>
      <c r="B10" s="722" t="s">
        <v>505</v>
      </c>
      <c r="C10" s="723" t="s">
        <v>506</v>
      </c>
      <c r="D10" s="728"/>
      <c r="E10" s="729"/>
    </row>
    <row r="11" spans="1:5" ht="12.75" customHeight="1">
      <c r="A11" s="727" t="s">
        <v>507</v>
      </c>
      <c r="B11" s="722" t="s">
        <v>508</v>
      </c>
      <c r="C11" s="723" t="s">
        <v>509</v>
      </c>
      <c r="D11" s="728"/>
      <c r="E11" s="729"/>
    </row>
    <row r="12" spans="1:5" ht="12.75" customHeight="1">
      <c r="A12" s="727" t="s">
        <v>510</v>
      </c>
      <c r="B12" s="722" t="s">
        <v>511</v>
      </c>
      <c r="C12" s="723" t="s">
        <v>512</v>
      </c>
      <c r="D12" s="728"/>
      <c r="E12" s="729"/>
    </row>
    <row r="13" spans="1:5" ht="12.75" customHeight="1">
      <c r="A13" s="727" t="s">
        <v>513</v>
      </c>
      <c r="B13" s="722" t="s">
        <v>514</v>
      </c>
      <c r="C13" s="723" t="s">
        <v>515</v>
      </c>
      <c r="D13" s="728"/>
      <c r="E13" s="729"/>
    </row>
    <row r="14" spans="1:5" ht="12.75" customHeight="1">
      <c r="A14" s="730" t="s">
        <v>516</v>
      </c>
      <c r="B14" s="722" t="s">
        <v>517</v>
      </c>
      <c r="C14" s="723" t="s">
        <v>518</v>
      </c>
      <c r="D14" s="724">
        <f>SUM(D15:D24)</f>
        <v>0</v>
      </c>
      <c r="E14" s="726">
        <f>SUM(E15:E24)</f>
        <v>0</v>
      </c>
    </row>
    <row r="15" spans="1:5" ht="12.75" customHeight="1">
      <c r="A15" s="727" t="s">
        <v>519</v>
      </c>
      <c r="B15" s="722" t="s">
        <v>520</v>
      </c>
      <c r="C15" s="723" t="s">
        <v>521</v>
      </c>
      <c r="D15" s="728"/>
      <c r="E15" s="729"/>
    </row>
    <row r="16" spans="1:5" ht="12.75" customHeight="1">
      <c r="A16" s="727" t="s">
        <v>522</v>
      </c>
      <c r="B16" s="722" t="s">
        <v>523</v>
      </c>
      <c r="C16" s="723" t="s">
        <v>524</v>
      </c>
      <c r="D16" s="728"/>
      <c r="E16" s="729"/>
    </row>
    <row r="17" spans="1:5" ht="12.75" customHeight="1">
      <c r="A17" s="727" t="s">
        <v>525</v>
      </c>
      <c r="B17" s="722" t="s">
        <v>526</v>
      </c>
      <c r="C17" s="723" t="s">
        <v>527</v>
      </c>
      <c r="D17" s="728"/>
      <c r="E17" s="729"/>
    </row>
    <row r="18" spans="1:5" ht="12.75" customHeight="1">
      <c r="A18" s="727" t="s">
        <v>528</v>
      </c>
      <c r="B18" s="722" t="s">
        <v>529</v>
      </c>
      <c r="C18" s="723" t="s">
        <v>530</v>
      </c>
      <c r="D18" s="728"/>
      <c r="E18" s="729"/>
    </row>
    <row r="19" spans="1:5" ht="12.75" customHeight="1">
      <c r="A19" s="727" t="s">
        <v>531</v>
      </c>
      <c r="B19" s="722" t="s">
        <v>532</v>
      </c>
      <c r="C19" s="723" t="s">
        <v>533</v>
      </c>
      <c r="D19" s="728"/>
      <c r="E19" s="729"/>
    </row>
    <row r="20" spans="1:5" ht="12.75" customHeight="1">
      <c r="A20" s="727" t="s">
        <v>534</v>
      </c>
      <c r="B20" s="722" t="s">
        <v>535</v>
      </c>
      <c r="C20" s="723" t="s">
        <v>536</v>
      </c>
      <c r="D20" s="728"/>
      <c r="E20" s="729"/>
    </row>
    <row r="21" spans="1:5" ht="12.75" customHeight="1">
      <c r="A21" s="727" t="s">
        <v>537</v>
      </c>
      <c r="B21" s="722" t="s">
        <v>538</v>
      </c>
      <c r="C21" s="723" t="s">
        <v>539</v>
      </c>
      <c r="D21" s="728"/>
      <c r="E21" s="729"/>
    </row>
    <row r="22" spans="1:5" ht="12.75" customHeight="1">
      <c r="A22" s="727" t="s">
        <v>540</v>
      </c>
      <c r="B22" s="722" t="s">
        <v>541</v>
      </c>
      <c r="C22" s="723" t="s">
        <v>542</v>
      </c>
      <c r="D22" s="728"/>
      <c r="E22" s="729"/>
    </row>
    <row r="23" spans="1:5" ht="12.75" customHeight="1">
      <c r="A23" s="727" t="s">
        <v>543</v>
      </c>
      <c r="B23" s="722" t="s">
        <v>544</v>
      </c>
      <c r="C23" s="723" t="s">
        <v>545</v>
      </c>
      <c r="D23" s="728"/>
      <c r="E23" s="729"/>
    </row>
    <row r="24" spans="1:5" ht="12.75" customHeight="1">
      <c r="A24" s="727" t="s">
        <v>546</v>
      </c>
      <c r="B24" s="722" t="s">
        <v>547</v>
      </c>
      <c r="C24" s="723" t="s">
        <v>548</v>
      </c>
      <c r="D24" s="728"/>
      <c r="E24" s="729"/>
    </row>
    <row r="25" spans="1:5" ht="12.75" customHeight="1">
      <c r="A25" s="730" t="s">
        <v>549</v>
      </c>
      <c r="B25" s="722" t="s">
        <v>550</v>
      </c>
      <c r="C25" s="723" t="s">
        <v>551</v>
      </c>
      <c r="D25" s="724">
        <f>SUM(D26:D32)</f>
        <v>0</v>
      </c>
      <c r="E25" s="726">
        <f>SUM(E26:E32)</f>
        <v>0</v>
      </c>
    </row>
    <row r="26" spans="1:5" ht="12.75" customHeight="1">
      <c r="A26" s="727" t="s">
        <v>552</v>
      </c>
      <c r="B26" s="722" t="s">
        <v>553</v>
      </c>
      <c r="C26" s="723" t="s">
        <v>554</v>
      </c>
      <c r="D26" s="728"/>
      <c r="E26" s="729"/>
    </row>
    <row r="27" spans="1:5" ht="12.75" customHeight="1">
      <c r="A27" s="727" t="s">
        <v>555</v>
      </c>
      <c r="B27" s="722" t="s">
        <v>556</v>
      </c>
      <c r="C27" s="723" t="s">
        <v>557</v>
      </c>
      <c r="D27" s="728"/>
      <c r="E27" s="729"/>
    </row>
    <row r="28" spans="1:5" ht="12.75" customHeight="1">
      <c r="A28" s="727" t="s">
        <v>558</v>
      </c>
      <c r="B28" s="722" t="s">
        <v>559</v>
      </c>
      <c r="C28" s="723" t="s">
        <v>560</v>
      </c>
      <c r="D28" s="728"/>
      <c r="E28" s="729"/>
    </row>
    <row r="29" spans="1:5" ht="12.75" customHeight="1">
      <c r="A29" s="727" t="s">
        <v>561</v>
      </c>
      <c r="B29" s="722" t="s">
        <v>562</v>
      </c>
      <c r="C29" s="723" t="s">
        <v>563</v>
      </c>
      <c r="D29" s="728"/>
      <c r="E29" s="729"/>
    </row>
    <row r="30" spans="1:5" ht="12.75" customHeight="1">
      <c r="A30" s="727" t="s">
        <v>564</v>
      </c>
      <c r="B30" s="722" t="s">
        <v>565</v>
      </c>
      <c r="C30" s="723" t="s">
        <v>566</v>
      </c>
      <c r="D30" s="728"/>
      <c r="E30" s="729"/>
    </row>
    <row r="31" spans="1:5" ht="12.75" customHeight="1">
      <c r="A31" s="727" t="s">
        <v>567</v>
      </c>
      <c r="B31" s="722" t="s">
        <v>568</v>
      </c>
      <c r="C31" s="723" t="s">
        <v>569</v>
      </c>
      <c r="D31" s="728"/>
      <c r="E31" s="729"/>
    </row>
    <row r="32" spans="1:5" ht="12.75" customHeight="1">
      <c r="A32" s="727" t="s">
        <v>570</v>
      </c>
      <c r="B32" s="722" t="s">
        <v>571</v>
      </c>
      <c r="C32" s="723" t="s">
        <v>572</v>
      </c>
      <c r="D32" s="731"/>
      <c r="E32" s="732"/>
    </row>
    <row r="33" spans="1:5" ht="12.75" customHeight="1">
      <c r="A33" s="730" t="s">
        <v>573</v>
      </c>
      <c r="B33" s="722" t="s">
        <v>574</v>
      </c>
      <c r="C33" s="723" t="s">
        <v>575</v>
      </c>
      <c r="D33" s="724">
        <f>SUM(D34:D44)</f>
        <v>0</v>
      </c>
      <c r="E33" s="726">
        <f>SUM(E34:E44)</f>
        <v>0</v>
      </c>
    </row>
    <row r="34" spans="1:5" ht="12.75" customHeight="1">
      <c r="A34" s="727" t="s">
        <v>576</v>
      </c>
      <c r="B34" s="722" t="s">
        <v>577</v>
      </c>
      <c r="C34" s="723" t="s">
        <v>578</v>
      </c>
      <c r="D34" s="728"/>
      <c r="E34" s="729"/>
    </row>
    <row r="35" spans="1:5" ht="12.75" customHeight="1">
      <c r="A35" s="727" t="s">
        <v>579</v>
      </c>
      <c r="B35" s="722" t="s">
        <v>580</v>
      </c>
      <c r="C35" s="723" t="s">
        <v>581</v>
      </c>
      <c r="D35" s="728"/>
      <c r="E35" s="729"/>
    </row>
    <row r="36" spans="1:5" ht="12.75" customHeight="1">
      <c r="A36" s="727" t="s">
        <v>582</v>
      </c>
      <c r="B36" s="722" t="s">
        <v>583</v>
      </c>
      <c r="C36" s="723" t="s">
        <v>584</v>
      </c>
      <c r="D36" s="728"/>
      <c r="E36" s="729"/>
    </row>
    <row r="37" spans="1:5" ht="12.75" customHeight="1">
      <c r="A37" s="727" t="s">
        <v>585</v>
      </c>
      <c r="B37" s="722" t="s">
        <v>586</v>
      </c>
      <c r="C37" s="723" t="s">
        <v>587</v>
      </c>
      <c r="D37" s="728"/>
      <c r="E37" s="729"/>
    </row>
    <row r="38" spans="1:5" ht="12.75" customHeight="1">
      <c r="A38" s="727" t="s">
        <v>588</v>
      </c>
      <c r="B38" s="722" t="s">
        <v>589</v>
      </c>
      <c r="C38" s="723" t="s">
        <v>590</v>
      </c>
      <c r="D38" s="728"/>
      <c r="E38" s="729"/>
    </row>
    <row r="39" spans="1:5" ht="12.75" customHeight="1">
      <c r="A39" s="727" t="s">
        <v>591</v>
      </c>
      <c r="B39" s="722" t="s">
        <v>592</v>
      </c>
      <c r="C39" s="723" t="s">
        <v>593</v>
      </c>
      <c r="D39" s="728"/>
      <c r="E39" s="729"/>
    </row>
    <row r="40" spans="1:5" ht="12.75" customHeight="1">
      <c r="A40" s="727" t="s">
        <v>594</v>
      </c>
      <c r="B40" s="722" t="s">
        <v>595</v>
      </c>
      <c r="C40" s="723" t="s">
        <v>596</v>
      </c>
      <c r="D40" s="728"/>
      <c r="E40" s="729"/>
    </row>
    <row r="41" spans="1:5" ht="12.75" customHeight="1">
      <c r="A41" s="727" t="s">
        <v>597</v>
      </c>
      <c r="B41" s="722" t="s">
        <v>598</v>
      </c>
      <c r="C41" s="723" t="s">
        <v>599</v>
      </c>
      <c r="D41" s="728"/>
      <c r="E41" s="729"/>
    </row>
    <row r="42" spans="1:5" ht="12.75" customHeight="1">
      <c r="A42" s="727" t="s">
        <v>600</v>
      </c>
      <c r="B42" s="722" t="s">
        <v>601</v>
      </c>
      <c r="C42" s="723" t="s">
        <v>602</v>
      </c>
      <c r="D42" s="728"/>
      <c r="E42" s="729"/>
    </row>
    <row r="43" spans="1:5" ht="12.75" customHeight="1">
      <c r="A43" s="727" t="s">
        <v>603</v>
      </c>
      <c r="B43" s="722" t="s">
        <v>604</v>
      </c>
      <c r="C43" s="723" t="s">
        <v>605</v>
      </c>
      <c r="D43" s="728"/>
      <c r="E43" s="729"/>
    </row>
    <row r="44" spans="1:5" ht="13.5" thickBot="1">
      <c r="A44" s="733" t="s">
        <v>606</v>
      </c>
      <c r="B44" s="734" t="s">
        <v>607</v>
      </c>
      <c r="C44" s="735" t="s">
        <v>608</v>
      </c>
      <c r="D44" s="736"/>
      <c r="E44" s="737"/>
    </row>
    <row r="45" spans="1:5" ht="12.75" customHeight="1">
      <c r="A45" s="738" t="s">
        <v>609</v>
      </c>
      <c r="B45" s="739" t="s">
        <v>610</v>
      </c>
      <c r="C45" s="740" t="s">
        <v>611</v>
      </c>
      <c r="D45" s="741">
        <f>D46+D56+D76+D85</f>
        <v>0</v>
      </c>
      <c r="E45" s="725">
        <f>E46+E56+E76+E85</f>
        <v>0</v>
      </c>
    </row>
    <row r="46" spans="1:5" ht="12.75" customHeight="1">
      <c r="A46" s="730" t="s">
        <v>612</v>
      </c>
      <c r="B46" s="722" t="s">
        <v>613</v>
      </c>
      <c r="C46" s="723" t="s">
        <v>614</v>
      </c>
      <c r="D46" s="724">
        <f>SUM(D47:D55)</f>
        <v>0</v>
      </c>
      <c r="E46" s="726">
        <f>SUM(E47:E55)</f>
        <v>0</v>
      </c>
    </row>
    <row r="47" spans="1:5" ht="12.75" customHeight="1">
      <c r="A47" s="727" t="s">
        <v>615</v>
      </c>
      <c r="B47" s="722" t="s">
        <v>616</v>
      </c>
      <c r="C47" s="723" t="s">
        <v>617</v>
      </c>
      <c r="D47" s="728"/>
      <c r="E47" s="729"/>
    </row>
    <row r="48" spans="1:5" ht="12.75" customHeight="1">
      <c r="A48" s="727" t="s">
        <v>618</v>
      </c>
      <c r="B48" s="722" t="s">
        <v>619</v>
      </c>
      <c r="C48" s="723" t="s">
        <v>620</v>
      </c>
      <c r="D48" s="728"/>
      <c r="E48" s="729"/>
    </row>
    <row r="49" spans="1:5" ht="12.75" customHeight="1">
      <c r="A49" s="727" t="s">
        <v>621</v>
      </c>
      <c r="B49" s="722" t="s">
        <v>622</v>
      </c>
      <c r="C49" s="723" t="s">
        <v>623</v>
      </c>
      <c r="D49" s="728"/>
      <c r="E49" s="729"/>
    </row>
    <row r="50" spans="1:5" ht="12.75" customHeight="1">
      <c r="A50" s="727" t="s">
        <v>624</v>
      </c>
      <c r="B50" s="722" t="s">
        <v>625</v>
      </c>
      <c r="C50" s="723" t="s">
        <v>626</v>
      </c>
      <c r="D50" s="728"/>
      <c r="E50" s="729"/>
    </row>
    <row r="51" spans="1:5" ht="12.75" customHeight="1">
      <c r="A51" s="727" t="s">
        <v>627</v>
      </c>
      <c r="B51" s="722" t="s">
        <v>628</v>
      </c>
      <c r="C51" s="723" t="s">
        <v>629</v>
      </c>
      <c r="D51" s="728"/>
      <c r="E51" s="729"/>
    </row>
    <row r="52" spans="1:5" ht="12.75" customHeight="1">
      <c r="A52" s="727" t="s">
        <v>630</v>
      </c>
      <c r="B52" s="722" t="s">
        <v>631</v>
      </c>
      <c r="C52" s="723" t="s">
        <v>632</v>
      </c>
      <c r="D52" s="728"/>
      <c r="E52" s="729"/>
    </row>
    <row r="53" spans="1:5" ht="12.75" customHeight="1">
      <c r="A53" s="727" t="s">
        <v>633</v>
      </c>
      <c r="B53" s="722" t="s">
        <v>634</v>
      </c>
      <c r="C53" s="723" t="s">
        <v>635</v>
      </c>
      <c r="D53" s="728"/>
      <c r="E53" s="729"/>
    </row>
    <row r="54" spans="1:5" ht="12.75" customHeight="1">
      <c r="A54" s="727" t="s">
        <v>636</v>
      </c>
      <c r="B54" s="722" t="s">
        <v>637</v>
      </c>
      <c r="C54" s="723" t="s">
        <v>638</v>
      </c>
      <c r="D54" s="728"/>
      <c r="E54" s="729"/>
    </row>
    <row r="55" spans="1:5" ht="12.75" customHeight="1">
      <c r="A55" s="727" t="s">
        <v>639</v>
      </c>
      <c r="B55" s="722" t="s">
        <v>640</v>
      </c>
      <c r="C55" s="723" t="s">
        <v>641</v>
      </c>
      <c r="D55" s="728"/>
      <c r="E55" s="729"/>
    </row>
    <row r="56" spans="1:5" ht="12.75" customHeight="1">
      <c r="A56" s="730" t="s">
        <v>642</v>
      </c>
      <c r="B56" s="722" t="s">
        <v>643</v>
      </c>
      <c r="C56" s="723" t="s">
        <v>644</v>
      </c>
      <c r="D56" s="724">
        <f>SUM(D57:D75)</f>
        <v>0</v>
      </c>
      <c r="E56" s="726">
        <f>SUM(E57:E75)</f>
        <v>0</v>
      </c>
    </row>
    <row r="57" spans="1:5" ht="12.75" customHeight="1">
      <c r="A57" s="727" t="s">
        <v>645</v>
      </c>
      <c r="B57" s="722" t="s">
        <v>646</v>
      </c>
      <c r="C57" s="723" t="s">
        <v>647</v>
      </c>
      <c r="D57" s="728"/>
      <c r="E57" s="729"/>
    </row>
    <row r="58" spans="1:5" ht="12.75" customHeight="1">
      <c r="A58" s="727" t="s">
        <v>648</v>
      </c>
      <c r="B58" s="722" t="s">
        <v>649</v>
      </c>
      <c r="C58" s="723" t="s">
        <v>650</v>
      </c>
      <c r="D58" s="728"/>
      <c r="E58" s="729"/>
    </row>
    <row r="59" spans="1:5" ht="12.75" customHeight="1">
      <c r="A59" s="727" t="s">
        <v>651</v>
      </c>
      <c r="B59" s="722" t="s">
        <v>652</v>
      </c>
      <c r="C59" s="723" t="s">
        <v>653</v>
      </c>
      <c r="D59" s="728"/>
      <c r="E59" s="729"/>
    </row>
    <row r="60" spans="1:5" ht="12.75" customHeight="1">
      <c r="A60" s="727" t="s">
        <v>654</v>
      </c>
      <c r="B60" s="722" t="s">
        <v>640</v>
      </c>
      <c r="C60" s="723" t="s">
        <v>655</v>
      </c>
      <c r="D60" s="728"/>
      <c r="E60" s="729"/>
    </row>
    <row r="61" spans="1:5" ht="12.75" customHeight="1">
      <c r="A61" s="727" t="s">
        <v>656</v>
      </c>
      <c r="B61" s="722" t="s">
        <v>657</v>
      </c>
      <c r="C61" s="723" t="s">
        <v>658</v>
      </c>
      <c r="D61" s="728"/>
      <c r="E61" s="729"/>
    </row>
    <row r="62" spans="1:5" ht="12.75" customHeight="1">
      <c r="A62" s="727" t="s">
        <v>659</v>
      </c>
      <c r="B62" s="722" t="s">
        <v>660</v>
      </c>
      <c r="C62" s="723" t="s">
        <v>661</v>
      </c>
      <c r="D62" s="728"/>
      <c r="E62" s="729"/>
    </row>
    <row r="63" spans="1:5" ht="12.75" customHeight="1">
      <c r="A63" s="727" t="s">
        <v>662</v>
      </c>
      <c r="B63" s="722" t="s">
        <v>663</v>
      </c>
      <c r="C63" s="723" t="s">
        <v>664</v>
      </c>
      <c r="D63" s="728"/>
      <c r="E63" s="729"/>
    </row>
    <row r="64" spans="1:5" ht="12.75" customHeight="1">
      <c r="A64" s="727" t="s">
        <v>665</v>
      </c>
      <c r="B64" s="722" t="s">
        <v>666</v>
      </c>
      <c r="C64" s="723" t="s">
        <v>667</v>
      </c>
      <c r="D64" s="728"/>
      <c r="E64" s="729"/>
    </row>
    <row r="65" spans="1:5" ht="12.75" customHeight="1">
      <c r="A65" s="727" t="s">
        <v>668</v>
      </c>
      <c r="B65" s="722" t="s">
        <v>669</v>
      </c>
      <c r="C65" s="723" t="s">
        <v>670</v>
      </c>
      <c r="D65" s="728"/>
      <c r="E65" s="729"/>
    </row>
    <row r="66" spans="1:5" ht="12.75" customHeight="1">
      <c r="A66" s="727" t="s">
        <v>671</v>
      </c>
      <c r="B66" s="722" t="s">
        <v>672</v>
      </c>
      <c r="C66" s="723" t="s">
        <v>673</v>
      </c>
      <c r="D66" s="728"/>
      <c r="E66" s="729"/>
    </row>
    <row r="67" spans="1:5" ht="12.75" customHeight="1">
      <c r="A67" s="727" t="s">
        <v>674</v>
      </c>
      <c r="B67" s="722" t="s">
        <v>675</v>
      </c>
      <c r="C67" s="723" t="s">
        <v>676</v>
      </c>
      <c r="D67" s="728"/>
      <c r="E67" s="729"/>
    </row>
    <row r="68" spans="1:5" ht="12.75" customHeight="1">
      <c r="A68" s="727" t="s">
        <v>677</v>
      </c>
      <c r="B68" s="722" t="s">
        <v>678</v>
      </c>
      <c r="C68" s="723" t="s">
        <v>679</v>
      </c>
      <c r="D68" s="728"/>
      <c r="E68" s="729"/>
    </row>
    <row r="69" spans="1:5" ht="25.5">
      <c r="A69" s="727" t="s">
        <v>680</v>
      </c>
      <c r="B69" s="722" t="s">
        <v>681</v>
      </c>
      <c r="C69" s="723" t="s">
        <v>682</v>
      </c>
      <c r="D69" s="728"/>
      <c r="E69" s="729"/>
    </row>
    <row r="70" spans="1:5" ht="12.75" customHeight="1">
      <c r="A70" s="727" t="s">
        <v>683</v>
      </c>
      <c r="B70" s="722" t="s">
        <v>684</v>
      </c>
      <c r="C70" s="723" t="s">
        <v>685</v>
      </c>
      <c r="D70" s="728"/>
      <c r="E70" s="729"/>
    </row>
    <row r="71" spans="1:5" ht="12.75" customHeight="1">
      <c r="A71" s="727" t="s">
        <v>686</v>
      </c>
      <c r="B71" s="722" t="s">
        <v>687</v>
      </c>
      <c r="C71" s="723" t="s">
        <v>688</v>
      </c>
      <c r="D71" s="731"/>
      <c r="E71" s="732"/>
    </row>
    <row r="72" spans="1:5" ht="12.75" customHeight="1">
      <c r="A72" s="727" t="s">
        <v>689</v>
      </c>
      <c r="B72" s="722" t="s">
        <v>690</v>
      </c>
      <c r="C72" s="723" t="s">
        <v>691</v>
      </c>
      <c r="D72" s="728"/>
      <c r="E72" s="729"/>
    </row>
    <row r="73" spans="1:5" ht="12.75" customHeight="1">
      <c r="A73" s="727" t="s">
        <v>692</v>
      </c>
      <c r="B73" s="722" t="s">
        <v>693</v>
      </c>
      <c r="C73" s="723" t="s">
        <v>694</v>
      </c>
      <c r="D73" s="728"/>
      <c r="E73" s="729"/>
    </row>
    <row r="74" spans="1:5" ht="12.75" customHeight="1">
      <c r="A74" s="727" t="s">
        <v>695</v>
      </c>
      <c r="B74" s="722" t="s">
        <v>696</v>
      </c>
      <c r="C74" s="723" t="s">
        <v>697</v>
      </c>
      <c r="D74" s="728"/>
      <c r="E74" s="729"/>
    </row>
    <row r="75" spans="1:5" ht="12.75" customHeight="1">
      <c r="A75" s="721" t="s">
        <v>698</v>
      </c>
      <c r="B75" s="722" t="s">
        <v>699</v>
      </c>
      <c r="C75" s="723" t="s">
        <v>700</v>
      </c>
      <c r="D75" s="728"/>
      <c r="E75" s="729"/>
    </row>
    <row r="76" spans="1:5" ht="12.75" customHeight="1">
      <c r="A76" s="730" t="s">
        <v>701</v>
      </c>
      <c r="B76" s="722" t="s">
        <v>702</v>
      </c>
      <c r="C76" s="723" t="s">
        <v>703</v>
      </c>
      <c r="D76" s="724">
        <f>SUM(D77:D84)</f>
        <v>0</v>
      </c>
      <c r="E76" s="726">
        <f>SUM(E77:E84)</f>
        <v>0</v>
      </c>
    </row>
    <row r="77" spans="1:5" ht="12.75" customHeight="1">
      <c r="A77" s="727" t="s">
        <v>704</v>
      </c>
      <c r="B77" s="722" t="s">
        <v>705</v>
      </c>
      <c r="C77" s="723" t="s">
        <v>706</v>
      </c>
      <c r="D77" s="728"/>
      <c r="E77" s="729"/>
    </row>
    <row r="78" spans="1:5" ht="12.75" customHeight="1">
      <c r="A78" s="727" t="s">
        <v>707</v>
      </c>
      <c r="B78" s="722" t="s">
        <v>708</v>
      </c>
      <c r="C78" s="723" t="s">
        <v>709</v>
      </c>
      <c r="D78" s="728"/>
      <c r="E78" s="729"/>
    </row>
    <row r="79" spans="1:5" ht="12.75" customHeight="1">
      <c r="A79" s="727" t="s">
        <v>710</v>
      </c>
      <c r="B79" s="722" t="s">
        <v>711</v>
      </c>
      <c r="C79" s="723" t="s">
        <v>712</v>
      </c>
      <c r="D79" s="728"/>
      <c r="E79" s="729"/>
    </row>
    <row r="80" spans="1:5" ht="12.75" customHeight="1">
      <c r="A80" s="727" t="s">
        <v>713</v>
      </c>
      <c r="B80" s="722" t="s">
        <v>714</v>
      </c>
      <c r="C80" s="723" t="s">
        <v>715</v>
      </c>
      <c r="D80" s="728"/>
      <c r="E80" s="729"/>
    </row>
    <row r="81" spans="1:5" ht="12.75" customHeight="1">
      <c r="A81" s="727" t="s">
        <v>716</v>
      </c>
      <c r="B81" s="722" t="s">
        <v>717</v>
      </c>
      <c r="C81" s="723" t="s">
        <v>718</v>
      </c>
      <c r="D81" s="728"/>
      <c r="E81" s="729"/>
    </row>
    <row r="82" spans="1:5" ht="12.75" customHeight="1">
      <c r="A82" s="727" t="s">
        <v>719</v>
      </c>
      <c r="B82" s="722" t="s">
        <v>720</v>
      </c>
      <c r="C82" s="723" t="s">
        <v>721</v>
      </c>
      <c r="D82" s="728"/>
      <c r="E82" s="729"/>
    </row>
    <row r="83" spans="1:5" ht="12.75" customHeight="1">
      <c r="A83" s="721" t="s">
        <v>722</v>
      </c>
      <c r="B83" s="722" t="s">
        <v>723</v>
      </c>
      <c r="C83" s="723" t="s">
        <v>724</v>
      </c>
      <c r="D83" s="731"/>
      <c r="E83" s="732"/>
    </row>
    <row r="84" spans="1:5" ht="12.75" customHeight="1">
      <c r="A84" s="727" t="s">
        <v>725</v>
      </c>
      <c r="B84" s="722" t="s">
        <v>726</v>
      </c>
      <c r="C84" s="723" t="s">
        <v>727</v>
      </c>
      <c r="D84" s="728"/>
      <c r="E84" s="729"/>
    </row>
    <row r="85" spans="1:5" ht="12.75" customHeight="1">
      <c r="A85" s="730" t="s">
        <v>728</v>
      </c>
      <c r="B85" s="722" t="s">
        <v>729</v>
      </c>
      <c r="C85" s="723" t="s">
        <v>730</v>
      </c>
      <c r="D85" s="724">
        <f>SUM(D86:D88)</f>
        <v>0</v>
      </c>
      <c r="E85" s="726">
        <f>SUM(E86:E88)</f>
        <v>0</v>
      </c>
    </row>
    <row r="86" spans="1:5" ht="12.75" customHeight="1">
      <c r="A86" s="727" t="s">
        <v>731</v>
      </c>
      <c r="B86" s="722" t="s">
        <v>732</v>
      </c>
      <c r="C86" s="723" t="s">
        <v>733</v>
      </c>
      <c r="D86" s="728"/>
      <c r="E86" s="729"/>
    </row>
    <row r="87" spans="1:5" ht="12.75" customHeight="1">
      <c r="A87" s="727" t="s">
        <v>734</v>
      </c>
      <c r="B87" s="722" t="s">
        <v>735</v>
      </c>
      <c r="C87" s="723" t="s">
        <v>736</v>
      </c>
      <c r="D87" s="728"/>
      <c r="E87" s="729"/>
    </row>
    <row r="88" spans="1:5" ht="12.75" customHeight="1">
      <c r="A88" s="727" t="s">
        <v>737</v>
      </c>
      <c r="B88" s="722" t="s">
        <v>738</v>
      </c>
      <c r="C88" s="723" t="s">
        <v>739</v>
      </c>
      <c r="D88" s="728"/>
      <c r="E88" s="729"/>
    </row>
    <row r="89" spans="1:5" ht="12.75" customHeight="1" thickBot="1">
      <c r="A89" s="742" t="s">
        <v>740</v>
      </c>
      <c r="B89" s="734" t="s">
        <v>741</v>
      </c>
      <c r="C89" s="735" t="s">
        <v>742</v>
      </c>
      <c r="D89" s="743">
        <f>D5+D45</f>
        <v>0</v>
      </c>
      <c r="E89" s="744">
        <f>E5+E45</f>
        <v>0</v>
      </c>
    </row>
    <row r="90" spans="1:5" ht="12.75" customHeight="1" thickBot="1">
      <c r="A90" s="745" t="s">
        <v>743</v>
      </c>
      <c r="B90" s="746"/>
      <c r="C90" s="747" t="s">
        <v>7</v>
      </c>
      <c r="D90" s="748" t="s">
        <v>744</v>
      </c>
      <c r="E90" s="749" t="s">
        <v>745</v>
      </c>
    </row>
    <row r="91" spans="1:5" ht="12.75" customHeight="1">
      <c r="A91" s="750" t="s">
        <v>746</v>
      </c>
      <c r="B91" s="751" t="s">
        <v>747</v>
      </c>
      <c r="C91" s="752" t="s">
        <v>748</v>
      </c>
      <c r="D91" s="753">
        <f>D92+D96</f>
        <v>0</v>
      </c>
      <c r="E91" s="754">
        <f>E92+E96</f>
        <v>0</v>
      </c>
    </row>
    <row r="92" spans="1:5" ht="12.75" customHeight="1">
      <c r="A92" s="721" t="s">
        <v>749</v>
      </c>
      <c r="B92" s="722" t="s">
        <v>750</v>
      </c>
      <c r="C92" s="723" t="s">
        <v>751</v>
      </c>
      <c r="D92" s="724">
        <f>SUM(D93:D95)</f>
        <v>0</v>
      </c>
      <c r="E92" s="726">
        <f>SUM(E93:E95)</f>
        <v>0</v>
      </c>
    </row>
    <row r="93" spans="1:5" ht="12.75" customHeight="1">
      <c r="A93" s="727" t="s">
        <v>752</v>
      </c>
      <c r="B93" s="722" t="s">
        <v>753</v>
      </c>
      <c r="C93" s="723" t="s">
        <v>754</v>
      </c>
      <c r="D93" s="728"/>
      <c r="E93" s="729"/>
    </row>
    <row r="94" spans="1:5" ht="12.75" customHeight="1">
      <c r="A94" s="727" t="s">
        <v>755</v>
      </c>
      <c r="B94" s="722" t="s">
        <v>756</v>
      </c>
      <c r="C94" s="723" t="s">
        <v>757</v>
      </c>
      <c r="D94" s="728"/>
      <c r="E94" s="729"/>
    </row>
    <row r="95" spans="1:5" ht="12.75" customHeight="1">
      <c r="A95" s="755" t="s">
        <v>758</v>
      </c>
      <c r="B95" s="722" t="s">
        <v>759</v>
      </c>
      <c r="C95" s="723" t="s">
        <v>760</v>
      </c>
      <c r="D95" s="731"/>
      <c r="E95" s="732"/>
    </row>
    <row r="96" spans="1:5" ht="12.75" customHeight="1">
      <c r="A96" s="730" t="s">
        <v>761</v>
      </c>
      <c r="B96" s="722" t="s">
        <v>762</v>
      </c>
      <c r="C96" s="723" t="s">
        <v>763</v>
      </c>
      <c r="D96" s="724">
        <f>SUM(D97:D99)</f>
        <v>0</v>
      </c>
      <c r="E96" s="726">
        <f>SUM(E97:E99)</f>
        <v>0</v>
      </c>
    </row>
    <row r="97" spans="1:5" ht="12.75" customHeight="1">
      <c r="A97" s="727" t="s">
        <v>764</v>
      </c>
      <c r="B97" s="722" t="s">
        <v>765</v>
      </c>
      <c r="C97" s="723" t="s">
        <v>766</v>
      </c>
      <c r="D97" s="728"/>
      <c r="E97" s="729"/>
    </row>
    <row r="98" spans="1:5" ht="12.75" customHeight="1">
      <c r="A98" s="727" t="s">
        <v>767</v>
      </c>
      <c r="B98" s="722" t="s">
        <v>768</v>
      </c>
      <c r="C98" s="723" t="s">
        <v>769</v>
      </c>
      <c r="D98" s="728"/>
      <c r="E98" s="729"/>
    </row>
    <row r="99" spans="1:5" ht="12.75" customHeight="1">
      <c r="A99" s="727" t="s">
        <v>770</v>
      </c>
      <c r="B99" s="722" t="s">
        <v>771</v>
      </c>
      <c r="C99" s="723" t="s">
        <v>772</v>
      </c>
      <c r="D99" s="728"/>
      <c r="E99" s="729"/>
    </row>
    <row r="100" spans="1:5" ht="12.75" customHeight="1">
      <c r="A100" s="721" t="s">
        <v>773</v>
      </c>
      <c r="B100" s="756" t="s">
        <v>774</v>
      </c>
      <c r="C100" s="723" t="s">
        <v>775</v>
      </c>
      <c r="D100" s="724">
        <f>D101+D103+D111+D135</f>
        <v>0</v>
      </c>
      <c r="E100" s="726">
        <f>E101+E103+E111+E135</f>
        <v>0</v>
      </c>
    </row>
    <row r="101" spans="1:5" ht="12.75" customHeight="1">
      <c r="A101" s="721" t="s">
        <v>776</v>
      </c>
      <c r="B101" s="722" t="s">
        <v>777</v>
      </c>
      <c r="C101" s="723" t="s">
        <v>778</v>
      </c>
      <c r="D101" s="728"/>
      <c r="E101" s="729"/>
    </row>
    <row r="102" spans="1:5" ht="12.75" customHeight="1">
      <c r="A102" s="727" t="s">
        <v>779</v>
      </c>
      <c r="B102" s="722" t="s">
        <v>780</v>
      </c>
      <c r="C102" s="723" t="s">
        <v>781</v>
      </c>
      <c r="D102" s="728"/>
      <c r="E102" s="729"/>
    </row>
    <row r="103" spans="1:5" ht="12.75" customHeight="1">
      <c r="A103" s="721" t="s">
        <v>782</v>
      </c>
      <c r="B103" s="722" t="s">
        <v>783</v>
      </c>
      <c r="C103" s="723" t="s">
        <v>784</v>
      </c>
      <c r="D103" s="724">
        <f>SUM(D104:D110)</f>
        <v>0</v>
      </c>
      <c r="E103" s="726">
        <f>SUM(E104:E110)</f>
        <v>0</v>
      </c>
    </row>
    <row r="104" spans="1:5" ht="12.75" customHeight="1">
      <c r="A104" s="727" t="s">
        <v>785</v>
      </c>
      <c r="B104" s="722" t="s">
        <v>786</v>
      </c>
      <c r="C104" s="723" t="s">
        <v>787</v>
      </c>
      <c r="D104" s="731"/>
      <c r="E104" s="732"/>
    </row>
    <row r="105" spans="1:5" ht="12.75" customHeight="1">
      <c r="A105" s="727" t="s">
        <v>788</v>
      </c>
      <c r="B105" s="722" t="s">
        <v>789</v>
      </c>
      <c r="C105" s="723" t="s">
        <v>790</v>
      </c>
      <c r="D105" s="728"/>
      <c r="E105" s="729"/>
    </row>
    <row r="106" spans="1:5" ht="12.75" customHeight="1">
      <c r="A106" s="727" t="s">
        <v>791</v>
      </c>
      <c r="B106" s="722" t="s">
        <v>792</v>
      </c>
      <c r="C106" s="723" t="s">
        <v>793</v>
      </c>
      <c r="D106" s="728"/>
      <c r="E106" s="729"/>
    </row>
    <row r="107" spans="1:5" ht="12.75" customHeight="1">
      <c r="A107" s="727" t="s">
        <v>794</v>
      </c>
      <c r="B107" s="722" t="s">
        <v>795</v>
      </c>
      <c r="C107" s="723" t="s">
        <v>796</v>
      </c>
      <c r="D107" s="728"/>
      <c r="E107" s="729"/>
    </row>
    <row r="108" spans="1:5" ht="12.75" customHeight="1">
      <c r="A108" s="727" t="s">
        <v>797</v>
      </c>
      <c r="B108" s="722" t="s">
        <v>798</v>
      </c>
      <c r="C108" s="723" t="s">
        <v>799</v>
      </c>
      <c r="D108" s="728"/>
      <c r="E108" s="729"/>
    </row>
    <row r="109" spans="1:5" ht="12.75" customHeight="1">
      <c r="A109" s="727" t="s">
        <v>800</v>
      </c>
      <c r="B109" s="722" t="s">
        <v>801</v>
      </c>
      <c r="C109" s="723" t="s">
        <v>802</v>
      </c>
      <c r="D109" s="728"/>
      <c r="E109" s="729"/>
    </row>
    <row r="110" spans="1:5" ht="12.75" customHeight="1">
      <c r="A110" s="727" t="s">
        <v>803</v>
      </c>
      <c r="B110" s="722" t="s">
        <v>804</v>
      </c>
      <c r="C110" s="723" t="s">
        <v>805</v>
      </c>
      <c r="D110" s="728"/>
      <c r="E110" s="729"/>
    </row>
    <row r="111" spans="1:5" ht="12.75" customHeight="1">
      <c r="A111" s="730" t="s">
        <v>806</v>
      </c>
      <c r="B111" s="722" t="s">
        <v>807</v>
      </c>
      <c r="C111" s="723" t="s">
        <v>808</v>
      </c>
      <c r="D111" s="724">
        <f>SUM(D112:D134)</f>
        <v>0</v>
      </c>
      <c r="E111" s="726">
        <f>SUM(E112:E134)</f>
        <v>0</v>
      </c>
    </row>
    <row r="112" spans="1:5" ht="12.75" customHeight="1">
      <c r="A112" s="727" t="s">
        <v>809</v>
      </c>
      <c r="B112" s="722" t="s">
        <v>810</v>
      </c>
      <c r="C112" s="723" t="s">
        <v>811</v>
      </c>
      <c r="D112" s="728"/>
      <c r="E112" s="729"/>
    </row>
    <row r="113" spans="1:5" ht="12.75" customHeight="1">
      <c r="A113" s="727" t="s">
        <v>812</v>
      </c>
      <c r="B113" s="722" t="s">
        <v>813</v>
      </c>
      <c r="C113" s="723" t="s">
        <v>814</v>
      </c>
      <c r="D113" s="728"/>
      <c r="E113" s="757"/>
    </row>
    <row r="114" spans="1:5" ht="12.75" customHeight="1">
      <c r="A114" s="727" t="s">
        <v>815</v>
      </c>
      <c r="B114" s="722" t="s">
        <v>816</v>
      </c>
      <c r="C114" s="723" t="s">
        <v>817</v>
      </c>
      <c r="D114" s="728"/>
      <c r="E114" s="757"/>
    </row>
    <row r="115" spans="1:5" ht="12.75" customHeight="1">
      <c r="A115" s="727" t="s">
        <v>818</v>
      </c>
      <c r="B115" s="722" t="s">
        <v>819</v>
      </c>
      <c r="C115" s="723" t="s">
        <v>820</v>
      </c>
      <c r="D115" s="728"/>
      <c r="E115" s="729"/>
    </row>
    <row r="116" spans="1:5" ht="12.75" customHeight="1">
      <c r="A116" s="727" t="s">
        <v>821</v>
      </c>
      <c r="B116" s="722" t="s">
        <v>822</v>
      </c>
      <c r="C116" s="723" t="s">
        <v>823</v>
      </c>
      <c r="D116" s="728"/>
      <c r="E116" s="729"/>
    </row>
    <row r="117" spans="1:5" ht="12.75" customHeight="1">
      <c r="A117" s="727" t="s">
        <v>824</v>
      </c>
      <c r="B117" s="722" t="s">
        <v>825</v>
      </c>
      <c r="C117" s="723" t="s">
        <v>826</v>
      </c>
      <c r="D117" s="728"/>
      <c r="E117" s="729"/>
    </row>
    <row r="118" spans="1:5" ht="25.5">
      <c r="A118" s="727" t="s">
        <v>827</v>
      </c>
      <c r="B118" s="722" t="s">
        <v>663</v>
      </c>
      <c r="C118" s="723" t="s">
        <v>828</v>
      </c>
      <c r="D118" s="728"/>
      <c r="E118" s="729"/>
    </row>
    <row r="119" spans="1:5" ht="12.75" customHeight="1">
      <c r="A119" s="727" t="s">
        <v>829</v>
      </c>
      <c r="B119" s="722" t="s">
        <v>666</v>
      </c>
      <c r="C119" s="723" t="s">
        <v>830</v>
      </c>
      <c r="D119" s="728"/>
      <c r="E119" s="729"/>
    </row>
    <row r="120" spans="1:5" ht="12.75" customHeight="1">
      <c r="A120" s="727" t="s">
        <v>831</v>
      </c>
      <c r="B120" s="722" t="s">
        <v>669</v>
      </c>
      <c r="C120" s="723" t="s">
        <v>832</v>
      </c>
      <c r="D120" s="728"/>
      <c r="E120" s="729"/>
    </row>
    <row r="121" spans="1:5" ht="12.75" customHeight="1">
      <c r="A121" s="727" t="s">
        <v>833</v>
      </c>
      <c r="B121" s="722" t="s">
        <v>672</v>
      </c>
      <c r="C121" s="723" t="s">
        <v>834</v>
      </c>
      <c r="D121" s="728"/>
      <c r="E121" s="729"/>
    </row>
    <row r="122" spans="1:5" ht="12.75" customHeight="1">
      <c r="A122" s="727" t="s">
        <v>835</v>
      </c>
      <c r="B122" s="722" t="s">
        <v>675</v>
      </c>
      <c r="C122" s="723" t="s">
        <v>836</v>
      </c>
      <c r="D122" s="728"/>
      <c r="E122" s="729"/>
    </row>
    <row r="123" spans="1:5" ht="12.75" customHeight="1">
      <c r="A123" s="727" t="s">
        <v>837</v>
      </c>
      <c r="B123" s="722" t="s">
        <v>678</v>
      </c>
      <c r="C123" s="723" t="s">
        <v>838</v>
      </c>
      <c r="D123" s="728"/>
      <c r="E123" s="729"/>
    </row>
    <row r="124" spans="1:5" ht="25.5">
      <c r="A124" s="727" t="s">
        <v>839</v>
      </c>
      <c r="B124" s="722" t="s">
        <v>681</v>
      </c>
      <c r="C124" s="723" t="s">
        <v>840</v>
      </c>
      <c r="D124" s="728"/>
      <c r="E124" s="729"/>
    </row>
    <row r="125" spans="1:5" ht="12.75">
      <c r="A125" s="727" t="s">
        <v>841</v>
      </c>
      <c r="B125" s="722" t="s">
        <v>842</v>
      </c>
      <c r="C125" s="723" t="s">
        <v>843</v>
      </c>
      <c r="D125" s="728"/>
      <c r="E125" s="729"/>
    </row>
    <row r="126" spans="1:5" ht="12.75" customHeight="1">
      <c r="A126" s="727" t="s">
        <v>844</v>
      </c>
      <c r="B126" s="722" t="s">
        <v>845</v>
      </c>
      <c r="C126" s="723" t="s">
        <v>846</v>
      </c>
      <c r="D126" s="728"/>
      <c r="E126" s="729"/>
    </row>
    <row r="127" spans="1:5" ht="12.75" customHeight="1">
      <c r="A127" s="721" t="s">
        <v>847</v>
      </c>
      <c r="B127" s="722" t="s">
        <v>687</v>
      </c>
      <c r="C127" s="723" t="s">
        <v>848</v>
      </c>
      <c r="D127" s="731"/>
      <c r="E127" s="732"/>
    </row>
    <row r="128" spans="1:5" ht="12.75" customHeight="1">
      <c r="A128" s="727" t="s">
        <v>849</v>
      </c>
      <c r="B128" s="722" t="s">
        <v>850</v>
      </c>
      <c r="C128" s="723" t="s">
        <v>851</v>
      </c>
      <c r="D128" s="728"/>
      <c r="E128" s="729"/>
    </row>
    <row r="129" spans="1:5" ht="12.75" customHeight="1">
      <c r="A129" s="727" t="s">
        <v>852</v>
      </c>
      <c r="B129" s="722" t="s">
        <v>853</v>
      </c>
      <c r="C129" s="723" t="s">
        <v>854</v>
      </c>
      <c r="D129" s="728"/>
      <c r="E129" s="729"/>
    </row>
    <row r="130" spans="1:5" ht="12.75" customHeight="1">
      <c r="A130" s="727" t="s">
        <v>855</v>
      </c>
      <c r="B130" s="722" t="s">
        <v>856</v>
      </c>
      <c r="C130" s="723" t="s">
        <v>857</v>
      </c>
      <c r="D130" s="728"/>
      <c r="E130" s="729"/>
    </row>
    <row r="131" spans="1:5" ht="12.75" customHeight="1">
      <c r="A131" s="727" t="s">
        <v>858</v>
      </c>
      <c r="B131" s="722" t="s">
        <v>859</v>
      </c>
      <c r="C131" s="723" t="s">
        <v>860</v>
      </c>
      <c r="D131" s="728"/>
      <c r="E131" s="729"/>
    </row>
    <row r="132" spans="1:5" ht="12.75" customHeight="1">
      <c r="A132" s="727" t="s">
        <v>861</v>
      </c>
      <c r="B132" s="722" t="s">
        <v>862</v>
      </c>
      <c r="C132" s="723" t="s">
        <v>863</v>
      </c>
      <c r="D132" s="728"/>
      <c r="E132" s="729"/>
    </row>
    <row r="133" spans="1:5" ht="12.75" customHeight="1">
      <c r="A133" s="727" t="s">
        <v>864</v>
      </c>
      <c r="B133" s="722" t="s">
        <v>801</v>
      </c>
      <c r="C133" s="723" t="s">
        <v>865</v>
      </c>
      <c r="D133" s="728"/>
      <c r="E133" s="729"/>
    </row>
    <row r="134" spans="1:5" ht="12.75" customHeight="1">
      <c r="A134" s="727" t="s">
        <v>866</v>
      </c>
      <c r="B134" s="722" t="s">
        <v>867</v>
      </c>
      <c r="C134" s="723" t="s">
        <v>868</v>
      </c>
      <c r="D134" s="728"/>
      <c r="E134" s="729"/>
    </row>
    <row r="135" spans="1:5" ht="12.75" customHeight="1">
      <c r="A135" s="730" t="s">
        <v>869</v>
      </c>
      <c r="B135" s="722" t="s">
        <v>870</v>
      </c>
      <c r="C135" s="723" t="s">
        <v>871</v>
      </c>
      <c r="D135" s="724">
        <f>SUM(D136:D138)</f>
        <v>0</v>
      </c>
      <c r="E135" s="726">
        <f>SUM(E136:E138)</f>
        <v>0</v>
      </c>
    </row>
    <row r="136" spans="1:5" ht="12.75" customHeight="1">
      <c r="A136" s="727" t="s">
        <v>872</v>
      </c>
      <c r="B136" s="722" t="s">
        <v>873</v>
      </c>
      <c r="C136" s="723" t="s">
        <v>874</v>
      </c>
      <c r="D136" s="728"/>
      <c r="E136" s="729"/>
    </row>
    <row r="137" spans="1:5" ht="12.75" customHeight="1">
      <c r="A137" s="727" t="s">
        <v>875</v>
      </c>
      <c r="B137" s="722" t="s">
        <v>876</v>
      </c>
      <c r="C137" s="723" t="s">
        <v>877</v>
      </c>
      <c r="D137" s="728"/>
      <c r="E137" s="729"/>
    </row>
    <row r="138" spans="1:5" ht="12.75" customHeight="1">
      <c r="A138" s="727" t="s">
        <v>878</v>
      </c>
      <c r="B138" s="722" t="s">
        <v>879</v>
      </c>
      <c r="C138" s="723" t="s">
        <v>880</v>
      </c>
      <c r="D138" s="728"/>
      <c r="E138" s="729"/>
    </row>
    <row r="139" spans="1:5" ht="12.75" customHeight="1" thickBot="1">
      <c r="A139" s="742" t="s">
        <v>881</v>
      </c>
      <c r="B139" s="758" t="s">
        <v>882</v>
      </c>
      <c r="C139" s="735" t="s">
        <v>883</v>
      </c>
      <c r="D139" s="759">
        <f>D91+D100</f>
        <v>0</v>
      </c>
      <c r="E139" s="744">
        <f>E91+E100</f>
        <v>0</v>
      </c>
    </row>
    <row r="140" spans="1:3" ht="12.75" customHeight="1">
      <c r="A140" s="760"/>
      <c r="B140" s="761"/>
      <c r="C140" s="761"/>
    </row>
    <row r="141" spans="1:3" ht="12.75" customHeight="1">
      <c r="A141" s="760" t="s">
        <v>884</v>
      </c>
      <c r="B141" s="762"/>
      <c r="C141" s="762"/>
    </row>
    <row r="143" ht="25.5">
      <c r="A143" s="763" t="s">
        <v>885</v>
      </c>
    </row>
    <row r="144" ht="25.5">
      <c r="A144" s="763" t="s">
        <v>886</v>
      </c>
    </row>
  </sheetData>
  <sheetProtection/>
  <mergeCells count="2">
    <mergeCell ref="C1:D1"/>
    <mergeCell ref="A2:E2"/>
  </mergeCells>
  <printOptions/>
  <pageMargins left="0.9448818897637796" right="0" top="0.9055118110236221" bottom="0" header="0" footer="0"/>
  <pageSetup horizontalDpi="300" verticalDpi="300" orientation="portrait" paperSize="9" scale="85" r:id="rId1"/>
  <headerFooter alignWithMargins="0">
    <oddHeader>&amp;LTabulka č. 1.1 Rozvaha</oddHeader>
  </headerFooter>
  <rowBreaks count="2" manualBreakCount="2">
    <brk id="44" max="255" man="1"/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L5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.7109375" style="38" customWidth="1"/>
    <col min="2" max="2" width="5.7109375" style="256" customWidth="1"/>
    <col min="3" max="3" width="17.28125" style="256" customWidth="1"/>
    <col min="4" max="4" width="41.57421875" style="256" customWidth="1"/>
    <col min="5" max="5" width="11.421875" style="256" customWidth="1"/>
    <col min="6" max="6" width="12.421875" style="38" customWidth="1"/>
    <col min="7" max="7" width="13.00390625" style="38" customWidth="1"/>
    <col min="8" max="8" width="13.140625" style="38" customWidth="1"/>
    <col min="9" max="9" width="14.00390625" style="38" customWidth="1"/>
    <col min="10" max="16384" width="9.140625" style="38" customWidth="1"/>
  </cols>
  <sheetData>
    <row r="1" spans="1:12" ht="15.75">
      <c r="A1" s="1" t="s">
        <v>112</v>
      </c>
      <c r="B1" s="226"/>
      <c r="C1" s="226"/>
      <c r="D1" s="226"/>
      <c r="E1" s="226"/>
      <c r="F1" s="227"/>
      <c r="G1" s="37"/>
      <c r="H1" s="37"/>
      <c r="I1" s="37"/>
      <c r="J1" s="37"/>
      <c r="K1" s="37"/>
      <c r="L1" s="37"/>
    </row>
    <row r="2" spans="1:12" ht="7.5" customHeight="1">
      <c r="A2" s="37"/>
      <c r="B2" s="226"/>
      <c r="C2" s="226"/>
      <c r="D2" s="226"/>
      <c r="E2" s="226"/>
      <c r="F2" s="227"/>
      <c r="G2" s="37"/>
      <c r="H2" s="37"/>
      <c r="I2" s="37"/>
      <c r="J2" s="37"/>
      <c r="K2" s="37"/>
      <c r="L2" s="37"/>
    </row>
    <row r="3" spans="1:12" ht="15.75">
      <c r="A3" s="1" t="s">
        <v>418</v>
      </c>
      <c r="B3" s="226"/>
      <c r="C3" s="226"/>
      <c r="D3" s="226"/>
      <c r="E3" s="226"/>
      <c r="F3" s="227"/>
      <c r="G3" s="158"/>
      <c r="H3" s="158"/>
      <c r="I3" s="158"/>
      <c r="J3" s="158"/>
      <c r="K3" s="37"/>
      <c r="L3" s="37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customHeight="1">
      <c r="A5" s="37" t="s">
        <v>113</v>
      </c>
      <c r="B5" s="226"/>
      <c r="C5" s="226"/>
      <c r="D5" s="226"/>
      <c r="E5" s="226"/>
      <c r="F5" s="227"/>
      <c r="G5" s="37"/>
      <c r="H5" s="37" t="s">
        <v>460</v>
      </c>
      <c r="I5" s="37"/>
      <c r="J5" s="37"/>
      <c r="K5" s="37"/>
      <c r="L5" s="37"/>
    </row>
    <row r="6" spans="1:12" ht="13.5" thickBot="1">
      <c r="A6" s="154"/>
      <c r="B6" s="226"/>
      <c r="C6" s="226"/>
      <c r="D6" s="226"/>
      <c r="E6" s="226"/>
      <c r="F6" s="227"/>
      <c r="G6" s="158"/>
      <c r="H6" s="37"/>
      <c r="I6" s="158"/>
      <c r="J6" s="158"/>
      <c r="K6" s="37"/>
      <c r="L6" s="37"/>
    </row>
    <row r="7" spans="1:12" ht="25.5" customHeight="1" thickBot="1">
      <c r="A7" s="6" t="s">
        <v>21</v>
      </c>
      <c r="B7" s="1014" t="s">
        <v>114</v>
      </c>
      <c r="C7" s="1015"/>
      <c r="D7" s="1016"/>
      <c r="E7" s="228" t="s">
        <v>115</v>
      </c>
      <c r="F7" s="228" t="s">
        <v>116</v>
      </c>
      <c r="G7" s="228" t="s">
        <v>117</v>
      </c>
      <c r="H7" s="228" t="s">
        <v>118</v>
      </c>
      <c r="I7" s="228" t="s">
        <v>29</v>
      </c>
      <c r="J7" s="158"/>
      <c r="K7" s="37"/>
      <c r="L7" s="37"/>
    </row>
    <row r="8" spans="1:12" ht="14.25" customHeight="1">
      <c r="A8" s="47">
        <v>1</v>
      </c>
      <c r="B8" s="229" t="s">
        <v>419</v>
      </c>
      <c r="C8" s="230"/>
      <c r="D8" s="230"/>
      <c r="E8" s="230"/>
      <c r="F8" s="231">
        <f>SUM(F9:F11)</f>
        <v>0</v>
      </c>
      <c r="G8" s="231">
        <f>SUM(G9:G11)</f>
        <v>0</v>
      </c>
      <c r="H8" s="231">
        <f>SUM(H9:H11)</f>
        <v>0</v>
      </c>
      <c r="I8" s="232">
        <f>SUM(I9:I11)</f>
        <v>0</v>
      </c>
      <c r="J8" s="158"/>
      <c r="K8" s="37"/>
      <c r="L8" s="37"/>
    </row>
    <row r="9" spans="1:12" ht="13.5" customHeight="1">
      <c r="A9" s="233">
        <v>2</v>
      </c>
      <c r="B9" s="1006" t="s">
        <v>119</v>
      </c>
      <c r="C9" s="234" t="s">
        <v>120</v>
      </c>
      <c r="D9" s="235"/>
      <c r="E9" s="236"/>
      <c r="F9" s="237"/>
      <c r="G9" s="237"/>
      <c r="H9" s="237"/>
      <c r="I9" s="238">
        <f aca="true" t="shared" si="0" ref="I9:I19">F9+G9+H9</f>
        <v>0</v>
      </c>
      <c r="J9" s="158"/>
      <c r="K9" s="37"/>
      <c r="L9" s="37"/>
    </row>
    <row r="10" spans="1:12" ht="14.25" customHeight="1">
      <c r="A10" s="233">
        <v>3</v>
      </c>
      <c r="B10" s="1017"/>
      <c r="C10" s="234" t="s">
        <v>121</v>
      </c>
      <c r="D10" s="235"/>
      <c r="E10" s="236"/>
      <c r="F10" s="237"/>
      <c r="G10" s="237"/>
      <c r="H10" s="237"/>
      <c r="I10" s="238">
        <f t="shared" si="0"/>
        <v>0</v>
      </c>
      <c r="J10" s="158"/>
      <c r="K10" s="37"/>
      <c r="L10" s="37"/>
    </row>
    <row r="11" spans="1:12" ht="15" customHeight="1">
      <c r="A11" s="233">
        <v>4</v>
      </c>
      <c r="B11" s="1018"/>
      <c r="C11" s="234" t="s">
        <v>122</v>
      </c>
      <c r="D11" s="235"/>
      <c r="E11" s="236"/>
      <c r="F11" s="237"/>
      <c r="G11" s="237"/>
      <c r="H11" s="237"/>
      <c r="I11" s="238">
        <f t="shared" si="0"/>
        <v>0</v>
      </c>
      <c r="J11" s="158"/>
      <c r="K11" s="37"/>
      <c r="L11" s="37"/>
    </row>
    <row r="12" spans="1:12" ht="12.75">
      <c r="A12" s="233">
        <v>5</v>
      </c>
      <c r="B12" s="239" t="s">
        <v>123</v>
      </c>
      <c r="C12" s="236"/>
      <c r="D12" s="236"/>
      <c r="E12" s="236"/>
      <c r="F12" s="237"/>
      <c r="G12" s="237"/>
      <c r="H12" s="237"/>
      <c r="I12" s="238">
        <f t="shared" si="0"/>
        <v>0</v>
      </c>
      <c r="J12" s="158"/>
      <c r="K12" s="37"/>
      <c r="L12" s="37"/>
    </row>
    <row r="13" spans="1:12" ht="25.5" customHeight="1">
      <c r="A13" s="233">
        <v>6</v>
      </c>
      <c r="B13" s="239" t="s">
        <v>124</v>
      </c>
      <c r="C13" s="236"/>
      <c r="D13" s="236"/>
      <c r="E13" s="236" t="s">
        <v>125</v>
      </c>
      <c r="F13" s="237"/>
      <c r="G13" s="237"/>
      <c r="H13" s="237"/>
      <c r="I13" s="238">
        <f t="shared" si="0"/>
        <v>0</v>
      </c>
      <c r="J13" s="158"/>
      <c r="K13" s="37"/>
      <c r="L13" s="37"/>
    </row>
    <row r="14" spans="1:12" ht="23.25" customHeight="1">
      <c r="A14" s="233">
        <v>7</v>
      </c>
      <c r="B14" s="239" t="s">
        <v>126</v>
      </c>
      <c r="C14" s="236"/>
      <c r="D14" s="236"/>
      <c r="E14" s="236" t="s">
        <v>127</v>
      </c>
      <c r="F14" s="237"/>
      <c r="G14" s="237"/>
      <c r="H14" s="237"/>
      <c r="I14" s="238">
        <f t="shared" si="0"/>
        <v>0</v>
      </c>
      <c r="J14" s="158"/>
      <c r="K14" s="37"/>
      <c r="L14" s="37"/>
    </row>
    <row r="15" spans="1:12" ht="14.25" customHeight="1">
      <c r="A15" s="233">
        <v>8</v>
      </c>
      <c r="B15" s="1006" t="s">
        <v>119</v>
      </c>
      <c r="C15" s="234" t="s">
        <v>104</v>
      </c>
      <c r="D15" s="235"/>
      <c r="E15" s="236"/>
      <c r="F15" s="237"/>
      <c r="G15" s="237"/>
      <c r="H15" s="237"/>
      <c r="I15" s="238">
        <f t="shared" si="0"/>
        <v>0</v>
      </c>
      <c r="J15" s="158"/>
      <c r="K15" s="37"/>
      <c r="L15" s="37"/>
    </row>
    <row r="16" spans="1:12" ht="12.75" customHeight="1">
      <c r="A16" s="233">
        <v>9</v>
      </c>
      <c r="B16" s="1017"/>
      <c r="C16" s="240"/>
      <c r="D16" s="236" t="s">
        <v>128</v>
      </c>
      <c r="E16" s="236"/>
      <c r="F16" s="237"/>
      <c r="G16" s="237"/>
      <c r="H16" s="237"/>
      <c r="I16" s="238">
        <f t="shared" si="0"/>
        <v>0</v>
      </c>
      <c r="J16" s="158"/>
      <c r="K16" s="37"/>
      <c r="L16" s="37"/>
    </row>
    <row r="17" spans="1:12" ht="13.5" customHeight="1">
      <c r="A17" s="233">
        <v>10</v>
      </c>
      <c r="B17" s="1017"/>
      <c r="C17" s="234" t="s">
        <v>129</v>
      </c>
      <c r="D17" s="235"/>
      <c r="E17" s="236"/>
      <c r="F17" s="237"/>
      <c r="G17" s="237"/>
      <c r="H17" s="237"/>
      <c r="I17" s="238">
        <f t="shared" si="0"/>
        <v>0</v>
      </c>
      <c r="J17" s="158"/>
      <c r="K17" s="37"/>
      <c r="L17" s="37"/>
    </row>
    <row r="18" spans="1:12" ht="12.75" customHeight="1">
      <c r="A18" s="233">
        <v>11</v>
      </c>
      <c r="B18" s="1018"/>
      <c r="C18" s="240"/>
      <c r="D18" s="236" t="s">
        <v>128</v>
      </c>
      <c r="E18" s="236"/>
      <c r="F18" s="237"/>
      <c r="G18" s="237"/>
      <c r="H18" s="237"/>
      <c r="I18" s="238">
        <f t="shared" si="0"/>
        <v>0</v>
      </c>
      <c r="J18" s="158"/>
      <c r="K18" s="37"/>
      <c r="L18" s="37"/>
    </row>
    <row r="19" spans="1:12" ht="15.75" customHeight="1">
      <c r="A19" s="233">
        <v>12</v>
      </c>
      <c r="B19" s="239" t="s">
        <v>130</v>
      </c>
      <c r="C19" s="236"/>
      <c r="D19" s="236"/>
      <c r="E19" s="236"/>
      <c r="F19" s="237"/>
      <c r="G19" s="237"/>
      <c r="H19" s="237"/>
      <c r="I19" s="238">
        <f t="shared" si="0"/>
        <v>0</v>
      </c>
      <c r="J19" s="158"/>
      <c r="K19" s="37"/>
      <c r="L19" s="37"/>
    </row>
    <row r="20" spans="1:12" ht="13.5" customHeight="1">
      <c r="A20" s="233">
        <v>13</v>
      </c>
      <c r="B20" s="239" t="s">
        <v>458</v>
      </c>
      <c r="C20" s="236"/>
      <c r="D20" s="236"/>
      <c r="E20" s="236" t="s">
        <v>131</v>
      </c>
      <c r="F20" s="238">
        <f>IF((F14+F19)=SUM(F21:F23),(F14+F19),"chyba!")</f>
        <v>0</v>
      </c>
      <c r="G20" s="238">
        <f>IF((G14+G19)=SUM(G21:G23),(G14+G19),"chyba!")</f>
        <v>0</v>
      </c>
      <c r="H20" s="238">
        <f>IF((H14+H19)=SUM(H21:H23),(H14+H19),"chyba!")</f>
        <v>0</v>
      </c>
      <c r="I20" s="238">
        <f>IF((I14+I19)=SUM(I21:I23),(I14+I19),"chyba!")</f>
        <v>0</v>
      </c>
      <c r="J20" s="158"/>
      <c r="K20" s="37"/>
      <c r="L20" s="37"/>
    </row>
    <row r="21" spans="1:12" ht="15.75" customHeight="1">
      <c r="A21" s="233">
        <v>14</v>
      </c>
      <c r="B21" s="1006" t="s">
        <v>119</v>
      </c>
      <c r="C21" s="234" t="s">
        <v>132</v>
      </c>
      <c r="D21" s="235"/>
      <c r="E21" s="236"/>
      <c r="F21" s="237"/>
      <c r="G21" s="237"/>
      <c r="H21" s="237"/>
      <c r="I21" s="238">
        <f>F21+G21+H21</f>
        <v>0</v>
      </c>
      <c r="J21" s="158"/>
      <c r="K21" s="37"/>
      <c r="L21" s="37"/>
    </row>
    <row r="22" spans="1:12" ht="12.75" customHeight="1">
      <c r="A22" s="233">
        <v>15</v>
      </c>
      <c r="B22" s="1017"/>
      <c r="C22" s="234" t="s">
        <v>133</v>
      </c>
      <c r="D22" s="235"/>
      <c r="E22" s="236"/>
      <c r="F22" s="237"/>
      <c r="G22" s="237"/>
      <c r="H22" s="237"/>
      <c r="I22" s="238">
        <f>F22+G22+H22</f>
        <v>0</v>
      </c>
      <c r="J22" s="158"/>
      <c r="K22" s="37"/>
      <c r="L22" s="37"/>
    </row>
    <row r="23" spans="1:12" ht="15" customHeight="1">
      <c r="A23" s="233">
        <v>16</v>
      </c>
      <c r="B23" s="1018"/>
      <c r="C23" s="234" t="s">
        <v>134</v>
      </c>
      <c r="D23" s="235"/>
      <c r="E23" s="236"/>
      <c r="F23" s="237"/>
      <c r="G23" s="237"/>
      <c r="H23" s="237"/>
      <c r="I23" s="238">
        <f>F23+G23+H23</f>
        <v>0</v>
      </c>
      <c r="J23" s="158"/>
      <c r="K23" s="37"/>
      <c r="L23" s="37"/>
    </row>
    <row r="24" spans="1:12" ht="15" customHeight="1">
      <c r="A24" s="233">
        <v>17</v>
      </c>
      <c r="B24" s="239" t="s">
        <v>420</v>
      </c>
      <c r="C24" s="236"/>
      <c r="D24" s="236"/>
      <c r="E24" s="236" t="s">
        <v>136</v>
      </c>
      <c r="F24" s="237"/>
      <c r="G24" s="237"/>
      <c r="H24" s="237"/>
      <c r="I24" s="241"/>
      <c r="J24" s="158"/>
      <c r="K24" s="37"/>
      <c r="L24" s="37"/>
    </row>
    <row r="25" spans="1:12" ht="12.75" customHeight="1">
      <c r="A25" s="233">
        <v>18</v>
      </c>
      <c r="B25" s="1006" t="s">
        <v>137</v>
      </c>
      <c r="C25" s="234" t="s">
        <v>138</v>
      </c>
      <c r="D25" s="235"/>
      <c r="E25" s="236"/>
      <c r="F25" s="237"/>
      <c r="G25" s="237"/>
      <c r="H25" s="237"/>
      <c r="I25" s="241"/>
      <c r="J25" s="158"/>
      <c r="K25" s="37"/>
      <c r="L25" s="37"/>
    </row>
    <row r="26" spans="1:12" ht="14.25" customHeight="1">
      <c r="A26" s="233">
        <v>19</v>
      </c>
      <c r="B26" s="1017"/>
      <c r="C26" s="234" t="s">
        <v>139</v>
      </c>
      <c r="D26" s="235"/>
      <c r="E26" s="236"/>
      <c r="F26" s="237"/>
      <c r="G26" s="237"/>
      <c r="H26" s="237"/>
      <c r="I26" s="241"/>
      <c r="J26" s="158"/>
      <c r="K26" s="37"/>
      <c r="L26" s="37"/>
    </row>
    <row r="27" spans="1:12" ht="12.75" customHeight="1">
      <c r="A27" s="233">
        <v>20</v>
      </c>
      <c r="B27" s="1018"/>
      <c r="C27" s="234" t="s">
        <v>140</v>
      </c>
      <c r="D27" s="235"/>
      <c r="E27" s="236"/>
      <c r="F27" s="237"/>
      <c r="G27" s="237"/>
      <c r="H27" s="237"/>
      <c r="I27" s="241"/>
      <c r="J27" s="158"/>
      <c r="K27" s="37"/>
      <c r="L27" s="37"/>
    </row>
    <row r="28" spans="1:12" ht="13.5" customHeight="1">
      <c r="A28" s="233">
        <v>21</v>
      </c>
      <c r="B28" s="239" t="s">
        <v>135</v>
      </c>
      <c r="C28" s="236"/>
      <c r="D28" s="236"/>
      <c r="E28" s="236"/>
      <c r="F28" s="237"/>
      <c r="G28" s="237"/>
      <c r="H28" s="237"/>
      <c r="I28" s="241"/>
      <c r="J28" s="158"/>
      <c r="K28" s="37"/>
      <c r="L28" s="37"/>
    </row>
    <row r="29" spans="1:12" ht="15" customHeight="1">
      <c r="A29" s="233">
        <v>22</v>
      </c>
      <c r="B29" s="239" t="s">
        <v>421</v>
      </c>
      <c r="C29" s="236"/>
      <c r="D29" s="236"/>
      <c r="E29" s="236"/>
      <c r="F29" s="242">
        <f>IF(OR(F24=0,F28=0),0,F24/F28-1)</f>
        <v>0</v>
      </c>
      <c r="G29" s="242">
        <f>IF(OR(G24=0,G28=0),0,G24/G28-1)</f>
        <v>0</v>
      </c>
      <c r="H29" s="242">
        <f>IF(OR(H24=0,H28=0),0,H24/H28-1)</f>
        <v>0</v>
      </c>
      <c r="I29" s="243"/>
      <c r="J29" s="158"/>
      <c r="K29" s="37"/>
      <c r="L29" s="37"/>
    </row>
    <row r="30" spans="1:12" ht="12.75">
      <c r="A30" s="233">
        <v>23</v>
      </c>
      <c r="B30" s="239" t="s">
        <v>422</v>
      </c>
      <c r="C30" s="236"/>
      <c r="D30" s="236"/>
      <c r="E30" s="236"/>
      <c r="F30" s="237"/>
      <c r="G30" s="237"/>
      <c r="H30" s="237"/>
      <c r="I30" s="238">
        <f>F30+G30+H30</f>
        <v>0</v>
      </c>
      <c r="J30" s="158"/>
      <c r="K30" s="37"/>
      <c r="L30" s="37"/>
    </row>
    <row r="31" spans="1:12" ht="12.75" customHeight="1">
      <c r="A31" s="233">
        <v>24</v>
      </c>
      <c r="B31" s="1006" t="s">
        <v>137</v>
      </c>
      <c r="C31" s="234" t="s">
        <v>141</v>
      </c>
      <c r="D31" s="235"/>
      <c r="E31" s="236"/>
      <c r="F31" s="237"/>
      <c r="G31" s="237"/>
      <c r="H31" s="237"/>
      <c r="I31" s="238">
        <f>F31+G31+H31</f>
        <v>0</v>
      </c>
      <c r="J31" s="158"/>
      <c r="K31" s="37"/>
      <c r="L31" s="37"/>
    </row>
    <row r="32" spans="1:12" ht="15.75" customHeight="1">
      <c r="A32" s="233">
        <v>25</v>
      </c>
      <c r="B32" s="1018"/>
      <c r="C32" s="234" t="s">
        <v>142</v>
      </c>
      <c r="D32" s="235"/>
      <c r="E32" s="236"/>
      <c r="F32" s="237"/>
      <c r="G32" s="237"/>
      <c r="H32" s="237"/>
      <c r="I32" s="238">
        <f>F32+G32+H32</f>
        <v>0</v>
      </c>
      <c r="J32" s="158"/>
      <c r="K32" s="37"/>
      <c r="L32" s="37"/>
    </row>
    <row r="33" spans="1:12" ht="24.75" customHeight="1">
      <c r="A33" s="233">
        <v>26</v>
      </c>
      <c r="B33" s="239" t="s">
        <v>423</v>
      </c>
      <c r="C33" s="236"/>
      <c r="D33" s="236"/>
      <c r="E33" s="236" t="s">
        <v>143</v>
      </c>
      <c r="F33" s="237"/>
      <c r="G33" s="237"/>
      <c r="H33" s="237"/>
      <c r="I33" s="238">
        <f>F33+G33+H33</f>
        <v>0</v>
      </c>
      <c r="J33" s="158"/>
      <c r="K33" s="37"/>
      <c r="L33" s="37"/>
    </row>
    <row r="34" spans="1:12" ht="24" customHeight="1">
      <c r="A34" s="233">
        <v>27</v>
      </c>
      <c r="B34" s="239" t="s">
        <v>75</v>
      </c>
      <c r="C34" s="244"/>
      <c r="D34" s="236"/>
      <c r="E34" s="236" t="s">
        <v>144</v>
      </c>
      <c r="F34" s="237"/>
      <c r="G34" s="237"/>
      <c r="H34" s="237"/>
      <c r="I34" s="238">
        <f>F34+G34+H34</f>
        <v>0</v>
      </c>
      <c r="J34" s="158"/>
      <c r="K34" s="37"/>
      <c r="L34" s="37"/>
    </row>
    <row r="35" spans="1:12" ht="37.5" customHeight="1" thickBot="1">
      <c r="A35" s="245">
        <v>28</v>
      </c>
      <c r="B35" s="246" t="s">
        <v>145</v>
      </c>
      <c r="C35" s="247"/>
      <c r="D35" s="247"/>
      <c r="E35" s="247" t="s">
        <v>146</v>
      </c>
      <c r="F35" s="248">
        <f>F20+F30+F33+F34</f>
        <v>0</v>
      </c>
      <c r="G35" s="248">
        <f>G20+G30+G33+G34</f>
        <v>0</v>
      </c>
      <c r="H35" s="248">
        <f>H20+H30+H33+H34</f>
        <v>0</v>
      </c>
      <c r="I35" s="248">
        <f>I20+I30+I33+I34</f>
        <v>0</v>
      </c>
      <c r="J35" s="37"/>
      <c r="K35" s="37"/>
      <c r="L35" s="37"/>
    </row>
    <row r="36" spans="1:12" ht="15.75" customHeight="1">
      <c r="A36" s="146" t="s">
        <v>147</v>
      </c>
      <c r="B36" s="249"/>
      <c r="C36" s="249"/>
      <c r="D36" s="249"/>
      <c r="E36" s="249"/>
      <c r="F36" s="37"/>
      <c r="G36" s="174"/>
      <c r="H36" s="37"/>
      <c r="I36" s="37"/>
      <c r="J36" s="37"/>
      <c r="K36" s="37"/>
      <c r="L36" s="37"/>
    </row>
    <row r="37" spans="1:12" ht="15.75" customHeight="1">
      <c r="A37" s="1020" t="s">
        <v>148</v>
      </c>
      <c r="B37" s="1021"/>
      <c r="C37" s="1021"/>
      <c r="D37" s="1021"/>
      <c r="E37" s="249"/>
      <c r="F37" s="37"/>
      <c r="G37" s="174"/>
      <c r="H37" s="37"/>
      <c r="I37" s="37"/>
      <c r="J37" s="37"/>
      <c r="K37" s="37"/>
      <c r="L37" s="37"/>
    </row>
    <row r="38" spans="1:12" ht="15" customHeight="1">
      <c r="A38" s="37" t="s">
        <v>149</v>
      </c>
      <c r="B38" s="249"/>
      <c r="C38" s="249"/>
      <c r="D38" s="249"/>
      <c r="E38" s="249"/>
      <c r="F38" s="37"/>
      <c r="G38" s="174"/>
      <c r="H38" s="37"/>
      <c r="I38" s="37"/>
      <c r="J38" s="37"/>
      <c r="K38" s="37"/>
      <c r="L38" s="37"/>
    </row>
    <row r="39" spans="1:12" ht="14.25" customHeight="1">
      <c r="A39" s="1022" t="s">
        <v>150</v>
      </c>
      <c r="B39" s="1022"/>
      <c r="C39" s="1022"/>
      <c r="D39" s="1022"/>
      <c r="E39" s="1022"/>
      <c r="F39" s="251"/>
      <c r="G39" s="174"/>
      <c r="H39" s="37"/>
      <c r="I39" s="37"/>
      <c r="J39" s="37"/>
      <c r="K39" s="37"/>
      <c r="L39" s="37"/>
    </row>
    <row r="40" spans="1:12" ht="16.5" customHeight="1">
      <c r="A40" s="1022" t="s">
        <v>459</v>
      </c>
      <c r="B40" s="1022"/>
      <c r="C40" s="1022"/>
      <c r="D40" s="1022"/>
      <c r="E40" s="1022"/>
      <c r="F40" s="251"/>
      <c r="G40" s="174"/>
      <c r="H40" s="37"/>
      <c r="I40" s="37"/>
      <c r="J40" s="37"/>
      <c r="K40" s="37"/>
      <c r="L40" s="37"/>
    </row>
    <row r="41" spans="1:12" ht="18.75" customHeight="1">
      <c r="A41" s="1022" t="s">
        <v>151</v>
      </c>
      <c r="B41" s="1022"/>
      <c r="C41" s="1022"/>
      <c r="D41" s="1022"/>
      <c r="E41" s="1022"/>
      <c r="F41" s="1023"/>
      <c r="G41" s="1023"/>
      <c r="H41" s="37"/>
      <c r="I41" s="37"/>
      <c r="J41" s="37"/>
      <c r="K41" s="37"/>
      <c r="L41" s="37"/>
    </row>
    <row r="42" spans="1:12" ht="12.75">
      <c r="A42" s="174"/>
      <c r="B42" s="250"/>
      <c r="C42" s="250"/>
      <c r="D42" s="250"/>
      <c r="E42" s="250"/>
      <c r="F42" s="251"/>
      <c r="G42" s="174"/>
      <c r="H42" s="37"/>
      <c r="I42" s="37"/>
      <c r="J42" s="37"/>
      <c r="K42" s="37"/>
      <c r="L42" s="37"/>
    </row>
    <row r="43" spans="1:12" ht="15.75" customHeight="1">
      <c r="A43" s="1019" t="s">
        <v>445</v>
      </c>
      <c r="B43" s="1019"/>
      <c r="C43" s="1019"/>
      <c r="D43" s="1019"/>
      <c r="E43" s="1019"/>
      <c r="F43" s="1019"/>
      <c r="G43" s="1019"/>
      <c r="H43" s="1019"/>
      <c r="I43" s="1019"/>
      <c r="J43" s="37"/>
      <c r="K43" s="37"/>
      <c r="L43" s="37"/>
    </row>
    <row r="44" spans="1:7" ht="15.75">
      <c r="A44" s="252"/>
      <c r="B44" s="253"/>
      <c r="C44" s="253"/>
      <c r="D44" s="253"/>
      <c r="E44" s="253"/>
      <c r="F44" s="158"/>
      <c r="G44" s="158"/>
    </row>
    <row r="45" spans="1:7" ht="12.75">
      <c r="A45" s="158"/>
      <c r="B45" s="253"/>
      <c r="C45" s="253"/>
      <c r="D45" s="253"/>
      <c r="E45" s="253"/>
      <c r="F45" s="158"/>
      <c r="G45" s="158"/>
    </row>
    <row r="46" spans="1:7" ht="12.75">
      <c r="A46" s="254"/>
      <c r="B46" s="255"/>
      <c r="C46" s="255"/>
      <c r="D46" s="255"/>
      <c r="E46" s="255"/>
      <c r="F46" s="254"/>
      <c r="G46" s="254"/>
    </row>
    <row r="47" spans="1:7" ht="12.75">
      <c r="A47" s="254"/>
      <c r="B47" s="255"/>
      <c r="C47" s="255"/>
      <c r="D47" s="255"/>
      <c r="E47" s="255"/>
      <c r="F47" s="254"/>
      <c r="G47" s="254"/>
    </row>
    <row r="48" spans="1:7" ht="12.75">
      <c r="A48" s="254"/>
      <c r="B48" s="255"/>
      <c r="C48" s="255"/>
      <c r="D48" s="255"/>
      <c r="E48" s="255"/>
      <c r="F48" s="254"/>
      <c r="G48" s="254"/>
    </row>
    <row r="49" spans="1:7" ht="12.75">
      <c r="A49" s="254"/>
      <c r="B49" s="255"/>
      <c r="C49" s="255"/>
      <c r="D49" s="255"/>
      <c r="E49" s="255"/>
      <c r="F49" s="254"/>
      <c r="G49" s="254"/>
    </row>
    <row r="50" spans="1:7" ht="12.75">
      <c r="A50" s="254"/>
      <c r="B50" s="255"/>
      <c r="C50" s="255"/>
      <c r="D50" s="255"/>
      <c r="E50" s="255"/>
      <c r="F50" s="254"/>
      <c r="G50" s="254"/>
    </row>
    <row r="51" spans="1:7" ht="12.75">
      <c r="A51" s="254"/>
      <c r="B51" s="255"/>
      <c r="C51" s="255"/>
      <c r="D51" s="255"/>
      <c r="E51" s="255"/>
      <c r="F51" s="254"/>
      <c r="G51" s="254"/>
    </row>
    <row r="52" spans="1:7" ht="12.75">
      <c r="A52" s="254"/>
      <c r="B52" s="255"/>
      <c r="C52" s="255"/>
      <c r="D52" s="255"/>
      <c r="E52" s="255"/>
      <c r="F52" s="254"/>
      <c r="G52" s="254"/>
    </row>
    <row r="53" spans="1:7" ht="12.75">
      <c r="A53" s="254"/>
      <c r="B53" s="255"/>
      <c r="C53" s="255"/>
      <c r="D53" s="255"/>
      <c r="E53" s="255"/>
      <c r="F53" s="254"/>
      <c r="G53" s="254"/>
    </row>
    <row r="54" spans="1:7" ht="12.75">
      <c r="A54" s="254"/>
      <c r="B54" s="255"/>
      <c r="C54" s="255"/>
      <c r="D54" s="255"/>
      <c r="E54" s="255"/>
      <c r="F54" s="254"/>
      <c r="G54" s="254"/>
    </row>
  </sheetData>
  <sheetProtection/>
  <mergeCells count="11">
    <mergeCell ref="A43:I43"/>
    <mergeCell ref="A37:D37"/>
    <mergeCell ref="A39:E39"/>
    <mergeCell ref="A40:E40"/>
    <mergeCell ref="A41:G41"/>
    <mergeCell ref="B7:D7"/>
    <mergeCell ref="B9:B11"/>
    <mergeCell ref="B15:B18"/>
    <mergeCell ref="B21:B23"/>
    <mergeCell ref="B25:B27"/>
    <mergeCell ref="B31:B32"/>
  </mergeCells>
  <printOptions horizontalCentered="1"/>
  <pageMargins left="0.2362204724409449" right="0.2755905511811024" top="0.984251968503937" bottom="0.99" header="0.5118110236220472" footer="0.5118110236220472"/>
  <pageSetup cellComments="asDisplayed" horizontalDpi="300" verticalDpi="300" orientation="landscape" paperSize="9" scale="70" r:id="rId1"/>
  <headerFooter alignWithMargins="0">
    <oddHeader>&amp;RČást Přehled rozsahu příjmů a výnosů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2.421875" style="0" customWidth="1"/>
    <col min="2" max="2" width="16.8515625" style="0" customWidth="1"/>
    <col min="3" max="3" width="17.00390625" style="0" customWidth="1"/>
    <col min="4" max="4" width="14.28125" style="0" customWidth="1"/>
    <col min="5" max="5" width="15.00390625" style="0" customWidth="1"/>
    <col min="6" max="6" width="6.28125" style="0" customWidth="1"/>
  </cols>
  <sheetData>
    <row r="1" ht="15.75">
      <c r="A1" s="28" t="s">
        <v>152</v>
      </c>
    </row>
    <row r="3" ht="15.75">
      <c r="A3" s="28" t="s">
        <v>424</v>
      </c>
    </row>
    <row r="4" spans="1:6" ht="15">
      <c r="A4" s="187" t="s">
        <v>153</v>
      </c>
      <c r="F4" s="708" t="s">
        <v>72</v>
      </c>
    </row>
    <row r="6" spans="1:6" ht="15.75">
      <c r="A6" s="257" t="s">
        <v>114</v>
      </c>
      <c r="B6" s="258" t="s">
        <v>154</v>
      </c>
      <c r="C6" s="258" t="s">
        <v>155</v>
      </c>
      <c r="D6" s="258" t="s">
        <v>156</v>
      </c>
      <c r="E6" s="258" t="s">
        <v>157</v>
      </c>
      <c r="F6" s="259" t="s">
        <v>158</v>
      </c>
    </row>
    <row r="7" spans="1:6" ht="15.75">
      <c r="A7" s="260" t="s">
        <v>159</v>
      </c>
      <c r="B7" s="260"/>
      <c r="C7" s="260"/>
      <c r="D7" s="260"/>
      <c r="E7" s="260"/>
      <c r="F7" s="261">
        <v>56</v>
      </c>
    </row>
    <row r="8" spans="1:6" ht="15.75">
      <c r="A8" s="260" t="s">
        <v>160</v>
      </c>
      <c r="B8" s="260"/>
      <c r="C8" s="260"/>
      <c r="D8" s="260"/>
      <c r="E8" s="260"/>
      <c r="F8" s="261">
        <v>96</v>
      </c>
    </row>
    <row r="9" spans="1:6" ht="15.75">
      <c r="A9" s="260" t="s">
        <v>161</v>
      </c>
      <c r="B9" s="260"/>
      <c r="C9" s="260"/>
      <c r="D9" s="260"/>
      <c r="E9" s="260"/>
      <c r="F9" s="261">
        <v>110</v>
      </c>
    </row>
    <row r="10" spans="1:6" ht="16.5" thickBot="1">
      <c r="A10" s="262" t="s">
        <v>162</v>
      </c>
      <c r="B10" s="262">
        <f>SUM(B7:B9)</f>
        <v>0</v>
      </c>
      <c r="C10" s="262">
        <f>SUM(C7:C9)</f>
        <v>0</v>
      </c>
      <c r="D10" s="262"/>
      <c r="E10" s="262"/>
      <c r="F10" s="261">
        <v>111</v>
      </c>
    </row>
    <row r="11" spans="1:6" ht="15.75">
      <c r="A11" s="263" t="s">
        <v>163</v>
      </c>
      <c r="B11" s="263"/>
      <c r="C11" s="263"/>
      <c r="D11" s="263"/>
      <c r="E11" s="263"/>
      <c r="F11" s="261">
        <v>112</v>
      </c>
    </row>
    <row r="14" ht="12.75">
      <c r="A14" s="187" t="s">
        <v>164</v>
      </c>
    </row>
  </sheetData>
  <sheetProtection/>
  <printOptions/>
  <pageMargins left="0.787401575" right="0.787401575" top="0.984251969" bottom="0.984251969" header="0.4921259845" footer="0.4921259845"/>
  <pageSetup cellComments="asDisplayed" fitToHeight="1" fitToWidth="1" horizontalDpi="600" verticalDpi="600" orientation="landscape" paperSize="9" r:id="rId1"/>
  <headerFooter alignWithMargins="0">
    <oddHeader>&amp;RČást Přehled o peněžních příjmech a výdajích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140625" style="3" customWidth="1"/>
    <col min="2" max="2" width="23.7109375" style="3" customWidth="1"/>
    <col min="3" max="10" width="12.28125" style="3" customWidth="1"/>
    <col min="11" max="16384" width="9.140625" style="3" customWidth="1"/>
  </cols>
  <sheetData>
    <row r="1" spans="1:12" ht="15.75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"/>
    </row>
    <row r="3" spans="1:12" ht="15.75">
      <c r="A3" s="1" t="s">
        <v>425</v>
      </c>
      <c r="B3" s="5"/>
      <c r="C3" s="5"/>
      <c r="D3" s="5"/>
      <c r="E3" s="5"/>
      <c r="F3" s="5"/>
      <c r="G3" s="2"/>
      <c r="H3" s="2"/>
      <c r="I3" s="2"/>
      <c r="J3" s="10" t="s">
        <v>1</v>
      </c>
      <c r="K3" s="264"/>
      <c r="L3" s="2"/>
    </row>
    <row r="4" spans="1:12" ht="13.5" thickBot="1">
      <c r="A4" s="2"/>
      <c r="B4" s="2"/>
      <c r="C4" s="2"/>
      <c r="D4" s="2"/>
      <c r="E4" s="265"/>
      <c r="F4" s="265"/>
      <c r="G4" s="2"/>
      <c r="H4" s="2"/>
      <c r="I4" s="2"/>
      <c r="J4" s="2"/>
      <c r="K4" s="264"/>
      <c r="L4" s="2"/>
    </row>
    <row r="5" spans="1:12" ht="63.75" customHeight="1" thickBot="1">
      <c r="A5" s="55" t="s">
        <v>166</v>
      </c>
      <c r="B5" s="266"/>
      <c r="C5" s="7" t="s">
        <v>167</v>
      </c>
      <c r="D5" s="8" t="s">
        <v>168</v>
      </c>
      <c r="E5" s="8" t="s">
        <v>169</v>
      </c>
      <c r="F5" s="267" t="s">
        <v>170</v>
      </c>
      <c r="G5" s="268" t="s">
        <v>171</v>
      </c>
      <c r="H5" s="268" t="s">
        <v>172</v>
      </c>
      <c r="I5" s="268" t="s">
        <v>173</v>
      </c>
      <c r="J5" s="6" t="s">
        <v>25</v>
      </c>
      <c r="K5" s="269"/>
      <c r="L5" s="2"/>
    </row>
    <row r="6" spans="1:12" ht="15.75">
      <c r="A6" s="270">
        <v>1</v>
      </c>
      <c r="B6" s="271" t="s">
        <v>174</v>
      </c>
      <c r="C6" s="272">
        <f>'[1]tab4.2.'!C6</f>
        <v>0</v>
      </c>
      <c r="D6" s="272">
        <f>'[1]tab4.3.'!D5</f>
        <v>0</v>
      </c>
      <c r="E6" s="273">
        <f>'[1]tab4.4.'!C5</f>
        <v>0</v>
      </c>
      <c r="F6" s="272">
        <f>'[1]tab4.5.'!C6</f>
        <v>0</v>
      </c>
      <c r="G6" s="274">
        <f>'[1]tab 4.6.'!F10</f>
        <v>0</v>
      </c>
      <c r="H6" s="274">
        <f>'[1]tab 4.7.'!D7</f>
        <v>0</v>
      </c>
      <c r="I6" s="274">
        <f>'[1]tab4.8.'!C6</f>
        <v>0</v>
      </c>
      <c r="J6" s="275">
        <f>SUM(C6:I6)</f>
        <v>0</v>
      </c>
      <c r="K6" s="276"/>
      <c r="L6" s="2"/>
    </row>
    <row r="7" spans="1:12" ht="19.5" customHeight="1">
      <c r="A7" s="131">
        <v>2</v>
      </c>
      <c r="B7" s="277" t="s">
        <v>175</v>
      </c>
      <c r="C7" s="278">
        <f>'[1]tab4.2.'!C11</f>
        <v>0</v>
      </c>
      <c r="D7" s="278">
        <f>'[1]tab4.3.'!D19</f>
        <v>0</v>
      </c>
      <c r="E7" s="279">
        <f>'[1]tab4.4.'!C9</f>
        <v>0</v>
      </c>
      <c r="F7" s="278">
        <f>'[1]tab4.5.'!C12</f>
        <v>0</v>
      </c>
      <c r="G7" s="280">
        <f>'[1]tab 4.6.'!F15</f>
        <v>0</v>
      </c>
      <c r="H7" s="280">
        <f>'[1]tab 4.7.'!D8</f>
        <v>0</v>
      </c>
      <c r="I7" s="280">
        <f>'[1]tab4.8.'!C13</f>
        <v>0</v>
      </c>
      <c r="J7" s="275">
        <f>SUM(C7:I7)</f>
        <v>0</v>
      </c>
      <c r="K7" s="281"/>
      <c r="L7" s="2"/>
    </row>
    <row r="8" spans="1:12" ht="16.5" thickBot="1">
      <c r="A8" s="282">
        <v>3</v>
      </c>
      <c r="B8" s="283" t="s">
        <v>176</v>
      </c>
      <c r="C8" s="284">
        <f>'[1]tab4.2.'!C17</f>
        <v>0</v>
      </c>
      <c r="D8" s="284">
        <f>'[1]tab4.3.'!D37</f>
        <v>0</v>
      </c>
      <c r="E8" s="285">
        <f>'[1]tab4.4.'!C10</f>
        <v>0</v>
      </c>
      <c r="F8" s="284">
        <f>'[1]tab4.5.'!C18</f>
        <v>0</v>
      </c>
      <c r="G8" s="286">
        <f>'[1]tab 4.6.'!F20</f>
        <v>0</v>
      </c>
      <c r="H8" s="286">
        <f>'[1]tab 4.7.'!D14</f>
        <v>0</v>
      </c>
      <c r="I8" s="286">
        <f>'[1]tab4.8.'!C19</f>
        <v>0</v>
      </c>
      <c r="J8" s="287">
        <f>SUM(C8:I8)</f>
        <v>0</v>
      </c>
      <c r="K8" s="281"/>
      <c r="L8" s="2"/>
    </row>
    <row r="9" spans="1:12" ht="16.5" thickBot="1">
      <c r="A9" s="53">
        <v>4</v>
      </c>
      <c r="B9" s="288" t="s">
        <v>177</v>
      </c>
      <c r="C9" s="289">
        <f>'[1]tab4.2.'!C18</f>
        <v>0</v>
      </c>
      <c r="D9" s="289">
        <f>'[1]tab4.3.'!D38</f>
        <v>0</v>
      </c>
      <c r="E9" s="289">
        <f>'[1]tab4.4.'!C11</f>
        <v>0</v>
      </c>
      <c r="F9" s="289">
        <f>'[1]tab4.5.'!C19</f>
        <v>0</v>
      </c>
      <c r="G9" s="289">
        <f>'[1]tab 4.6.'!F25</f>
        <v>0</v>
      </c>
      <c r="H9" s="289">
        <f>'[1]tab 4.7.'!D15</f>
        <v>0</v>
      </c>
      <c r="I9" s="290">
        <f>'[1]tab4.8.'!C20</f>
        <v>0</v>
      </c>
      <c r="J9" s="291">
        <f>SUM(C9:I9)</f>
        <v>0</v>
      </c>
      <c r="K9" s="281"/>
      <c r="L9" s="2"/>
    </row>
    <row r="10" spans="1:12" ht="26.25" thickBot="1">
      <c r="A10" s="292">
        <v>5</v>
      </c>
      <c r="B10" s="293" t="s">
        <v>461</v>
      </c>
      <c r="C10" s="294"/>
      <c r="D10" s="294"/>
      <c r="E10" s="295"/>
      <c r="F10" s="295"/>
      <c r="G10" s="295"/>
      <c r="H10" s="295"/>
      <c r="I10" s="296"/>
      <c r="J10" s="297"/>
      <c r="K10" s="281"/>
      <c r="L10" s="2"/>
    </row>
    <row r="11" spans="1:12" ht="12.75">
      <c r="A11" s="154"/>
      <c r="B11" s="2"/>
      <c r="C11" s="2"/>
      <c r="D11" s="2"/>
      <c r="E11" s="2"/>
      <c r="F11" s="2"/>
      <c r="G11" s="2"/>
      <c r="H11" s="2"/>
      <c r="I11" s="2"/>
      <c r="J11" s="2"/>
      <c r="K11" s="264"/>
      <c r="L11" s="2"/>
    </row>
    <row r="12" spans="1:12" ht="12.75">
      <c r="A12" s="37" t="s">
        <v>178</v>
      </c>
      <c r="B12" s="2"/>
      <c r="C12" s="2"/>
      <c r="D12" s="2"/>
      <c r="E12" s="2"/>
      <c r="F12" s="2"/>
      <c r="G12" s="2"/>
      <c r="H12" s="2"/>
      <c r="I12" s="2"/>
      <c r="J12" s="2"/>
      <c r="K12" s="264"/>
      <c r="L12" s="2"/>
    </row>
    <row r="13" spans="1:12" ht="12.75">
      <c r="A13" s="37" t="s">
        <v>179</v>
      </c>
      <c r="B13" s="2"/>
      <c r="C13" s="2"/>
      <c r="D13" s="2"/>
      <c r="E13" s="2"/>
      <c r="F13" s="2"/>
      <c r="G13" s="2"/>
      <c r="H13" s="2"/>
      <c r="I13" s="2"/>
      <c r="J13" s="2"/>
      <c r="K13" s="264"/>
      <c r="L13" s="2"/>
    </row>
    <row r="14" spans="1:12" ht="12.75">
      <c r="A14" s="37" t="s">
        <v>180</v>
      </c>
      <c r="B14" s="2"/>
      <c r="C14" s="2"/>
      <c r="D14" s="2"/>
      <c r="E14" s="2"/>
      <c r="F14" s="2"/>
      <c r="G14" s="2"/>
      <c r="H14" s="2"/>
      <c r="I14" s="2"/>
      <c r="J14" s="2"/>
      <c r="K14" s="264"/>
      <c r="L14" s="2"/>
    </row>
    <row r="15" spans="1:12" ht="12.75">
      <c r="A15" s="37"/>
      <c r="B15" s="2"/>
      <c r="C15" s="2"/>
      <c r="D15" s="2"/>
      <c r="E15" s="2"/>
      <c r="F15" s="2"/>
      <c r="G15" s="2"/>
      <c r="H15" s="2"/>
      <c r="I15" s="2"/>
      <c r="J15" s="2"/>
      <c r="K15" s="264"/>
      <c r="L15" s="2"/>
    </row>
    <row r="16" spans="1:12" ht="15" customHeight="1">
      <c r="A16" s="37"/>
      <c r="B16" s="2"/>
      <c r="C16" s="2"/>
      <c r="D16" s="2"/>
      <c r="E16" s="2"/>
      <c r="F16" s="2"/>
      <c r="G16" s="2"/>
      <c r="H16" s="2"/>
      <c r="I16" s="2"/>
      <c r="J16" s="2"/>
      <c r="K16" s="264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38" spans="1:11" ht="12.7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ht="12.7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</row>
    <row r="40" spans="1:11" ht="12.75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</row>
    <row r="41" spans="1:11" ht="12.7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</row>
    <row r="42" spans="1:11" ht="12.7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</row>
    <row r="43" spans="1:11" ht="12.7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</row>
    <row r="44" spans="1:11" ht="12.75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</row>
    <row r="45" spans="1:11" ht="12.75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</row>
    <row r="46" spans="1:11" ht="12.7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</row>
    <row r="47" spans="1:11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</row>
    <row r="48" spans="1:11" ht="12.7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1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</row>
  </sheetData>
  <sheetProtection/>
  <printOptions horizontalCentered="1"/>
  <pageMargins left="0.22" right="0.25" top="0.87" bottom="0.984251968503937" header="0.5118110236220472" footer="0.5118110236220472"/>
  <pageSetup cellComments="asDisplayed" fitToHeight="1" fitToWidth="1" horizontalDpi="300" verticalDpi="3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E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421875" style="38" customWidth="1"/>
    <col min="2" max="2" width="30.140625" style="38" customWidth="1"/>
    <col min="3" max="3" width="16.140625" style="38" customWidth="1"/>
    <col min="4" max="16384" width="9.140625" style="38" customWidth="1"/>
  </cols>
  <sheetData>
    <row r="1" spans="1:4" ht="15.75">
      <c r="A1" s="299" t="s">
        <v>181</v>
      </c>
      <c r="B1" s="227"/>
      <c r="C1" s="37"/>
      <c r="D1" s="37"/>
    </row>
    <row r="2" spans="1:4" ht="7.5" customHeight="1">
      <c r="A2" s="299"/>
      <c r="B2" s="227"/>
      <c r="C2" s="37"/>
      <c r="D2" s="37"/>
    </row>
    <row r="3" spans="1:4" ht="15.75">
      <c r="A3" s="299" t="s">
        <v>426</v>
      </c>
      <c r="B3" s="227"/>
      <c r="C3" s="37"/>
      <c r="D3" s="37"/>
    </row>
    <row r="4" spans="1:4" ht="15.75">
      <c r="A4" s="1"/>
      <c r="B4" s="37"/>
      <c r="C4" s="51" t="s">
        <v>1</v>
      </c>
      <c r="D4" s="37"/>
    </row>
    <row r="5" spans="1:4" ht="13.5" thickBot="1">
      <c r="A5" s="37"/>
      <c r="B5" s="37"/>
      <c r="C5" s="37"/>
      <c r="D5" s="37"/>
    </row>
    <row r="6" spans="1:3" ht="16.5" thickBot="1">
      <c r="A6" s="300" t="s">
        <v>174</v>
      </c>
      <c r="B6" s="301"/>
      <c r="C6" s="302"/>
    </row>
    <row r="7" spans="1:3" ht="12.75">
      <c r="A7" s="1024" t="s">
        <v>182</v>
      </c>
      <c r="B7" s="303" t="s">
        <v>183</v>
      </c>
      <c r="C7" s="304"/>
    </row>
    <row r="8" spans="1:3" ht="12.75">
      <c r="A8" s="1025"/>
      <c r="B8" s="305" t="s">
        <v>184</v>
      </c>
      <c r="C8" s="306"/>
    </row>
    <row r="9" spans="1:3" ht="12.75">
      <c r="A9" s="1025"/>
      <c r="B9" s="305" t="s">
        <v>185</v>
      </c>
      <c r="C9" s="306"/>
    </row>
    <row r="10" spans="1:3" ht="13.5" thickBot="1">
      <c r="A10" s="1025"/>
      <c r="B10" s="305" t="s">
        <v>186</v>
      </c>
      <c r="C10" s="306"/>
    </row>
    <row r="11" spans="1:3" ht="16.5" thickBot="1">
      <c r="A11" s="1026"/>
      <c r="B11" s="307" t="s">
        <v>25</v>
      </c>
      <c r="C11" s="308">
        <f>SUM(C7:C10)</f>
        <v>0</v>
      </c>
    </row>
    <row r="12" spans="1:3" ht="12.75">
      <c r="A12" s="1024" t="s">
        <v>187</v>
      </c>
      <c r="B12" s="303" t="s">
        <v>188</v>
      </c>
      <c r="C12" s="304"/>
    </row>
    <row r="13" spans="1:3" ht="12.75">
      <c r="A13" s="1025"/>
      <c r="B13" s="305" t="s">
        <v>189</v>
      </c>
      <c r="C13" s="306"/>
    </row>
    <row r="14" spans="1:3" ht="12.75">
      <c r="A14" s="1025"/>
      <c r="B14" s="305" t="s">
        <v>190</v>
      </c>
      <c r="C14" s="306"/>
    </row>
    <row r="15" spans="1:3" ht="12.75">
      <c r="A15" s="1025"/>
      <c r="B15" s="305" t="s">
        <v>191</v>
      </c>
      <c r="C15" s="306"/>
    </row>
    <row r="16" spans="1:3" ht="13.5" thickBot="1">
      <c r="A16" s="1025"/>
      <c r="B16" s="309" t="s">
        <v>192</v>
      </c>
      <c r="C16" s="310"/>
    </row>
    <row r="17" spans="1:3" ht="16.5" thickBot="1">
      <c r="A17" s="1026"/>
      <c r="B17" s="307" t="s">
        <v>25</v>
      </c>
      <c r="C17" s="308">
        <f>SUM(C12:C16)</f>
        <v>0</v>
      </c>
    </row>
    <row r="18" spans="1:3" ht="16.5" thickBot="1">
      <c r="A18" s="300" t="s">
        <v>177</v>
      </c>
      <c r="B18" s="301"/>
      <c r="C18" s="308">
        <f>C6+C11-C17</f>
        <v>0</v>
      </c>
    </row>
    <row r="19" spans="1:5" ht="12.75">
      <c r="A19" s="37"/>
      <c r="B19" s="37"/>
      <c r="C19" s="37"/>
      <c r="D19" s="37"/>
      <c r="E19" s="37"/>
    </row>
    <row r="20" spans="1:5" ht="12.75">
      <c r="A20" s="37" t="s">
        <v>193</v>
      </c>
      <c r="B20" s="37"/>
      <c r="C20" s="37"/>
      <c r="D20" s="37"/>
      <c r="E20" s="37"/>
    </row>
    <row r="21" spans="1:5" ht="12.75">
      <c r="A21" s="37"/>
      <c r="B21" s="37"/>
      <c r="C21" s="37"/>
      <c r="D21" s="37"/>
      <c r="E21" s="37"/>
    </row>
    <row r="22" spans="1:5" ht="12.75">
      <c r="A22" s="37"/>
      <c r="B22" s="37"/>
      <c r="C22" s="37"/>
      <c r="D22" s="37"/>
      <c r="E22" s="37"/>
    </row>
    <row r="23" spans="1:5" ht="12.75">
      <c r="A23" s="37"/>
      <c r="B23" s="37"/>
      <c r="C23" s="37"/>
      <c r="D23" s="37"/>
      <c r="E23" s="37"/>
    </row>
    <row r="24" spans="1:5" ht="12.75">
      <c r="A24" s="37"/>
      <c r="B24" s="37"/>
      <c r="C24" s="37"/>
      <c r="D24" s="37"/>
      <c r="E24" s="37"/>
    </row>
  </sheetData>
  <sheetProtection/>
  <mergeCells count="2">
    <mergeCell ref="A7:A11"/>
    <mergeCell ref="A12:A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4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7" customWidth="1"/>
    <col min="2" max="2" width="13.28125" style="187" customWidth="1"/>
    <col min="3" max="3" width="37.00390625" style="187" customWidth="1"/>
    <col min="4" max="4" width="17.00390625" style="187" customWidth="1"/>
    <col min="5" max="16384" width="9.140625" style="187" customWidth="1"/>
  </cols>
  <sheetData>
    <row r="1" spans="1:7" ht="15.75">
      <c r="A1" s="186"/>
      <c r="B1" s="311" t="s">
        <v>194</v>
      </c>
      <c r="C1" s="311"/>
      <c r="D1" s="186"/>
      <c r="E1" s="186"/>
      <c r="F1" s="186"/>
      <c r="G1" s="186"/>
    </row>
    <row r="2" spans="1:7" ht="12.75">
      <c r="A2" s="186"/>
      <c r="B2" s="186"/>
      <c r="C2" s="186"/>
      <c r="D2" s="186"/>
      <c r="E2" s="186"/>
      <c r="F2" s="186"/>
      <c r="G2" s="186"/>
    </row>
    <row r="3" spans="1:7" ht="13.5" customHeight="1">
      <c r="A3" s="186"/>
      <c r="B3" s="311" t="s">
        <v>427</v>
      </c>
      <c r="C3" s="5"/>
      <c r="D3" s="189" t="s">
        <v>1</v>
      </c>
      <c r="E3" s="186"/>
      <c r="F3" s="186"/>
      <c r="G3" s="186"/>
    </row>
    <row r="4" spans="1:7" ht="13.5" customHeight="1" thickBot="1">
      <c r="A4" s="186"/>
      <c r="B4" s="186"/>
      <c r="C4" s="186"/>
      <c r="D4" s="186"/>
      <c r="E4" s="186"/>
      <c r="F4" s="186"/>
      <c r="G4" s="186"/>
    </row>
    <row r="5" spans="2:4" ht="16.5" customHeight="1" thickBot="1">
      <c r="B5" s="312" t="s">
        <v>174</v>
      </c>
      <c r="C5" s="313"/>
      <c r="D5" s="314"/>
    </row>
    <row r="6" spans="2:4" ht="16.5" customHeight="1">
      <c r="B6" s="1027" t="s">
        <v>182</v>
      </c>
      <c r="C6" s="315" t="s">
        <v>195</v>
      </c>
      <c r="D6" s="316"/>
    </row>
    <row r="7" spans="2:4" ht="15.75" customHeight="1">
      <c r="B7" s="1028"/>
      <c r="C7" s="317" t="s">
        <v>196</v>
      </c>
      <c r="D7" s="318"/>
    </row>
    <row r="8" spans="2:4" ht="15.75" customHeight="1">
      <c r="B8" s="1028"/>
      <c r="C8" s="317" t="s">
        <v>478</v>
      </c>
      <c r="D8" s="318"/>
    </row>
    <row r="9" spans="2:4" ht="15.75" customHeight="1">
      <c r="B9" s="1028"/>
      <c r="C9" s="317" t="s">
        <v>197</v>
      </c>
      <c r="D9" s="318"/>
    </row>
    <row r="10" spans="2:4" ht="15.75" customHeight="1">
      <c r="B10" s="1028"/>
      <c r="C10" s="317" t="s">
        <v>477</v>
      </c>
      <c r="D10" s="319"/>
    </row>
    <row r="11" spans="2:4" ht="15.75" customHeight="1">
      <c r="B11" s="1028"/>
      <c r="C11" s="317" t="s">
        <v>198</v>
      </c>
      <c r="D11" s="318">
        <f>SUM(D12:D14)</f>
        <v>0</v>
      </c>
    </row>
    <row r="12" spans="2:4" ht="15.75" customHeight="1">
      <c r="B12" s="1028"/>
      <c r="C12" s="317" t="s">
        <v>199</v>
      </c>
      <c r="D12" s="318"/>
    </row>
    <row r="13" spans="2:4" ht="15.75" customHeight="1">
      <c r="B13" s="1028"/>
      <c r="C13" s="320"/>
      <c r="D13" s="318"/>
    </row>
    <row r="14" spans="2:4" ht="15.75" customHeight="1">
      <c r="B14" s="1028"/>
      <c r="C14" s="317"/>
      <c r="D14" s="318"/>
    </row>
    <row r="15" spans="2:4" ht="12.75">
      <c r="B15" s="1028"/>
      <c r="C15" s="321" t="s">
        <v>474</v>
      </c>
      <c r="D15" s="318">
        <f>SUM(D16:D18)</f>
        <v>0</v>
      </c>
    </row>
    <row r="16" spans="2:4" ht="18" customHeight="1">
      <c r="B16" s="1028"/>
      <c r="C16" s="317" t="s">
        <v>475</v>
      </c>
      <c r="D16" s="318"/>
    </row>
    <row r="17" spans="2:4" ht="12.75">
      <c r="B17" s="1028"/>
      <c r="C17" s="322" t="s">
        <v>446</v>
      </c>
      <c r="D17" s="318"/>
    </row>
    <row r="18" spans="2:4" ht="16.5" customHeight="1" thickBot="1">
      <c r="B18" s="1028"/>
      <c r="C18" s="317" t="s">
        <v>447</v>
      </c>
      <c r="D18" s="323"/>
    </row>
    <row r="19" spans="2:4" s="326" customFormat="1" ht="15.75" customHeight="1" thickBot="1">
      <c r="B19" s="1029"/>
      <c r="C19" s="324" t="s">
        <v>29</v>
      </c>
      <c r="D19" s="325">
        <f>D6+D7+D8+D10+D11+D15+D9</f>
        <v>0</v>
      </c>
    </row>
    <row r="20" spans="2:4" ht="17.25" customHeight="1">
      <c r="B20" s="1030" t="s">
        <v>187</v>
      </c>
      <c r="C20" s="327" t="s">
        <v>201</v>
      </c>
      <c r="D20" s="328">
        <f>SUM(D21:D26)</f>
        <v>0</v>
      </c>
    </row>
    <row r="21" spans="2:4" ht="15" customHeight="1">
      <c r="B21" s="1030"/>
      <c r="C21" s="329" t="s">
        <v>202</v>
      </c>
      <c r="D21" s="328"/>
    </row>
    <row r="22" spans="2:4" ht="15" customHeight="1">
      <c r="B22" s="1030"/>
      <c r="C22" s="330" t="s">
        <v>203</v>
      </c>
      <c r="D22" s="331"/>
    </row>
    <row r="23" spans="2:4" ht="15" customHeight="1">
      <c r="B23" s="1030"/>
      <c r="C23" s="330" t="s">
        <v>204</v>
      </c>
      <c r="D23" s="331"/>
    </row>
    <row r="24" spans="2:4" ht="15" customHeight="1">
      <c r="B24" s="1030"/>
      <c r="C24" s="330" t="s">
        <v>205</v>
      </c>
      <c r="D24" s="331"/>
    </row>
    <row r="25" spans="2:4" ht="15" customHeight="1">
      <c r="B25" s="1030"/>
      <c r="C25" s="332"/>
      <c r="D25" s="331"/>
    </row>
    <row r="26" spans="2:4" ht="14.25" customHeight="1">
      <c r="B26" s="1030"/>
      <c r="C26" s="332"/>
      <c r="D26" s="331"/>
    </row>
    <row r="27" spans="2:4" ht="14.25" customHeight="1">
      <c r="B27" s="1030"/>
      <c r="C27" s="333" t="s">
        <v>206</v>
      </c>
      <c r="D27" s="331">
        <f>SUM(D28:D32)</f>
        <v>0</v>
      </c>
    </row>
    <row r="28" spans="2:4" ht="15.75" customHeight="1">
      <c r="B28" s="1030"/>
      <c r="C28" s="330" t="s">
        <v>207</v>
      </c>
      <c r="D28" s="331"/>
    </row>
    <row r="29" spans="2:4" ht="15.75" customHeight="1">
      <c r="B29" s="1030"/>
      <c r="C29" s="330"/>
      <c r="D29" s="331"/>
    </row>
    <row r="30" spans="2:4" ht="15.75" customHeight="1">
      <c r="B30" s="1030"/>
      <c r="C30" s="330"/>
      <c r="D30" s="334"/>
    </row>
    <row r="31" spans="2:4" ht="15.75" customHeight="1">
      <c r="B31" s="1030"/>
      <c r="C31" s="335"/>
      <c r="D31" s="334"/>
    </row>
    <row r="32" spans="2:4" ht="15" customHeight="1">
      <c r="B32" s="1030"/>
      <c r="C32" s="336"/>
      <c r="D32" s="337"/>
    </row>
    <row r="33" spans="2:4" ht="15" customHeight="1">
      <c r="B33" s="1030"/>
      <c r="C33" s="338" t="s">
        <v>208</v>
      </c>
      <c r="D33" s="339">
        <f>SUM(D34:D36)</f>
        <v>0</v>
      </c>
    </row>
    <row r="34" spans="2:4" ht="15.75" customHeight="1">
      <c r="B34" s="1030"/>
      <c r="C34" s="317" t="s">
        <v>476</v>
      </c>
      <c r="D34" s="318"/>
    </row>
    <row r="35" spans="2:4" ht="12.75">
      <c r="B35" s="1030"/>
      <c r="C35" s="317" t="s">
        <v>448</v>
      </c>
      <c r="D35" s="318"/>
    </row>
    <row r="36" spans="2:4" ht="13.5" thickBot="1">
      <c r="B36" s="1030"/>
      <c r="C36" s="317" t="s">
        <v>449</v>
      </c>
      <c r="D36" s="318"/>
    </row>
    <row r="37" spans="2:4" ht="16.5" thickBot="1">
      <c r="B37" s="1031"/>
      <c r="C37" s="324" t="s">
        <v>25</v>
      </c>
      <c r="D37" s="340">
        <f>D20+D27+D33</f>
        <v>0</v>
      </c>
    </row>
    <row r="38" spans="2:4" ht="12.75" customHeight="1" thickBot="1">
      <c r="B38" s="312" t="s">
        <v>177</v>
      </c>
      <c r="C38" s="341"/>
      <c r="D38" s="340">
        <f>D5+D19-D37</f>
        <v>0</v>
      </c>
    </row>
    <row r="39" spans="1:6" ht="12.75" customHeight="1">
      <c r="A39" s="186"/>
      <c r="B39" s="186" t="s">
        <v>193</v>
      </c>
      <c r="C39" s="186"/>
      <c r="D39" s="186"/>
      <c r="E39" s="186"/>
      <c r="F39" s="186"/>
    </row>
    <row r="40" spans="1:6" ht="12.75" customHeight="1">
      <c r="A40" s="186"/>
      <c r="B40" s="186"/>
      <c r="C40" s="186"/>
      <c r="D40" s="186"/>
      <c r="E40" s="186"/>
      <c r="F40" s="186"/>
    </row>
    <row r="41" spans="1:6" ht="12.75">
      <c r="A41" s="186"/>
      <c r="B41" s="186"/>
      <c r="C41" s="186"/>
      <c r="D41" s="186"/>
      <c r="E41" s="186"/>
      <c r="F41" s="186"/>
    </row>
    <row r="42" spans="1:6" ht="12.75">
      <c r="A42" s="186"/>
      <c r="B42" s="186"/>
      <c r="C42" s="186"/>
      <c r="D42" s="186"/>
      <c r="E42" s="186"/>
      <c r="F42" s="186"/>
    </row>
  </sheetData>
  <sheetProtection insertRows="0" deleteRows="0"/>
  <mergeCells count="2">
    <mergeCell ref="B6:B19"/>
    <mergeCell ref="B20:B37"/>
  </mergeCells>
  <printOptions horizontalCentered="1"/>
  <pageMargins left="0.24" right="0.24" top="0.71" bottom="0.72" header="0.5118110236220472" footer="0.5118110236220472"/>
  <pageSetup fitToHeight="1" fitToWidth="1" horizontalDpi="300" verticalDpi="300" orientation="landscape" paperSize="9" scale="88" r:id="rId2"/>
  <headerFooter alignWithMargins="0">
    <oddHeader>&amp;R&amp;"Times New Roman,Obyčejné"&amp;12Část Vývoj fondů veřejné vysoké školy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H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8515625" style="343" customWidth="1"/>
    <col min="2" max="2" width="39.421875" style="343" customWidth="1"/>
    <col min="3" max="3" width="14.28125" style="343" customWidth="1"/>
    <col min="4" max="4" width="56.421875" style="343" customWidth="1"/>
    <col min="5" max="5" width="9.140625" style="343" customWidth="1"/>
    <col min="6" max="6" width="17.57421875" style="343" customWidth="1"/>
    <col min="7" max="16384" width="9.140625" style="343" customWidth="1"/>
  </cols>
  <sheetData>
    <row r="1" spans="1:4" ht="15.75">
      <c r="A1" s="188" t="s">
        <v>210</v>
      </c>
      <c r="B1" s="342"/>
      <c r="C1" s="342"/>
      <c r="D1" s="342"/>
    </row>
    <row r="2" spans="1:4" ht="12.75">
      <c r="A2" s="344"/>
      <c r="B2" s="342"/>
      <c r="C2" s="342"/>
      <c r="D2" s="342"/>
    </row>
    <row r="3" spans="1:4" ht="15.75">
      <c r="A3" s="188" t="s">
        <v>428</v>
      </c>
      <c r="B3" s="342"/>
      <c r="C3" s="345" t="s">
        <v>1</v>
      </c>
      <c r="D3" s="342"/>
    </row>
    <row r="4" spans="1:4" ht="13.5" thickBot="1">
      <c r="A4" s="342"/>
      <c r="B4" s="342"/>
      <c r="C4" s="342"/>
      <c r="D4" s="342"/>
    </row>
    <row r="5" spans="1:3" ht="16.5" thickBot="1">
      <c r="A5" s="346" t="s">
        <v>174</v>
      </c>
      <c r="B5" s="347"/>
      <c r="C5" s="348"/>
    </row>
    <row r="6" spans="1:7" ht="29.25" customHeight="1">
      <c r="A6" s="1032" t="s">
        <v>182</v>
      </c>
      <c r="B6" s="349" t="s">
        <v>211</v>
      </c>
      <c r="C6" s="350"/>
      <c r="D6" s="351"/>
      <c r="E6" s="352"/>
      <c r="F6" s="353"/>
      <c r="G6" s="352"/>
    </row>
    <row r="7" spans="1:7" ht="17.25" customHeight="1">
      <c r="A7" s="1033"/>
      <c r="B7" s="354" t="s">
        <v>212</v>
      </c>
      <c r="C7" s="355"/>
      <c r="D7" s="351"/>
      <c r="E7" s="352"/>
      <c r="F7" s="353"/>
      <c r="G7" s="352"/>
    </row>
    <row r="8" spans="1:7" ht="18.75" customHeight="1" thickBot="1">
      <c r="A8" s="1034"/>
      <c r="B8" s="354" t="s">
        <v>213</v>
      </c>
      <c r="C8" s="356"/>
      <c r="D8" s="351"/>
      <c r="E8" s="352"/>
      <c r="F8" s="353"/>
      <c r="G8" s="352"/>
    </row>
    <row r="9" spans="1:7" ht="16.5" thickBot="1">
      <c r="A9" s="1035"/>
      <c r="B9" s="357" t="s">
        <v>25</v>
      </c>
      <c r="C9" s="358">
        <f>SUM(C6:C8)</f>
        <v>0</v>
      </c>
      <c r="D9" s="351"/>
      <c r="E9" s="352"/>
      <c r="F9" s="353"/>
      <c r="G9" s="352"/>
    </row>
    <row r="10" spans="1:7" ht="16.5" thickBot="1">
      <c r="A10" s="359" t="s">
        <v>187</v>
      </c>
      <c r="B10" s="360" t="s">
        <v>25</v>
      </c>
      <c r="C10" s="361"/>
      <c r="D10" s="351"/>
      <c r="E10" s="352"/>
      <c r="F10" s="353"/>
      <c r="G10" s="352"/>
    </row>
    <row r="11" spans="1:7" ht="16.5" thickBot="1">
      <c r="A11" s="362" t="s">
        <v>214</v>
      </c>
      <c r="B11" s="347"/>
      <c r="C11" s="363">
        <f>C5+C9-C10</f>
        <v>0</v>
      </c>
      <c r="D11" s="351"/>
      <c r="E11" s="352"/>
      <c r="F11" s="353"/>
      <c r="G11" s="352"/>
    </row>
    <row r="12" spans="1:7" ht="15" customHeight="1">
      <c r="A12" s="364"/>
      <c r="B12" s="365"/>
      <c r="C12" s="366"/>
      <c r="D12" s="351"/>
      <c r="E12" s="352"/>
      <c r="F12" s="353"/>
      <c r="G12" s="352"/>
    </row>
    <row r="13" spans="1:8" ht="12.75" customHeight="1">
      <c r="A13" s="367"/>
      <c r="B13" s="367"/>
      <c r="C13" s="367"/>
      <c r="D13" s="351"/>
      <c r="E13" s="352"/>
      <c r="F13" s="352"/>
      <c r="G13" s="352"/>
      <c r="H13" s="351"/>
    </row>
    <row r="14" spans="1:8" ht="47.25" customHeight="1">
      <c r="A14" s="1036" t="s">
        <v>215</v>
      </c>
      <c r="B14" s="1036"/>
      <c r="C14" s="1036"/>
      <c r="D14" s="367"/>
      <c r="E14" s="369"/>
      <c r="F14" s="351"/>
      <c r="G14" s="351"/>
      <c r="H14" s="351"/>
    </row>
    <row r="15" spans="1:8" ht="15">
      <c r="A15" s="368" t="s">
        <v>216</v>
      </c>
      <c r="B15" s="367"/>
      <c r="C15" s="367"/>
      <c r="D15" s="367"/>
      <c r="E15" s="369"/>
      <c r="F15" s="369"/>
      <c r="G15" s="369"/>
      <c r="H15" s="369"/>
    </row>
    <row r="16" spans="1:8" ht="12.75">
      <c r="A16" s="367"/>
      <c r="B16" s="367"/>
      <c r="C16" s="367"/>
      <c r="D16" s="367"/>
      <c r="E16" s="369"/>
      <c r="F16" s="351"/>
      <c r="G16" s="351"/>
      <c r="H16" s="351"/>
    </row>
    <row r="17" spans="1:8" ht="12.75">
      <c r="A17" s="370"/>
      <c r="B17" s="370"/>
      <c r="C17" s="370"/>
      <c r="D17" s="370"/>
      <c r="E17" s="371"/>
      <c r="F17" s="371"/>
      <c r="G17" s="371"/>
      <c r="H17" s="371"/>
    </row>
    <row r="18" spans="1:8" ht="12.75">
      <c r="A18" s="372"/>
      <c r="B18" s="372"/>
      <c r="C18" s="373"/>
      <c r="D18" s="373"/>
      <c r="E18" s="374"/>
      <c r="F18" s="374"/>
      <c r="G18" s="374"/>
      <c r="H18" s="375"/>
    </row>
    <row r="19" spans="1:8" ht="12.75">
      <c r="A19" s="372"/>
      <c r="B19" s="372"/>
      <c r="C19" s="372"/>
      <c r="D19" s="372"/>
      <c r="E19" s="375"/>
      <c r="F19" s="375"/>
      <c r="G19" s="374"/>
      <c r="H19" s="375"/>
    </row>
    <row r="20" spans="1:8" ht="12.75">
      <c r="A20" s="376"/>
      <c r="B20" s="376"/>
      <c r="C20" s="375"/>
      <c r="D20" s="375"/>
      <c r="E20" s="375"/>
      <c r="F20" s="375"/>
      <c r="G20" s="375"/>
      <c r="H20" s="375"/>
    </row>
    <row r="21" spans="1:8" ht="12.75">
      <c r="A21" s="377"/>
      <c r="B21" s="377"/>
      <c r="C21" s="377"/>
      <c r="D21" s="377"/>
      <c r="E21" s="377"/>
      <c r="F21" s="377"/>
      <c r="G21" s="377"/>
      <c r="H21" s="377"/>
    </row>
    <row r="22" spans="1:8" ht="12.75">
      <c r="A22" s="377"/>
      <c r="B22" s="377"/>
      <c r="C22" s="377"/>
      <c r="D22" s="377"/>
      <c r="E22" s="377"/>
      <c r="F22" s="377"/>
      <c r="G22" s="377"/>
      <c r="H22" s="377"/>
    </row>
    <row r="23" spans="1:8" ht="12.75">
      <c r="A23" s="371"/>
      <c r="B23" s="371"/>
      <c r="C23" s="371"/>
      <c r="D23" s="371"/>
      <c r="E23" s="371"/>
      <c r="F23" s="371"/>
      <c r="G23" s="371"/>
      <c r="H23" s="371"/>
    </row>
    <row r="24" spans="1:8" ht="12.75">
      <c r="A24" s="371"/>
      <c r="B24" s="371"/>
      <c r="C24" s="371"/>
      <c r="D24" s="371"/>
      <c r="E24" s="371"/>
      <c r="F24" s="371"/>
      <c r="G24" s="371"/>
      <c r="H24" s="371"/>
    </row>
    <row r="25" spans="1:8" ht="12.75">
      <c r="A25" s="371"/>
      <c r="B25" s="371"/>
      <c r="C25" s="371"/>
      <c r="D25" s="371"/>
      <c r="E25" s="371"/>
      <c r="F25" s="371"/>
      <c r="G25" s="371"/>
      <c r="H25" s="371"/>
    </row>
    <row r="26" spans="1:8" ht="12.75">
      <c r="A26" s="371"/>
      <c r="B26" s="371"/>
      <c r="C26" s="371"/>
      <c r="D26" s="371"/>
      <c r="E26" s="371"/>
      <c r="F26" s="371"/>
      <c r="G26" s="371"/>
      <c r="H26" s="371"/>
    </row>
    <row r="27" spans="1:8" ht="12.75">
      <c r="A27" s="371"/>
      <c r="B27" s="371"/>
      <c r="C27" s="371"/>
      <c r="D27" s="371"/>
      <c r="E27" s="371"/>
      <c r="F27" s="371"/>
      <c r="G27" s="371"/>
      <c r="H27" s="371"/>
    </row>
    <row r="28" spans="1:8" ht="12.75">
      <c r="A28" s="371"/>
      <c r="B28" s="371"/>
      <c r="C28" s="371"/>
      <c r="D28" s="371"/>
      <c r="E28" s="371"/>
      <c r="F28" s="371"/>
      <c r="G28" s="371"/>
      <c r="H28" s="371"/>
    </row>
    <row r="29" spans="1:8" ht="12.75">
      <c r="A29" s="371"/>
      <c r="B29" s="371"/>
      <c r="C29" s="371"/>
      <c r="D29" s="371"/>
      <c r="E29" s="371"/>
      <c r="F29" s="371"/>
      <c r="G29" s="371"/>
      <c r="H29" s="371"/>
    </row>
    <row r="30" spans="1:8" ht="12.75">
      <c r="A30" s="371"/>
      <c r="B30" s="371"/>
      <c r="C30" s="371"/>
      <c r="D30" s="371"/>
      <c r="E30" s="371"/>
      <c r="F30" s="371"/>
      <c r="G30" s="371"/>
      <c r="H30" s="371"/>
    </row>
    <row r="31" spans="1:8" ht="12.75">
      <c r="A31" s="371"/>
      <c r="B31" s="371"/>
      <c r="C31" s="371"/>
      <c r="D31" s="371"/>
      <c r="E31" s="371"/>
      <c r="F31" s="371"/>
      <c r="G31" s="371"/>
      <c r="H31" s="371"/>
    </row>
    <row r="32" spans="1:8" ht="12.75">
      <c r="A32" s="371"/>
      <c r="B32" s="371"/>
      <c r="C32" s="371"/>
      <c r="D32" s="371"/>
      <c r="E32" s="371"/>
      <c r="F32" s="371"/>
      <c r="G32" s="371"/>
      <c r="H32" s="371"/>
    </row>
    <row r="33" spans="1:8" ht="12.75">
      <c r="A33" s="371"/>
      <c r="B33" s="371"/>
      <c r="C33" s="371"/>
      <c r="D33" s="371"/>
      <c r="E33" s="371"/>
      <c r="F33" s="371"/>
      <c r="G33" s="371"/>
      <c r="H33" s="371"/>
    </row>
    <row r="34" spans="1:8" ht="12.75">
      <c r="A34" s="371"/>
      <c r="B34" s="371"/>
      <c r="C34" s="371"/>
      <c r="D34" s="371"/>
      <c r="E34" s="371"/>
      <c r="F34" s="371"/>
      <c r="G34" s="371"/>
      <c r="H34" s="371"/>
    </row>
    <row r="35" spans="1:8" ht="12.75">
      <c r="A35" s="371"/>
      <c r="B35" s="371"/>
      <c r="C35" s="371"/>
      <c r="D35" s="371"/>
      <c r="E35" s="371"/>
      <c r="F35" s="371"/>
      <c r="G35" s="371"/>
      <c r="H35" s="371"/>
    </row>
    <row r="36" spans="1:8" ht="12.75">
      <c r="A36" s="371"/>
      <c r="B36" s="371"/>
      <c r="C36" s="371"/>
      <c r="D36" s="371"/>
      <c r="E36" s="371"/>
      <c r="F36" s="371"/>
      <c r="G36" s="371"/>
      <c r="H36" s="371"/>
    </row>
    <row r="37" spans="1:8" ht="12.75">
      <c r="A37" s="371"/>
      <c r="B37" s="371"/>
      <c r="C37" s="371"/>
      <c r="D37" s="371"/>
      <c r="E37" s="371"/>
      <c r="F37" s="371"/>
      <c r="G37" s="371"/>
      <c r="H37" s="371"/>
    </row>
  </sheetData>
  <sheetProtection insertRows="0"/>
  <mergeCells count="2">
    <mergeCell ref="A6:A9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2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57421875" style="187" customWidth="1"/>
    <col min="2" max="2" width="32.00390625" style="187" customWidth="1"/>
    <col min="3" max="3" width="17.8515625" style="187" customWidth="1"/>
    <col min="4" max="16384" width="9.140625" style="187" customWidth="1"/>
  </cols>
  <sheetData>
    <row r="1" spans="1:5" ht="15.75">
      <c r="A1" s="188" t="s">
        <v>217</v>
      </c>
      <c r="B1" s="186"/>
      <c r="C1" s="186"/>
      <c r="D1" s="186"/>
      <c r="E1" s="186"/>
    </row>
    <row r="2" spans="1:5" ht="7.5" customHeight="1">
      <c r="A2" s="188"/>
      <c r="B2" s="186"/>
      <c r="C2" s="186"/>
      <c r="D2" s="186"/>
      <c r="E2" s="186"/>
    </row>
    <row r="3" spans="1:5" ht="15.75">
      <c r="A3" s="188" t="s">
        <v>429</v>
      </c>
      <c r="B3" s="186"/>
      <c r="C3" s="186"/>
      <c r="D3" s="186"/>
      <c r="E3" s="186"/>
    </row>
    <row r="4" spans="1:5" ht="13.5" customHeight="1">
      <c r="A4" s="188"/>
      <c r="B4" s="186"/>
      <c r="C4" s="345" t="s">
        <v>1</v>
      </c>
      <c r="D4" s="186"/>
      <c r="E4" s="186"/>
    </row>
    <row r="5" spans="1:5" ht="13.5" thickBot="1">
      <c r="A5" s="186"/>
      <c r="B5" s="186"/>
      <c r="C5" s="186"/>
      <c r="D5" s="186"/>
      <c r="E5" s="186"/>
    </row>
    <row r="6" spans="1:9" ht="16.5" thickBot="1">
      <c r="A6" s="300" t="s">
        <v>174</v>
      </c>
      <c r="B6" s="301"/>
      <c r="C6" s="378"/>
      <c r="D6" s="5"/>
      <c r="E6" s="5"/>
      <c r="F6"/>
      <c r="G6"/>
      <c r="H6"/>
      <c r="I6"/>
    </row>
    <row r="7" spans="1:9" ht="12.75">
      <c r="A7" s="1024" t="s">
        <v>182</v>
      </c>
      <c r="B7" s="303" t="s">
        <v>183</v>
      </c>
      <c r="C7" s="379"/>
      <c r="D7" s="5"/>
      <c r="E7" s="5"/>
      <c r="F7"/>
      <c r="G7"/>
      <c r="H7"/>
      <c r="I7"/>
    </row>
    <row r="8" spans="1:5" ht="12.75">
      <c r="A8" s="1025"/>
      <c r="B8" s="305" t="s">
        <v>200</v>
      </c>
      <c r="C8" s="380"/>
      <c r="D8" s="186"/>
      <c r="E8" s="186"/>
    </row>
    <row r="9" spans="1:5" ht="12.75">
      <c r="A9" s="1025"/>
      <c r="B9" s="305" t="s">
        <v>184</v>
      </c>
      <c r="C9" s="380"/>
      <c r="D9" s="186"/>
      <c r="E9" s="186"/>
    </row>
    <row r="10" spans="1:5" ht="12.75">
      <c r="A10" s="1025"/>
      <c r="B10" s="309" t="s">
        <v>186</v>
      </c>
      <c r="C10" s="381"/>
      <c r="D10" s="186"/>
      <c r="E10" s="186"/>
    </row>
    <row r="11" spans="1:5" ht="13.5" thickBot="1">
      <c r="A11" s="1025"/>
      <c r="B11" s="309" t="s">
        <v>218</v>
      </c>
      <c r="C11" s="381"/>
      <c r="D11" s="186"/>
      <c r="E11" s="186"/>
    </row>
    <row r="12" spans="1:5" ht="16.5" thickBot="1">
      <c r="A12" s="1026"/>
      <c r="B12" s="307" t="s">
        <v>25</v>
      </c>
      <c r="C12" s="382">
        <f>SUM(C7:C11)</f>
        <v>0</v>
      </c>
      <c r="D12" s="186"/>
      <c r="E12" s="186"/>
    </row>
    <row r="13" spans="1:5" ht="12.75">
      <c r="A13" s="1037" t="s">
        <v>187</v>
      </c>
      <c r="B13" s="303" t="s">
        <v>219</v>
      </c>
      <c r="C13" s="383"/>
      <c r="D13" s="186"/>
      <c r="E13" s="186"/>
    </row>
    <row r="14" spans="1:5" ht="12.75">
      <c r="A14" s="1025"/>
      <c r="B14" s="305" t="s">
        <v>209</v>
      </c>
      <c r="C14" s="380"/>
      <c r="D14" s="186"/>
      <c r="E14" s="186"/>
    </row>
    <row r="15" spans="1:5" ht="12.75">
      <c r="A15" s="1025"/>
      <c r="B15" s="305" t="s">
        <v>189</v>
      </c>
      <c r="C15" s="380"/>
      <c r="D15" s="186"/>
      <c r="E15" s="186"/>
    </row>
    <row r="16" spans="1:5" ht="12.75">
      <c r="A16" s="1025"/>
      <c r="B16" s="305" t="s">
        <v>191</v>
      </c>
      <c r="C16" s="380"/>
      <c r="D16" s="186"/>
      <c r="E16" s="186"/>
    </row>
    <row r="17" spans="1:5" ht="13.5" thickBot="1">
      <c r="A17" s="1025"/>
      <c r="B17" s="305" t="s">
        <v>192</v>
      </c>
      <c r="C17" s="380"/>
      <c r="D17" s="186"/>
      <c r="E17" s="186"/>
    </row>
    <row r="18" spans="1:5" ht="16.5" thickBot="1">
      <c r="A18" s="1026"/>
      <c r="B18" s="307" t="s">
        <v>25</v>
      </c>
      <c r="C18" s="382">
        <f>SUM(C13:C17)</f>
        <v>0</v>
      </c>
      <c r="D18" s="186"/>
      <c r="E18" s="186"/>
    </row>
    <row r="19" spans="1:5" ht="16.5" thickBot="1">
      <c r="A19" s="300" t="s">
        <v>177</v>
      </c>
      <c r="B19" s="301"/>
      <c r="C19" s="382">
        <f>C6+C12-C18</f>
        <v>0</v>
      </c>
      <c r="D19" s="186"/>
      <c r="E19" s="186"/>
    </row>
    <row r="20" spans="1:5" ht="12.75">
      <c r="A20" s="186"/>
      <c r="B20" s="158"/>
      <c r="C20" s="186"/>
      <c r="D20" s="186"/>
      <c r="E20" s="186"/>
    </row>
    <row r="21" spans="1:5" ht="12.75">
      <c r="A21" s="186" t="s">
        <v>193</v>
      </c>
      <c r="B21" s="186"/>
      <c r="C21" s="186"/>
      <c r="D21" s="186"/>
      <c r="E21" s="186"/>
    </row>
    <row r="22" spans="1:5" ht="12.75">
      <c r="A22" s="186"/>
      <c r="B22" s="186"/>
      <c r="C22" s="186"/>
      <c r="D22" s="186"/>
      <c r="E22" s="186"/>
    </row>
    <row r="23" spans="1:5" ht="12.75">
      <c r="A23" s="186"/>
      <c r="B23" s="186"/>
      <c r="C23" s="186"/>
      <c r="D23" s="186"/>
      <c r="E23" s="186"/>
    </row>
    <row r="24" spans="1:5" ht="12.75">
      <c r="A24" s="186"/>
      <c r="B24" s="186"/>
      <c r="C24" s="186"/>
      <c r="D24" s="186"/>
      <c r="E24" s="186"/>
    </row>
    <row r="25" spans="1:5" ht="12.75">
      <c r="A25" s="186"/>
      <c r="B25" s="186"/>
      <c r="C25" s="186"/>
      <c r="D25" s="186"/>
      <c r="E25" s="186"/>
    </row>
  </sheetData>
  <sheetProtection/>
  <mergeCells count="2">
    <mergeCell ref="A7:A12"/>
    <mergeCell ref="A13:A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2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2.140625" style="385" customWidth="1"/>
    <col min="2" max="2" width="6.8515625" style="385" customWidth="1"/>
    <col min="3" max="3" width="68.140625" style="385" customWidth="1"/>
    <col min="4" max="4" width="10.421875" style="385" bestFit="1" customWidth="1"/>
    <col min="5" max="5" width="10.8515625" style="385" customWidth="1"/>
    <col min="6" max="6" width="12.57421875" style="385" customWidth="1"/>
    <col min="7" max="7" width="17.57421875" style="385" customWidth="1"/>
    <col min="8" max="16384" width="9.140625" style="385" customWidth="1"/>
  </cols>
  <sheetData>
    <row r="1" spans="1:9" ht="15.75">
      <c r="A1" s="1" t="s">
        <v>220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154"/>
      <c r="B2" s="384"/>
      <c r="C2" s="384"/>
      <c r="D2" s="384"/>
      <c r="E2" s="384"/>
      <c r="F2" s="386"/>
      <c r="G2" s="384"/>
      <c r="H2" s="384"/>
      <c r="I2" s="384"/>
    </row>
    <row r="3" spans="1:9" ht="15.75">
      <c r="A3" s="1" t="s">
        <v>430</v>
      </c>
      <c r="B3" s="384"/>
      <c r="C3" s="384"/>
      <c r="D3" s="384"/>
      <c r="E3" s="384"/>
      <c r="F3" s="386" t="s">
        <v>1</v>
      </c>
      <c r="G3" s="384"/>
      <c r="H3" s="384"/>
      <c r="I3" s="384"/>
    </row>
    <row r="4" spans="1:9" ht="13.5" thickBot="1">
      <c r="A4" s="384"/>
      <c r="B4" s="384"/>
      <c r="C4" s="384"/>
      <c r="D4" s="384"/>
      <c r="E4" s="384"/>
      <c r="F4" s="384"/>
      <c r="G4" s="384"/>
      <c r="H4" s="384"/>
      <c r="I4" s="384"/>
    </row>
    <row r="5" spans="1:9" s="393" customFormat="1" ht="17.25" customHeight="1" thickBot="1">
      <c r="A5" s="387"/>
      <c r="B5" s="388"/>
      <c r="C5" s="389" t="s">
        <v>91</v>
      </c>
      <c r="D5" s="390" t="s">
        <v>221</v>
      </c>
      <c r="E5" s="390" t="s">
        <v>222</v>
      </c>
      <c r="F5" s="391" t="s">
        <v>29</v>
      </c>
      <c r="G5" s="392"/>
      <c r="H5" s="392"/>
      <c r="I5" s="392"/>
    </row>
    <row r="6" spans="1:9" ht="12.75">
      <c r="A6" s="1038" t="s">
        <v>174</v>
      </c>
      <c r="B6" s="394" t="s">
        <v>223</v>
      </c>
      <c r="C6" s="394"/>
      <c r="D6" s="395"/>
      <c r="E6" s="395"/>
      <c r="F6" s="396">
        <f aca="true" t="shared" si="0" ref="F6:F19">SUM(D6:E6)</f>
        <v>0</v>
      </c>
      <c r="G6" s="384"/>
      <c r="H6" s="384"/>
      <c r="I6" s="384"/>
    </row>
    <row r="7" spans="1:9" ht="15" customHeight="1">
      <c r="A7" s="1038"/>
      <c r="B7" s="397" t="s">
        <v>224</v>
      </c>
      <c r="C7" s="397"/>
      <c r="D7" s="398"/>
      <c r="E7" s="398"/>
      <c r="F7" s="399">
        <f t="shared" si="0"/>
        <v>0</v>
      </c>
      <c r="G7" s="400"/>
      <c r="H7" s="386"/>
      <c r="I7" s="384"/>
    </row>
    <row r="8" spans="1:9" ht="15" customHeight="1">
      <c r="A8" s="1038"/>
      <c r="B8" s="397" t="s">
        <v>225</v>
      </c>
      <c r="C8" s="397"/>
      <c r="D8" s="401"/>
      <c r="E8" s="398"/>
      <c r="F8" s="402">
        <f t="shared" si="0"/>
        <v>0</v>
      </c>
      <c r="G8" s="400"/>
      <c r="H8" s="386"/>
      <c r="I8" s="384"/>
    </row>
    <row r="9" spans="1:9" ht="13.5" thickBot="1">
      <c r="A9" s="1038"/>
      <c r="B9" s="403" t="s">
        <v>226</v>
      </c>
      <c r="C9" s="404"/>
      <c r="D9" s="405"/>
      <c r="E9" s="406"/>
      <c r="F9" s="407">
        <f t="shared" si="0"/>
        <v>0</v>
      </c>
      <c r="G9" s="400"/>
      <c r="H9" s="386"/>
      <c r="I9" s="384"/>
    </row>
    <row r="10" spans="1:9" ht="16.5" thickBot="1">
      <c r="A10" s="1039"/>
      <c r="B10" s="408" t="s">
        <v>29</v>
      </c>
      <c r="C10" s="409"/>
      <c r="D10" s="410">
        <f>SUM(D6:D9)</f>
        <v>0</v>
      </c>
      <c r="E10" s="410">
        <f>SUM(E6:E9)</f>
        <v>0</v>
      </c>
      <c r="F10" s="411">
        <f>SUM(F6:F9)</f>
        <v>0</v>
      </c>
      <c r="G10" s="400"/>
      <c r="H10" s="386"/>
      <c r="I10" s="384"/>
    </row>
    <row r="11" spans="1:9" ht="12.75">
      <c r="A11" s="1032" t="s">
        <v>227</v>
      </c>
      <c r="B11" s="397" t="s">
        <v>223</v>
      </c>
      <c r="C11" s="412"/>
      <c r="D11" s="413"/>
      <c r="E11" s="413"/>
      <c r="F11" s="414">
        <f t="shared" si="0"/>
        <v>0</v>
      </c>
      <c r="G11" s="415"/>
      <c r="H11" s="415"/>
      <c r="I11" s="415"/>
    </row>
    <row r="12" spans="1:9" ht="12.75">
      <c r="A12" s="1033"/>
      <c r="B12" s="397" t="s">
        <v>224</v>
      </c>
      <c r="C12" s="416"/>
      <c r="D12" s="395"/>
      <c r="E12" s="398"/>
      <c r="F12" s="417">
        <f t="shared" si="0"/>
        <v>0</v>
      </c>
      <c r="G12" s="415"/>
      <c r="H12" s="415"/>
      <c r="I12" s="415"/>
    </row>
    <row r="13" spans="1:9" ht="12.75">
      <c r="A13" s="1033"/>
      <c r="B13" s="397" t="s">
        <v>225</v>
      </c>
      <c r="C13" s="416"/>
      <c r="D13" s="395"/>
      <c r="E13" s="398"/>
      <c r="F13" s="417">
        <f t="shared" si="0"/>
        <v>0</v>
      </c>
      <c r="G13" s="384"/>
      <c r="H13" s="384"/>
      <c r="I13" s="384"/>
    </row>
    <row r="14" spans="1:9" ht="13.5" thickBot="1">
      <c r="A14" s="1033"/>
      <c r="B14" s="397" t="s">
        <v>226</v>
      </c>
      <c r="C14" s="416"/>
      <c r="D14" s="398"/>
      <c r="E14" s="398"/>
      <c r="F14" s="418">
        <f t="shared" si="0"/>
        <v>0</v>
      </c>
      <c r="G14" s="384"/>
      <c r="H14" s="384"/>
      <c r="I14" s="384"/>
    </row>
    <row r="15" spans="1:9" ht="16.5" thickBot="1">
      <c r="A15" s="1040"/>
      <c r="B15" s="419" t="s">
        <v>25</v>
      </c>
      <c r="C15" s="420"/>
      <c r="D15" s="421">
        <f>SUM(D11:D14)</f>
        <v>0</v>
      </c>
      <c r="E15" s="421">
        <f>SUM(E11:E14)</f>
        <v>0</v>
      </c>
      <c r="F15" s="422">
        <f>SUM(D15:E15)</f>
        <v>0</v>
      </c>
      <c r="G15" s="384"/>
      <c r="H15" s="384"/>
      <c r="I15" s="384"/>
    </row>
    <row r="16" spans="1:9" ht="12.75">
      <c r="A16" s="1032" t="s">
        <v>228</v>
      </c>
      <c r="B16" s="397" t="s">
        <v>223</v>
      </c>
      <c r="C16" s="423"/>
      <c r="D16" s="395"/>
      <c r="E16" s="395"/>
      <c r="F16" s="417">
        <f t="shared" si="0"/>
        <v>0</v>
      </c>
      <c r="G16" s="415"/>
      <c r="H16" s="415"/>
      <c r="I16" s="415"/>
    </row>
    <row r="17" spans="1:9" ht="12.75">
      <c r="A17" s="1033"/>
      <c r="B17" s="397" t="s">
        <v>224</v>
      </c>
      <c r="C17" s="416"/>
      <c r="D17" s="395"/>
      <c r="E17" s="398"/>
      <c r="F17" s="417">
        <f t="shared" si="0"/>
        <v>0</v>
      </c>
      <c r="G17" s="415"/>
      <c r="H17" s="415"/>
      <c r="I17" s="415"/>
    </row>
    <row r="18" spans="1:9" ht="12.75">
      <c r="A18" s="1033"/>
      <c r="B18" s="397" t="s">
        <v>225</v>
      </c>
      <c r="C18" s="416"/>
      <c r="D18" s="395"/>
      <c r="E18" s="398"/>
      <c r="F18" s="417">
        <f t="shared" si="0"/>
        <v>0</v>
      </c>
      <c r="G18" s="384"/>
      <c r="H18" s="384"/>
      <c r="I18" s="384"/>
    </row>
    <row r="19" spans="1:9" ht="13.5" thickBot="1">
      <c r="A19" s="1033"/>
      <c r="B19" s="397" t="s">
        <v>226</v>
      </c>
      <c r="C19" s="416"/>
      <c r="D19" s="398"/>
      <c r="E19" s="398"/>
      <c r="F19" s="418">
        <f t="shared" si="0"/>
        <v>0</v>
      </c>
      <c r="G19" s="384"/>
      <c r="H19" s="384"/>
      <c r="I19" s="384"/>
    </row>
    <row r="20" spans="1:9" ht="16.5" thickBot="1">
      <c r="A20" s="1040"/>
      <c r="B20" s="408" t="s">
        <v>29</v>
      </c>
      <c r="C20" s="420"/>
      <c r="D20" s="421">
        <f>SUM(D16:D19)</f>
        <v>0</v>
      </c>
      <c r="E20" s="421">
        <f>SUM(E16:E19)</f>
        <v>0</v>
      </c>
      <c r="F20" s="422">
        <f>SUM(D20:E20)</f>
        <v>0</v>
      </c>
      <c r="G20" s="384"/>
      <c r="H20" s="384"/>
      <c r="I20" s="384"/>
    </row>
    <row r="21" spans="1:9" ht="12.75">
      <c r="A21" s="1038" t="s">
        <v>177</v>
      </c>
      <c r="B21" s="394" t="s">
        <v>223</v>
      </c>
      <c r="C21" s="394"/>
      <c r="D21" s="424">
        <f aca="true" t="shared" si="1" ref="D21:E24">D6+D11-D16</f>
        <v>0</v>
      </c>
      <c r="E21" s="424">
        <f t="shared" si="1"/>
        <v>0</v>
      </c>
      <c r="F21" s="396">
        <f>SUM(D21:E21)</f>
        <v>0</v>
      </c>
      <c r="G21" s="384"/>
      <c r="H21" s="384"/>
      <c r="I21" s="384"/>
    </row>
    <row r="22" spans="1:9" ht="12.75">
      <c r="A22" s="1038"/>
      <c r="B22" s="397" t="s">
        <v>224</v>
      </c>
      <c r="C22" s="397"/>
      <c r="D22" s="424">
        <f t="shared" si="1"/>
        <v>0</v>
      </c>
      <c r="E22" s="424">
        <f t="shared" si="1"/>
        <v>0</v>
      </c>
      <c r="F22" s="399">
        <f>SUM(D22:E22)</f>
        <v>0</v>
      </c>
      <c r="G22" s="384"/>
      <c r="H22" s="384"/>
      <c r="I22" s="384"/>
    </row>
    <row r="23" spans="1:9" ht="12.75">
      <c r="A23" s="1038"/>
      <c r="B23" s="397" t="s">
        <v>225</v>
      </c>
      <c r="C23" s="397"/>
      <c r="D23" s="424">
        <f t="shared" si="1"/>
        <v>0</v>
      </c>
      <c r="E23" s="424">
        <f t="shared" si="1"/>
        <v>0</v>
      </c>
      <c r="F23" s="402">
        <f>SUM(D23:E23)</f>
        <v>0</v>
      </c>
      <c r="G23" s="384"/>
      <c r="H23" s="384"/>
      <c r="I23" s="384"/>
    </row>
    <row r="24" spans="1:9" ht="13.5" thickBot="1">
      <c r="A24" s="1038"/>
      <c r="B24" s="397" t="s">
        <v>226</v>
      </c>
      <c r="C24" s="397"/>
      <c r="D24" s="424">
        <f t="shared" si="1"/>
        <v>0</v>
      </c>
      <c r="E24" s="424">
        <f t="shared" si="1"/>
        <v>0</v>
      </c>
      <c r="F24" s="402">
        <f>SUM(D24:E24)</f>
        <v>0</v>
      </c>
      <c r="G24" s="384"/>
      <c r="H24" s="384"/>
      <c r="I24" s="384"/>
    </row>
    <row r="25" spans="1:6" ht="16.5" thickBot="1">
      <c r="A25" s="1039"/>
      <c r="B25" s="408" t="s">
        <v>29</v>
      </c>
      <c r="C25" s="409"/>
      <c r="D25" s="410">
        <f>SUM(D21:D24)</f>
        <v>0</v>
      </c>
      <c r="E25" s="410">
        <f>SUM(E21:E24)</f>
        <v>0</v>
      </c>
      <c r="F25" s="411">
        <f>SUM(F21:F24)</f>
        <v>0</v>
      </c>
    </row>
    <row r="27" spans="1:4" ht="12.75">
      <c r="A27" s="701"/>
      <c r="D27" s="704"/>
    </row>
    <row r="28" ht="12.75">
      <c r="B28" s="701"/>
    </row>
  </sheetData>
  <sheetProtection insertRows="0" deleteRows="0"/>
  <mergeCells count="4">
    <mergeCell ref="A6:A10"/>
    <mergeCell ref="A11:A15"/>
    <mergeCell ref="A16:A20"/>
    <mergeCell ref="A21:A25"/>
  </mergeCells>
  <printOptions horizontalCentered="1"/>
  <pageMargins left="0.2" right="0.2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G28"/>
  <sheetViews>
    <sheetView zoomScalePageLayoutView="0" workbookViewId="0" topLeftCell="A1">
      <selection activeCell="A20" sqref="A20:B22"/>
    </sheetView>
  </sheetViews>
  <sheetFormatPr defaultColWidth="9.140625" defaultRowHeight="12.75"/>
  <cols>
    <col min="1" max="1" width="15.7109375" style="426" customWidth="1"/>
    <col min="2" max="2" width="19.57421875" style="426" customWidth="1"/>
    <col min="3" max="3" width="48.57421875" style="426" customWidth="1"/>
    <col min="4" max="4" width="14.00390625" style="426" customWidth="1"/>
    <col min="5" max="5" width="17.57421875" style="426" customWidth="1"/>
    <col min="6" max="16384" width="9.140625" style="426" customWidth="1"/>
  </cols>
  <sheetData>
    <row r="1" ht="15.75">
      <c r="A1" s="425" t="s">
        <v>229</v>
      </c>
    </row>
    <row r="2" ht="12.75">
      <c r="A2" s="427"/>
    </row>
    <row r="3" ht="15.75">
      <c r="A3" s="425" t="s">
        <v>431</v>
      </c>
    </row>
    <row r="5" ht="12.75">
      <c r="D5" s="428" t="s">
        <v>1</v>
      </c>
    </row>
    <row r="6" ht="13.5" thickBot="1"/>
    <row r="7" spans="1:4" ht="15.75" thickBot="1">
      <c r="A7" s="429" t="s">
        <v>174</v>
      </c>
      <c r="B7" s="430"/>
      <c r="C7" s="431"/>
      <c r="D7" s="432"/>
    </row>
    <row r="8" spans="1:6" ht="15.75" thickBot="1">
      <c r="A8" s="433" t="s">
        <v>182</v>
      </c>
      <c r="B8" s="434" t="s">
        <v>230</v>
      </c>
      <c r="C8" s="435"/>
      <c r="D8" s="436"/>
      <c r="E8" s="437"/>
      <c r="F8" s="428"/>
    </row>
    <row r="9" spans="1:7" ht="12.75">
      <c r="A9" s="1041" t="s">
        <v>187</v>
      </c>
      <c r="B9" s="709" t="s">
        <v>462</v>
      </c>
      <c r="C9" s="438"/>
      <c r="D9" s="439"/>
      <c r="E9" s="440"/>
      <c r="F9" s="440"/>
      <c r="G9" s="440"/>
    </row>
    <row r="10" spans="1:7" ht="12.75">
      <c r="A10" s="1042"/>
      <c r="B10" s="441"/>
      <c r="C10" s="442"/>
      <c r="D10" s="443"/>
      <c r="E10" s="444"/>
      <c r="F10" s="444"/>
      <c r="G10" s="445"/>
    </row>
    <row r="11" spans="1:7" ht="12.75">
      <c r="A11" s="1042"/>
      <c r="B11" s="446"/>
      <c r="C11" s="442"/>
      <c r="D11" s="443"/>
      <c r="E11" s="445"/>
      <c r="F11" s="444"/>
      <c r="G11" s="445"/>
    </row>
    <row r="12" spans="1:7" ht="12.75">
      <c r="A12" s="1042"/>
      <c r="B12" s="446"/>
      <c r="C12" s="442"/>
      <c r="D12" s="443"/>
      <c r="E12" s="445"/>
      <c r="F12" s="445"/>
      <c r="G12" s="445"/>
    </row>
    <row r="13" spans="1:7" ht="13.5" thickBot="1">
      <c r="A13" s="1042"/>
      <c r="B13" s="447"/>
      <c r="C13" s="448"/>
      <c r="D13" s="449"/>
      <c r="E13" s="450"/>
      <c r="F13" s="450"/>
      <c r="G13" s="450"/>
    </row>
    <row r="14" spans="1:7" ht="15.75" thickBot="1">
      <c r="A14" s="1043"/>
      <c r="B14" s="429" t="s">
        <v>25</v>
      </c>
      <c r="C14" s="431"/>
      <c r="D14" s="451">
        <f>SUM(D9:D13)</f>
        <v>0</v>
      </c>
      <c r="E14" s="450"/>
      <c r="F14" s="450"/>
      <c r="G14" s="450"/>
    </row>
    <row r="15" spans="1:7" ht="15.75" thickBot="1">
      <c r="A15" s="452" t="s">
        <v>177</v>
      </c>
      <c r="B15" s="453"/>
      <c r="C15" s="431"/>
      <c r="D15" s="454">
        <f>D7+D8-D14</f>
        <v>0</v>
      </c>
      <c r="E15" s="440"/>
      <c r="F15" s="440"/>
      <c r="G15" s="440"/>
    </row>
    <row r="16" spans="1:7" ht="12.75">
      <c r="A16" s="440"/>
      <c r="B16" s="440"/>
      <c r="C16" s="440"/>
      <c r="D16" s="440"/>
      <c r="E16" s="440"/>
      <c r="F16" s="440"/>
      <c r="G16" s="440"/>
    </row>
    <row r="17" spans="1:7" ht="12.75">
      <c r="A17" s="440"/>
      <c r="B17" s="440"/>
      <c r="C17" s="440"/>
      <c r="D17" s="440"/>
      <c r="E17" s="440"/>
      <c r="F17" s="440"/>
      <c r="G17" s="440"/>
    </row>
    <row r="18" spans="1:7" ht="12.75">
      <c r="A18" s="455" t="s">
        <v>231</v>
      </c>
      <c r="B18" s="440"/>
      <c r="C18" s="440"/>
      <c r="D18" s="440"/>
      <c r="E18" s="440"/>
      <c r="F18" s="440"/>
      <c r="G18" s="440"/>
    </row>
    <row r="19" spans="1:7" ht="12.75">
      <c r="A19" s="440"/>
      <c r="B19" s="440"/>
      <c r="C19" s="440"/>
      <c r="D19" s="440"/>
      <c r="E19" s="440"/>
      <c r="F19" s="440"/>
      <c r="G19" s="440"/>
    </row>
    <row r="20" spans="1:7" ht="12.75">
      <c r="A20" s="702"/>
      <c r="B20" s="440"/>
      <c r="C20" s="440"/>
      <c r="D20" s="440"/>
      <c r="E20" s="440"/>
      <c r="F20" s="440"/>
      <c r="G20" s="440"/>
    </row>
    <row r="21" spans="1:7" ht="12.75">
      <c r="A21" s="705"/>
      <c r="B21" s="440"/>
      <c r="C21" s="440"/>
      <c r="D21" s="440"/>
      <c r="E21" s="440"/>
      <c r="F21" s="440"/>
      <c r="G21" s="440"/>
    </row>
    <row r="22" spans="1:7" ht="12.75">
      <c r="A22" s="440"/>
      <c r="B22" s="440"/>
      <c r="C22" s="440"/>
      <c r="D22" s="440"/>
      <c r="E22" s="440"/>
      <c r="F22" s="440"/>
      <c r="G22" s="440"/>
    </row>
    <row r="23" spans="1:7" ht="12.75">
      <c r="A23" s="440"/>
      <c r="B23" s="440"/>
      <c r="C23" s="440"/>
      <c r="D23" s="440"/>
      <c r="E23" s="440"/>
      <c r="F23" s="440"/>
      <c r="G23" s="440"/>
    </row>
    <row r="24" spans="1:7" ht="12.75">
      <c r="A24" s="440"/>
      <c r="B24" s="440"/>
      <c r="C24" s="440"/>
      <c r="D24" s="440"/>
      <c r="E24" s="440"/>
      <c r="F24" s="440"/>
      <c r="G24" s="440"/>
    </row>
    <row r="25" spans="1:7" ht="12.75">
      <c r="A25" s="440"/>
      <c r="B25" s="440"/>
      <c r="C25" s="440"/>
      <c r="D25" s="440"/>
      <c r="E25" s="440"/>
      <c r="F25" s="440"/>
      <c r="G25" s="440"/>
    </row>
    <row r="26" spans="1:7" ht="12.75">
      <c r="A26" s="440"/>
      <c r="B26" s="440"/>
      <c r="C26" s="440"/>
      <c r="D26" s="440"/>
      <c r="E26" s="440"/>
      <c r="F26" s="440"/>
      <c r="G26" s="440"/>
    </row>
    <row r="27" spans="1:7" ht="12.75">
      <c r="A27" s="440"/>
      <c r="B27" s="440"/>
      <c r="C27" s="440"/>
      <c r="D27" s="440"/>
      <c r="E27" s="440"/>
      <c r="F27" s="440"/>
      <c r="G27" s="440"/>
    </row>
    <row r="28" spans="1:7" ht="12.75">
      <c r="A28" s="440"/>
      <c r="B28" s="440"/>
      <c r="C28" s="440"/>
      <c r="D28" s="440"/>
      <c r="E28" s="440"/>
      <c r="F28" s="440"/>
      <c r="G28" s="440"/>
    </row>
  </sheetData>
  <sheetProtection insertRows="0" deleteRows="0"/>
  <mergeCells count="1">
    <mergeCell ref="A9:A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28125" style="343" customWidth="1"/>
    <col min="2" max="2" width="44.8515625" style="343" customWidth="1"/>
    <col min="3" max="3" width="12.7109375" style="343" customWidth="1"/>
    <col min="4" max="4" width="9.140625" style="343" customWidth="1"/>
    <col min="5" max="5" width="10.00390625" style="343" customWidth="1"/>
    <col min="6" max="16384" width="9.140625" style="343" customWidth="1"/>
  </cols>
  <sheetData>
    <row r="1" ht="15.75">
      <c r="A1" s="28" t="s">
        <v>232</v>
      </c>
    </row>
    <row r="2" ht="15.75">
      <c r="A2" s="28"/>
    </row>
    <row r="3" spans="1:3" ht="15.75">
      <c r="A3" s="28" t="s">
        <v>432</v>
      </c>
      <c r="C3" s="456"/>
    </row>
    <row r="4" ht="12.75">
      <c r="C4" s="352" t="s">
        <v>1</v>
      </c>
    </row>
    <row r="5" spans="1:3" ht="13.5" thickBot="1">
      <c r="A5" s="342"/>
      <c r="B5" s="342"/>
      <c r="C5" s="342"/>
    </row>
    <row r="6" spans="1:6" ht="16.5" thickBot="1">
      <c r="A6" s="324" t="s">
        <v>174</v>
      </c>
      <c r="B6" s="457"/>
      <c r="C6" s="432"/>
      <c r="D6" s="352"/>
      <c r="E6" s="353"/>
      <c r="F6" s="352"/>
    </row>
    <row r="7" spans="1:6" ht="12.75">
      <c r="A7" s="1044" t="s">
        <v>182</v>
      </c>
      <c r="B7" s="434" t="s">
        <v>233</v>
      </c>
      <c r="C7" s="436"/>
      <c r="D7" s="352"/>
      <c r="E7" s="353"/>
      <c r="F7" s="352"/>
    </row>
    <row r="8" spans="1:7" ht="12.75">
      <c r="A8" s="1045"/>
      <c r="B8" s="458" t="s">
        <v>183</v>
      </c>
      <c r="C8" s="443"/>
      <c r="D8" s="352"/>
      <c r="E8" s="352"/>
      <c r="F8" s="352"/>
      <c r="G8" s="351"/>
    </row>
    <row r="9" spans="1:7" ht="12.75">
      <c r="A9" s="1045"/>
      <c r="B9" s="458" t="s">
        <v>184</v>
      </c>
      <c r="C9" s="443"/>
      <c r="D9" s="369"/>
      <c r="E9" s="351"/>
      <c r="F9" s="351"/>
      <c r="G9" s="351"/>
    </row>
    <row r="10" spans="1:7" ht="12.75">
      <c r="A10" s="1045"/>
      <c r="B10" s="458" t="s">
        <v>185</v>
      </c>
      <c r="C10" s="443"/>
      <c r="D10" s="369"/>
      <c r="E10" s="369"/>
      <c r="F10" s="369"/>
      <c r="G10" s="369"/>
    </row>
    <row r="11" spans="1:7" ht="12.75">
      <c r="A11" s="1045"/>
      <c r="B11" s="458" t="s">
        <v>200</v>
      </c>
      <c r="C11" s="443"/>
      <c r="D11" s="369"/>
      <c r="E11" s="369"/>
      <c r="F11" s="369"/>
      <c r="G11" s="369"/>
    </row>
    <row r="12" spans="1:7" ht="13.5" thickBot="1">
      <c r="A12" s="1045"/>
      <c r="B12" s="458" t="s">
        <v>218</v>
      </c>
      <c r="C12" s="443"/>
      <c r="D12" s="369"/>
      <c r="E12" s="351"/>
      <c r="F12" s="351"/>
      <c r="G12" s="351"/>
    </row>
    <row r="13" spans="1:7" ht="15.75" thickBot="1">
      <c r="A13" s="1046"/>
      <c r="B13" s="452" t="s">
        <v>25</v>
      </c>
      <c r="C13" s="459">
        <f>SUM(C7:C12)</f>
        <v>0</v>
      </c>
      <c r="D13" s="371"/>
      <c r="E13" s="371"/>
      <c r="F13" s="371"/>
      <c r="G13" s="371"/>
    </row>
    <row r="14" spans="1:7" ht="12.75">
      <c r="A14" s="1027" t="s">
        <v>187</v>
      </c>
      <c r="B14" s="434" t="s">
        <v>234</v>
      </c>
      <c r="C14" s="436"/>
      <c r="D14" s="374"/>
      <c r="E14" s="374"/>
      <c r="F14" s="374"/>
      <c r="G14" s="375"/>
    </row>
    <row r="15" spans="1:7" ht="12.75">
      <c r="A15" s="1028"/>
      <c r="B15" s="458" t="s">
        <v>189</v>
      </c>
      <c r="C15" s="443"/>
      <c r="D15" s="375"/>
      <c r="E15" s="375"/>
      <c r="F15" s="374"/>
      <c r="G15" s="375"/>
    </row>
    <row r="16" spans="1:7" ht="12.75">
      <c r="A16" s="1028"/>
      <c r="B16" s="458" t="s">
        <v>190</v>
      </c>
      <c r="C16" s="443"/>
      <c r="D16" s="375"/>
      <c r="E16" s="375"/>
      <c r="F16" s="375"/>
      <c r="G16" s="375"/>
    </row>
    <row r="17" spans="1:7" ht="12.75">
      <c r="A17" s="1028"/>
      <c r="B17" s="458" t="s">
        <v>209</v>
      </c>
      <c r="C17" s="443"/>
      <c r="D17" s="377"/>
      <c r="E17" s="377"/>
      <c r="F17" s="377"/>
      <c r="G17" s="377"/>
    </row>
    <row r="18" spans="1:7" ht="13.5" thickBot="1">
      <c r="A18" s="1028"/>
      <c r="B18" s="460" t="s">
        <v>192</v>
      </c>
      <c r="C18" s="449"/>
      <c r="D18" s="377"/>
      <c r="E18" s="377"/>
      <c r="F18" s="377"/>
      <c r="G18" s="377"/>
    </row>
    <row r="19" spans="1:7" ht="15.75" thickBot="1">
      <c r="A19" s="1029"/>
      <c r="B19" s="452" t="s">
        <v>25</v>
      </c>
      <c r="C19" s="459">
        <f>SUM(C14:C18)</f>
        <v>0</v>
      </c>
      <c r="D19" s="371"/>
      <c r="E19" s="371"/>
      <c r="F19" s="371"/>
      <c r="G19" s="371"/>
    </row>
    <row r="20" spans="1:7" ht="16.5" thickBot="1">
      <c r="A20" s="324" t="s">
        <v>177</v>
      </c>
      <c r="B20" s="457"/>
      <c r="C20" s="459">
        <f>C6+C13-C19</f>
        <v>0</v>
      </c>
      <c r="D20" s="371"/>
      <c r="E20" s="371"/>
      <c r="F20" s="371"/>
      <c r="G20" s="371"/>
    </row>
    <row r="21" spans="1:7" ht="12.75">
      <c r="A21" s="370"/>
      <c r="B21" s="370"/>
      <c r="C21" s="370"/>
      <c r="D21" s="370"/>
      <c r="E21" s="371"/>
      <c r="F21" s="371"/>
      <c r="G21" s="371"/>
    </row>
    <row r="22" spans="1:7" ht="12.75">
      <c r="A22" s="370" t="s">
        <v>193</v>
      </c>
      <c r="B22" s="370"/>
      <c r="C22" s="370"/>
      <c r="D22" s="370"/>
      <c r="E22" s="371"/>
      <c r="F22" s="371"/>
      <c r="G22" s="371"/>
    </row>
    <row r="23" spans="1:7" ht="12.75">
      <c r="A23" s="370"/>
      <c r="B23" s="370"/>
      <c r="C23" s="370"/>
      <c r="D23" s="370"/>
      <c r="E23" s="371"/>
      <c r="F23" s="371"/>
      <c r="G23" s="371"/>
    </row>
    <row r="24" spans="1:7" ht="12.75">
      <c r="A24" s="370"/>
      <c r="B24" s="370"/>
      <c r="C24" s="370"/>
      <c r="D24" s="370"/>
      <c r="E24" s="371"/>
      <c r="F24" s="371"/>
      <c r="G24" s="371"/>
    </row>
    <row r="25" spans="1:7" ht="12.75">
      <c r="A25" s="370"/>
      <c r="B25" s="370"/>
      <c r="C25" s="370"/>
      <c r="D25" s="370"/>
      <c r="E25" s="371"/>
      <c r="F25" s="371"/>
      <c r="G25" s="371"/>
    </row>
    <row r="26" spans="1:7" ht="12.75">
      <c r="A26" s="371"/>
      <c r="B26" s="371"/>
      <c r="C26" s="371"/>
      <c r="D26" s="371"/>
      <c r="E26" s="371"/>
      <c r="F26" s="371"/>
      <c r="G26" s="371"/>
    </row>
    <row r="27" spans="1:7" ht="12.75">
      <c r="A27" s="371"/>
      <c r="B27" s="371"/>
      <c r="C27" s="371"/>
      <c r="D27" s="371"/>
      <c r="E27" s="371"/>
      <c r="F27" s="371"/>
      <c r="G27" s="371"/>
    </row>
    <row r="28" spans="1:7" ht="12.75">
      <c r="A28" s="371"/>
      <c r="B28" s="371"/>
      <c r="C28" s="371"/>
      <c r="D28" s="371"/>
      <c r="E28" s="371"/>
      <c r="F28" s="371"/>
      <c r="G28" s="371"/>
    </row>
    <row r="29" spans="1:7" ht="12.75">
      <c r="A29" s="371"/>
      <c r="B29" s="371"/>
      <c r="C29" s="371"/>
      <c r="D29" s="371"/>
      <c r="E29" s="371"/>
      <c r="F29" s="371"/>
      <c r="G29" s="371"/>
    </row>
    <row r="30" spans="1:7" ht="12.75">
      <c r="A30" s="371"/>
      <c r="B30" s="371"/>
      <c r="C30" s="371"/>
      <c r="D30" s="371"/>
      <c r="E30" s="371"/>
      <c r="F30" s="371"/>
      <c r="G30" s="371"/>
    </row>
    <row r="31" spans="1:7" ht="12.75">
      <c r="A31" s="371"/>
      <c r="B31" s="371"/>
      <c r="C31" s="371"/>
      <c r="D31" s="371"/>
      <c r="E31" s="371"/>
      <c r="F31" s="371"/>
      <c r="G31" s="371"/>
    </row>
    <row r="32" spans="1:7" ht="12.75">
      <c r="A32" s="371"/>
      <c r="B32" s="371"/>
      <c r="C32" s="371"/>
      <c r="D32" s="371"/>
      <c r="E32" s="371"/>
      <c r="F32" s="371"/>
      <c r="G32" s="371"/>
    </row>
  </sheetData>
  <sheetProtection insertRows="0" deleteRows="0"/>
  <mergeCells count="2">
    <mergeCell ref="A7:A13"/>
    <mergeCell ref="A14:A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Roman,Obyčejné"&amp;12Část Vývoj fondů veřejné vysoké školy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zoomScale="88" zoomScaleNormal="88" zoomScalePageLayoutView="0" workbookViewId="0" topLeftCell="A1">
      <pane ySplit="3" topLeftCell="A4" activePane="bottomLeft" state="frozen"/>
      <selection pane="topLeft" activeCell="F131" sqref="F131"/>
      <selection pane="bottomLeft" activeCell="D59" sqref="D59:E60"/>
    </sheetView>
  </sheetViews>
  <sheetFormatPr defaultColWidth="9.140625" defaultRowHeight="12.75"/>
  <cols>
    <col min="1" max="1" width="57.57421875" style="824" customWidth="1"/>
    <col min="2" max="2" width="11.28125" style="825" customWidth="1"/>
    <col min="3" max="3" width="9.140625" style="825" customWidth="1"/>
    <col min="4" max="4" width="12.57421875" style="768" customWidth="1"/>
    <col min="5" max="5" width="13.57421875" style="768" customWidth="1"/>
    <col min="6" max="16384" width="9.140625" style="768" customWidth="1"/>
  </cols>
  <sheetData>
    <row r="1" spans="1:5" ht="33.75" customHeight="1" thickBot="1">
      <c r="A1" s="765" t="s">
        <v>887</v>
      </c>
      <c r="B1" s="766"/>
      <c r="C1" s="952"/>
      <c r="D1" s="953"/>
      <c r="E1" s="767"/>
    </row>
    <row r="2" spans="1:5" ht="15" customHeight="1" thickBot="1">
      <c r="A2" s="949" t="s">
        <v>888</v>
      </c>
      <c r="B2" s="950"/>
      <c r="C2" s="950"/>
      <c r="D2" s="950"/>
      <c r="E2" s="951"/>
    </row>
    <row r="3" spans="1:6" s="775" customFormat="1" ht="24.75" customHeight="1" thickBot="1">
      <c r="A3" s="769" t="s">
        <v>481</v>
      </c>
      <c r="B3" s="770" t="s">
        <v>482</v>
      </c>
      <c r="C3" s="771" t="s">
        <v>889</v>
      </c>
      <c r="D3" s="772" t="s">
        <v>890</v>
      </c>
      <c r="E3" s="773" t="s">
        <v>891</v>
      </c>
      <c r="F3" s="774"/>
    </row>
    <row r="4" spans="1:6" s="775" customFormat="1" ht="24.75" customHeight="1">
      <c r="A4" s="776" t="s">
        <v>892</v>
      </c>
      <c r="B4" s="777"/>
      <c r="C4" s="778"/>
      <c r="D4" s="779"/>
      <c r="E4" s="780"/>
      <c r="F4" s="774"/>
    </row>
    <row r="5" spans="1:6" s="787" customFormat="1" ht="12.75">
      <c r="A5" s="781" t="s">
        <v>893</v>
      </c>
      <c r="B5" s="782" t="s">
        <v>894</v>
      </c>
      <c r="C5" s="783" t="s">
        <v>491</v>
      </c>
      <c r="D5" s="784">
        <f>SUM(D6:D9)</f>
        <v>0</v>
      </c>
      <c r="E5" s="785">
        <f>SUM(E6:E9)</f>
        <v>0</v>
      </c>
      <c r="F5" s="786"/>
    </row>
    <row r="6" spans="1:6" ht="12.75">
      <c r="A6" s="781" t="s">
        <v>895</v>
      </c>
      <c r="B6" s="782">
        <v>501</v>
      </c>
      <c r="C6" s="783" t="s">
        <v>494</v>
      </c>
      <c r="D6" s="788"/>
      <c r="E6" s="789"/>
      <c r="F6" s="790"/>
    </row>
    <row r="7" spans="1:6" ht="12.75">
      <c r="A7" s="781" t="s">
        <v>896</v>
      </c>
      <c r="B7" s="782">
        <v>502</v>
      </c>
      <c r="C7" s="783" t="s">
        <v>497</v>
      </c>
      <c r="D7" s="788"/>
      <c r="E7" s="789"/>
      <c r="F7" s="790"/>
    </row>
    <row r="8" spans="1:6" ht="12.75">
      <c r="A8" s="781" t="s">
        <v>897</v>
      </c>
      <c r="B8" s="782">
        <v>503</v>
      </c>
      <c r="C8" s="783" t="s">
        <v>500</v>
      </c>
      <c r="D8" s="788"/>
      <c r="E8" s="789"/>
      <c r="F8" s="790"/>
    </row>
    <row r="9" spans="1:6" ht="12.75">
      <c r="A9" s="781" t="s">
        <v>898</v>
      </c>
      <c r="B9" s="782">
        <v>504</v>
      </c>
      <c r="C9" s="783" t="s">
        <v>503</v>
      </c>
      <c r="D9" s="788"/>
      <c r="E9" s="789"/>
      <c r="F9" s="790"/>
    </row>
    <row r="10" spans="1:6" ht="12.75">
      <c r="A10" s="781" t="s">
        <v>899</v>
      </c>
      <c r="B10" s="782" t="s">
        <v>900</v>
      </c>
      <c r="C10" s="783" t="s">
        <v>506</v>
      </c>
      <c r="D10" s="784">
        <f>SUM(D11:D14)</f>
        <v>0</v>
      </c>
      <c r="E10" s="785">
        <f>SUM(E11:E14)</f>
        <v>0</v>
      </c>
      <c r="F10" s="786"/>
    </row>
    <row r="11" spans="1:6" ht="12.75">
      <c r="A11" s="781" t="s">
        <v>901</v>
      </c>
      <c r="B11" s="782">
        <v>511</v>
      </c>
      <c r="C11" s="783" t="s">
        <v>509</v>
      </c>
      <c r="D11" s="788"/>
      <c r="E11" s="789"/>
      <c r="F11" s="790"/>
    </row>
    <row r="12" spans="1:6" ht="12.75">
      <c r="A12" s="781" t="s">
        <v>902</v>
      </c>
      <c r="B12" s="782">
        <v>512</v>
      </c>
      <c r="C12" s="783" t="s">
        <v>512</v>
      </c>
      <c r="D12" s="788"/>
      <c r="E12" s="789"/>
      <c r="F12" s="790"/>
    </row>
    <row r="13" spans="1:6" ht="12.75">
      <c r="A13" s="781" t="s">
        <v>903</v>
      </c>
      <c r="B13" s="782">
        <v>513</v>
      </c>
      <c r="C13" s="783" t="s">
        <v>515</v>
      </c>
      <c r="D13" s="788"/>
      <c r="E13" s="789"/>
      <c r="F13" s="790"/>
    </row>
    <row r="14" spans="1:6" ht="12.75">
      <c r="A14" s="781" t="s">
        <v>904</v>
      </c>
      <c r="B14" s="782">
        <v>518</v>
      </c>
      <c r="C14" s="783" t="s">
        <v>518</v>
      </c>
      <c r="D14" s="788"/>
      <c r="E14" s="789"/>
      <c r="F14" s="790"/>
    </row>
    <row r="15" spans="1:6" ht="12.75">
      <c r="A15" s="781" t="s">
        <v>905</v>
      </c>
      <c r="B15" s="782" t="s">
        <v>906</v>
      </c>
      <c r="C15" s="783" t="s">
        <v>521</v>
      </c>
      <c r="D15" s="784">
        <f>SUM(D16:D20)</f>
        <v>0</v>
      </c>
      <c r="E15" s="785">
        <f>SUM(E16:E20)</f>
        <v>0</v>
      </c>
      <c r="F15" s="786"/>
    </row>
    <row r="16" spans="1:6" ht="12.75">
      <c r="A16" s="781" t="s">
        <v>907</v>
      </c>
      <c r="B16" s="782">
        <v>521</v>
      </c>
      <c r="C16" s="783" t="s">
        <v>524</v>
      </c>
      <c r="D16" s="788"/>
      <c r="E16" s="789"/>
      <c r="F16" s="790"/>
    </row>
    <row r="17" spans="1:6" ht="12.75">
      <c r="A17" s="781" t="s">
        <v>908</v>
      </c>
      <c r="B17" s="782">
        <v>524</v>
      </c>
      <c r="C17" s="783" t="s">
        <v>527</v>
      </c>
      <c r="D17" s="788"/>
      <c r="E17" s="789"/>
      <c r="F17" s="790"/>
    </row>
    <row r="18" spans="1:6" ht="12.75">
      <c r="A18" s="781" t="s">
        <v>909</v>
      </c>
      <c r="B18" s="782">
        <v>525</v>
      </c>
      <c r="C18" s="783" t="s">
        <v>530</v>
      </c>
      <c r="D18" s="788"/>
      <c r="E18" s="789"/>
      <c r="F18" s="790"/>
    </row>
    <row r="19" spans="1:6" ht="12.75">
      <c r="A19" s="781" t="s">
        <v>910</v>
      </c>
      <c r="B19" s="782">
        <v>527</v>
      </c>
      <c r="C19" s="783" t="s">
        <v>533</v>
      </c>
      <c r="D19" s="788"/>
      <c r="E19" s="789"/>
      <c r="F19" s="790"/>
    </row>
    <row r="20" spans="1:6" ht="12.75">
      <c r="A20" s="781" t="s">
        <v>911</v>
      </c>
      <c r="B20" s="782">
        <v>528</v>
      </c>
      <c r="C20" s="783" t="s">
        <v>536</v>
      </c>
      <c r="D20" s="788"/>
      <c r="E20" s="789"/>
      <c r="F20" s="790"/>
    </row>
    <row r="21" spans="1:6" ht="12.75">
      <c r="A21" s="781" t="s">
        <v>912</v>
      </c>
      <c r="B21" s="782" t="s">
        <v>913</v>
      </c>
      <c r="C21" s="783" t="s">
        <v>539</v>
      </c>
      <c r="D21" s="784">
        <f>SUM(D22:D24)</f>
        <v>0</v>
      </c>
      <c r="E21" s="785">
        <f>SUM(E22:E24)</f>
        <v>0</v>
      </c>
      <c r="F21" s="786"/>
    </row>
    <row r="22" spans="1:6" ht="12.75">
      <c r="A22" s="781" t="s">
        <v>914</v>
      </c>
      <c r="B22" s="782">
        <v>531</v>
      </c>
      <c r="C22" s="783" t="s">
        <v>542</v>
      </c>
      <c r="D22" s="788"/>
      <c r="E22" s="789"/>
      <c r="F22" s="790"/>
    </row>
    <row r="23" spans="1:6" ht="12.75">
      <c r="A23" s="781" t="s">
        <v>915</v>
      </c>
      <c r="B23" s="782">
        <v>532</v>
      </c>
      <c r="C23" s="783" t="s">
        <v>545</v>
      </c>
      <c r="D23" s="788"/>
      <c r="E23" s="789"/>
      <c r="F23" s="790"/>
    </row>
    <row r="24" spans="1:6" ht="12.75">
      <c r="A24" s="781" t="s">
        <v>916</v>
      </c>
      <c r="B24" s="782">
        <v>538</v>
      </c>
      <c r="C24" s="783" t="s">
        <v>548</v>
      </c>
      <c r="D24" s="788"/>
      <c r="E24" s="789"/>
      <c r="F24" s="790"/>
    </row>
    <row r="25" spans="1:6" ht="12.75">
      <c r="A25" s="781" t="s">
        <v>917</v>
      </c>
      <c r="B25" s="782" t="s">
        <v>918</v>
      </c>
      <c r="C25" s="783" t="s">
        <v>551</v>
      </c>
      <c r="D25" s="784">
        <f>SUM(D26:D33)</f>
        <v>0</v>
      </c>
      <c r="E25" s="785">
        <f>SUM(E26:E33)</f>
        <v>0</v>
      </c>
      <c r="F25" s="786"/>
    </row>
    <row r="26" spans="1:6" ht="12.75">
      <c r="A26" s="781" t="s">
        <v>919</v>
      </c>
      <c r="B26" s="782">
        <v>541</v>
      </c>
      <c r="C26" s="783" t="s">
        <v>554</v>
      </c>
      <c r="D26" s="788"/>
      <c r="E26" s="789"/>
      <c r="F26" s="790"/>
    </row>
    <row r="27" spans="1:6" ht="12.75">
      <c r="A27" s="781" t="s">
        <v>920</v>
      </c>
      <c r="B27" s="782">
        <v>542</v>
      </c>
      <c r="C27" s="783" t="s">
        <v>557</v>
      </c>
      <c r="D27" s="788"/>
      <c r="E27" s="789"/>
      <c r="F27" s="790"/>
    </row>
    <row r="28" spans="1:6" ht="12.75">
      <c r="A28" s="781" t="s">
        <v>921</v>
      </c>
      <c r="B28" s="782">
        <v>543</v>
      </c>
      <c r="C28" s="783" t="s">
        <v>560</v>
      </c>
      <c r="D28" s="788"/>
      <c r="E28" s="789"/>
      <c r="F28" s="790"/>
    </row>
    <row r="29" spans="1:6" ht="12.75">
      <c r="A29" s="781" t="s">
        <v>922</v>
      </c>
      <c r="B29" s="782">
        <v>544</v>
      </c>
      <c r="C29" s="783" t="s">
        <v>563</v>
      </c>
      <c r="D29" s="788"/>
      <c r="E29" s="789"/>
      <c r="F29" s="790"/>
    </row>
    <row r="30" spans="1:6" ht="12.75">
      <c r="A30" s="781" t="s">
        <v>923</v>
      </c>
      <c r="B30" s="782">
        <v>545</v>
      </c>
      <c r="C30" s="783" t="s">
        <v>566</v>
      </c>
      <c r="D30" s="788"/>
      <c r="E30" s="789"/>
      <c r="F30" s="790"/>
    </row>
    <row r="31" spans="1:6" ht="12.75">
      <c r="A31" s="781" t="s">
        <v>924</v>
      </c>
      <c r="B31" s="782">
        <v>546</v>
      </c>
      <c r="C31" s="783" t="s">
        <v>569</v>
      </c>
      <c r="D31" s="788"/>
      <c r="E31" s="789"/>
      <c r="F31" s="790"/>
    </row>
    <row r="32" spans="1:6" ht="12.75">
      <c r="A32" s="781" t="s">
        <v>925</v>
      </c>
      <c r="B32" s="782">
        <v>548</v>
      </c>
      <c r="C32" s="783" t="s">
        <v>572</v>
      </c>
      <c r="D32" s="788"/>
      <c r="E32" s="789"/>
      <c r="F32" s="790"/>
    </row>
    <row r="33" spans="1:6" ht="12.75">
      <c r="A33" s="781" t="s">
        <v>926</v>
      </c>
      <c r="B33" s="782">
        <v>549</v>
      </c>
      <c r="C33" s="783" t="s">
        <v>575</v>
      </c>
      <c r="D33" s="788"/>
      <c r="E33" s="789"/>
      <c r="F33" s="790"/>
    </row>
    <row r="34" spans="1:6" ht="12.75" customHeight="1">
      <c r="A34" s="781" t="s">
        <v>927</v>
      </c>
      <c r="B34" s="782" t="s">
        <v>928</v>
      </c>
      <c r="C34" s="783" t="s">
        <v>578</v>
      </c>
      <c r="D34" s="784">
        <f>SUM(D35:D40)</f>
        <v>0</v>
      </c>
      <c r="E34" s="785">
        <f>SUM(E35:E40)</f>
        <v>0</v>
      </c>
      <c r="F34" s="786"/>
    </row>
    <row r="35" spans="1:6" ht="12.75">
      <c r="A35" s="781" t="s">
        <v>929</v>
      </c>
      <c r="B35" s="782">
        <v>551</v>
      </c>
      <c r="C35" s="783" t="s">
        <v>581</v>
      </c>
      <c r="D35" s="788"/>
      <c r="E35" s="789"/>
      <c r="F35" s="790"/>
    </row>
    <row r="36" spans="1:6" ht="12.75">
      <c r="A36" s="781" t="s">
        <v>930</v>
      </c>
      <c r="B36" s="782">
        <v>552</v>
      </c>
      <c r="C36" s="783" t="s">
        <v>584</v>
      </c>
      <c r="D36" s="788"/>
      <c r="E36" s="789"/>
      <c r="F36" s="790"/>
    </row>
    <row r="37" spans="1:6" ht="12.75">
      <c r="A37" s="781" t="s">
        <v>931</v>
      </c>
      <c r="B37" s="782">
        <v>553</v>
      </c>
      <c r="C37" s="783" t="s">
        <v>587</v>
      </c>
      <c r="D37" s="788"/>
      <c r="E37" s="789"/>
      <c r="F37" s="790"/>
    </row>
    <row r="38" spans="1:6" ht="12.75">
      <c r="A38" s="781" t="s">
        <v>932</v>
      </c>
      <c r="B38" s="782">
        <v>554</v>
      </c>
      <c r="C38" s="783" t="s">
        <v>590</v>
      </c>
      <c r="D38" s="788"/>
      <c r="E38" s="789"/>
      <c r="F38" s="790"/>
    </row>
    <row r="39" spans="1:6" ht="12.75">
      <c r="A39" s="781" t="s">
        <v>933</v>
      </c>
      <c r="B39" s="782">
        <v>556</v>
      </c>
      <c r="C39" s="783" t="s">
        <v>593</v>
      </c>
      <c r="D39" s="788"/>
      <c r="E39" s="789"/>
      <c r="F39" s="790"/>
    </row>
    <row r="40" spans="1:6" ht="12.75">
      <c r="A40" s="781" t="s">
        <v>934</v>
      </c>
      <c r="B40" s="782">
        <v>559</v>
      </c>
      <c r="C40" s="783" t="s">
        <v>596</v>
      </c>
      <c r="D40" s="788"/>
      <c r="E40" s="789"/>
      <c r="F40" s="790"/>
    </row>
    <row r="41" spans="1:6" ht="12.75">
      <c r="A41" s="781" t="s">
        <v>935</v>
      </c>
      <c r="B41" s="782" t="s">
        <v>936</v>
      </c>
      <c r="C41" s="783" t="s">
        <v>599</v>
      </c>
      <c r="D41" s="784">
        <f>SUM(D42:D43)</f>
        <v>0</v>
      </c>
      <c r="E41" s="785">
        <f>SUM(E42:E43)</f>
        <v>0</v>
      </c>
      <c r="F41" s="786"/>
    </row>
    <row r="42" spans="1:6" ht="25.5">
      <c r="A42" s="781" t="s">
        <v>937</v>
      </c>
      <c r="B42" s="782">
        <v>581</v>
      </c>
      <c r="C42" s="783" t="s">
        <v>602</v>
      </c>
      <c r="D42" s="788"/>
      <c r="E42" s="789"/>
      <c r="F42" s="790"/>
    </row>
    <row r="43" spans="1:6" ht="12.75">
      <c r="A43" s="781" t="s">
        <v>938</v>
      </c>
      <c r="B43" s="782">
        <v>582</v>
      </c>
      <c r="C43" s="783" t="s">
        <v>605</v>
      </c>
      <c r="D43" s="788"/>
      <c r="E43" s="789"/>
      <c r="F43" s="790"/>
    </row>
    <row r="44" spans="1:6" ht="12.75">
      <c r="A44" s="781" t="s">
        <v>939</v>
      </c>
      <c r="B44" s="782" t="s">
        <v>940</v>
      </c>
      <c r="C44" s="783" t="s">
        <v>608</v>
      </c>
      <c r="D44" s="784">
        <f>D45</f>
        <v>0</v>
      </c>
      <c r="E44" s="785">
        <f>E45</f>
        <v>0</v>
      </c>
      <c r="F44" s="786"/>
    </row>
    <row r="45" spans="1:6" ht="12.75">
      <c r="A45" s="781" t="s">
        <v>941</v>
      </c>
      <c r="B45" s="782">
        <v>595</v>
      </c>
      <c r="C45" s="783" t="s">
        <v>611</v>
      </c>
      <c r="D45" s="788"/>
      <c r="E45" s="789"/>
      <c r="F45" s="790"/>
    </row>
    <row r="46" spans="1:6" ht="39" thickBot="1">
      <c r="A46" s="791" t="s">
        <v>942</v>
      </c>
      <c r="B46" s="792" t="s">
        <v>943</v>
      </c>
      <c r="C46" s="793" t="s">
        <v>614</v>
      </c>
      <c r="D46" s="794">
        <f>D5+D10+D15+D21+D25+D34+D41+D44</f>
        <v>0</v>
      </c>
      <c r="E46" s="795">
        <f>E5+E10+E15+E21+E25+E34+E41+E44</f>
        <v>0</v>
      </c>
      <c r="F46" s="786"/>
    </row>
    <row r="47" spans="1:6" ht="12.75">
      <c r="A47" s="796" t="s">
        <v>944</v>
      </c>
      <c r="B47" s="797"/>
      <c r="C47" s="798" t="s">
        <v>7</v>
      </c>
      <c r="D47" s="799" t="s">
        <v>945</v>
      </c>
      <c r="E47" s="800" t="s">
        <v>946</v>
      </c>
      <c r="F47" s="790"/>
    </row>
    <row r="48" spans="1:6" ht="12.75">
      <c r="A48" s="781" t="s">
        <v>947</v>
      </c>
      <c r="B48" s="801" t="s">
        <v>948</v>
      </c>
      <c r="C48" s="783" t="s">
        <v>617</v>
      </c>
      <c r="D48" s="784">
        <f>SUM(D49:D51)</f>
        <v>0</v>
      </c>
      <c r="E48" s="785">
        <f>SUM(E49:E51)</f>
        <v>0</v>
      </c>
      <c r="F48" s="786"/>
    </row>
    <row r="49" spans="1:6" ht="12.75">
      <c r="A49" s="781" t="s">
        <v>949</v>
      </c>
      <c r="B49" s="801">
        <v>601</v>
      </c>
      <c r="C49" s="783" t="s">
        <v>620</v>
      </c>
      <c r="D49" s="788"/>
      <c r="E49" s="789"/>
      <c r="F49" s="790"/>
    </row>
    <row r="50" spans="1:6" ht="12.75">
      <c r="A50" s="781" t="s">
        <v>950</v>
      </c>
      <c r="B50" s="801">
        <v>602</v>
      </c>
      <c r="C50" s="783" t="s">
        <v>623</v>
      </c>
      <c r="D50" s="788"/>
      <c r="E50" s="789"/>
      <c r="F50" s="790"/>
    </row>
    <row r="51" spans="1:6" ht="12.75">
      <c r="A51" s="781" t="s">
        <v>951</v>
      </c>
      <c r="B51" s="801">
        <v>604</v>
      </c>
      <c r="C51" s="783" t="s">
        <v>626</v>
      </c>
      <c r="D51" s="788"/>
      <c r="E51" s="789"/>
      <c r="F51" s="790"/>
    </row>
    <row r="52" spans="1:6" ht="12.75">
      <c r="A52" s="781" t="s">
        <v>952</v>
      </c>
      <c r="B52" s="801" t="s">
        <v>953</v>
      </c>
      <c r="C52" s="783" t="s">
        <v>629</v>
      </c>
      <c r="D52" s="784">
        <f>SUM(D53:D56)</f>
        <v>0</v>
      </c>
      <c r="E52" s="785">
        <f>SUM(E53:E56)</f>
        <v>0</v>
      </c>
      <c r="F52" s="786"/>
    </row>
    <row r="53" spans="1:6" ht="12.75">
      <c r="A53" s="781" t="s">
        <v>954</v>
      </c>
      <c r="B53" s="801">
        <v>611</v>
      </c>
      <c r="C53" s="783" t="s">
        <v>632</v>
      </c>
      <c r="D53" s="788"/>
      <c r="E53" s="789"/>
      <c r="F53" s="790"/>
    </row>
    <row r="54" spans="1:6" ht="12.75">
      <c r="A54" s="781" t="s">
        <v>955</v>
      </c>
      <c r="B54" s="801">
        <v>612</v>
      </c>
      <c r="C54" s="783" t="s">
        <v>635</v>
      </c>
      <c r="D54" s="788"/>
      <c r="E54" s="789"/>
      <c r="F54" s="790"/>
    </row>
    <row r="55" spans="1:6" ht="12.75">
      <c r="A55" s="781" t="s">
        <v>956</v>
      </c>
      <c r="B55" s="801">
        <v>613</v>
      </c>
      <c r="C55" s="783" t="s">
        <v>638</v>
      </c>
      <c r="D55" s="788"/>
      <c r="E55" s="789"/>
      <c r="F55" s="790"/>
    </row>
    <row r="56" spans="1:6" ht="12.75">
      <c r="A56" s="781" t="s">
        <v>957</v>
      </c>
      <c r="B56" s="801">
        <v>614</v>
      </c>
      <c r="C56" s="783" t="s">
        <v>641</v>
      </c>
      <c r="D56" s="788"/>
      <c r="E56" s="789"/>
      <c r="F56" s="790"/>
    </row>
    <row r="57" spans="1:6" ht="12.75">
      <c r="A57" s="781" t="s">
        <v>958</v>
      </c>
      <c r="B57" s="801" t="s">
        <v>959</v>
      </c>
      <c r="C57" s="783" t="s">
        <v>644</v>
      </c>
      <c r="D57" s="784">
        <f>SUM(D58:D61)</f>
        <v>0</v>
      </c>
      <c r="E57" s="785">
        <f>SUM(E58:E61)</f>
        <v>0</v>
      </c>
      <c r="F57" s="786"/>
    </row>
    <row r="58" spans="1:6" ht="12.75">
      <c r="A58" s="781" t="s">
        <v>960</v>
      </c>
      <c r="B58" s="801">
        <v>621</v>
      </c>
      <c r="C58" s="783" t="s">
        <v>647</v>
      </c>
      <c r="D58" s="788"/>
      <c r="E58" s="789"/>
      <c r="F58" s="790"/>
    </row>
    <row r="59" spans="1:6" ht="12.75">
      <c r="A59" s="781" t="s">
        <v>961</v>
      </c>
      <c r="B59" s="801">
        <v>622</v>
      </c>
      <c r="C59" s="783" t="s">
        <v>650</v>
      </c>
      <c r="D59" s="788"/>
      <c r="E59" s="789"/>
      <c r="F59" s="790"/>
    </row>
    <row r="60" spans="1:6" ht="12.75">
      <c r="A60" s="781" t="s">
        <v>962</v>
      </c>
      <c r="B60" s="801">
        <v>623</v>
      </c>
      <c r="C60" s="783" t="s">
        <v>653</v>
      </c>
      <c r="D60" s="788"/>
      <c r="E60" s="789"/>
      <c r="F60" s="790"/>
    </row>
    <row r="61" spans="1:6" ht="12.75">
      <c r="A61" s="781" t="s">
        <v>963</v>
      </c>
      <c r="B61" s="801">
        <v>624</v>
      </c>
      <c r="C61" s="783" t="s">
        <v>655</v>
      </c>
      <c r="D61" s="788"/>
      <c r="E61" s="789"/>
      <c r="F61" s="790"/>
    </row>
    <row r="62" spans="1:6" ht="12.75">
      <c r="A62" s="781" t="s">
        <v>964</v>
      </c>
      <c r="B62" s="801" t="s">
        <v>965</v>
      </c>
      <c r="C62" s="783" t="s">
        <v>658</v>
      </c>
      <c r="D62" s="784">
        <f>SUM(D63:D69)</f>
        <v>0</v>
      </c>
      <c r="E62" s="785">
        <f>SUM(E63:E69)</f>
        <v>0</v>
      </c>
      <c r="F62" s="786"/>
    </row>
    <row r="63" spans="1:6" ht="12.75">
      <c r="A63" s="781" t="s">
        <v>966</v>
      </c>
      <c r="B63" s="801">
        <v>641</v>
      </c>
      <c r="C63" s="783" t="s">
        <v>661</v>
      </c>
      <c r="D63" s="788"/>
      <c r="E63" s="789"/>
      <c r="F63" s="790"/>
    </row>
    <row r="64" spans="1:6" ht="12.75">
      <c r="A64" s="781" t="s">
        <v>967</v>
      </c>
      <c r="B64" s="801">
        <v>642</v>
      </c>
      <c r="C64" s="783" t="s">
        <v>664</v>
      </c>
      <c r="D64" s="788"/>
      <c r="E64" s="789"/>
      <c r="F64" s="790"/>
    </row>
    <row r="65" spans="1:6" ht="12.75">
      <c r="A65" s="781" t="s">
        <v>968</v>
      </c>
      <c r="B65" s="801">
        <v>643</v>
      </c>
      <c r="C65" s="783" t="s">
        <v>667</v>
      </c>
      <c r="D65" s="788"/>
      <c r="E65" s="789"/>
      <c r="F65" s="790"/>
    </row>
    <row r="66" spans="1:6" ht="12.75">
      <c r="A66" s="781" t="s">
        <v>969</v>
      </c>
      <c r="B66" s="801">
        <v>644</v>
      </c>
      <c r="C66" s="783" t="s">
        <v>670</v>
      </c>
      <c r="D66" s="788"/>
      <c r="E66" s="789"/>
      <c r="F66" s="790"/>
    </row>
    <row r="67" spans="1:6" ht="12.75">
      <c r="A67" s="781" t="s">
        <v>970</v>
      </c>
      <c r="B67" s="801">
        <v>645</v>
      </c>
      <c r="C67" s="783" t="s">
        <v>673</v>
      </c>
      <c r="D67" s="788"/>
      <c r="E67" s="789"/>
      <c r="F67" s="790"/>
    </row>
    <row r="68" spans="1:6" ht="12.75">
      <c r="A68" s="781" t="s">
        <v>971</v>
      </c>
      <c r="B68" s="801">
        <v>648</v>
      </c>
      <c r="C68" s="783" t="s">
        <v>676</v>
      </c>
      <c r="D68" s="788"/>
      <c r="E68" s="789"/>
      <c r="F68" s="790"/>
    </row>
    <row r="69" spans="1:6" ht="12.75">
      <c r="A69" s="781" t="s">
        <v>972</v>
      </c>
      <c r="B69" s="801">
        <v>649</v>
      </c>
      <c r="C69" s="783" t="s">
        <v>679</v>
      </c>
      <c r="D69" s="788"/>
      <c r="E69" s="789"/>
      <c r="F69" s="790"/>
    </row>
    <row r="70" spans="1:6" ht="12.75" customHeight="1">
      <c r="A70" s="781" t="s">
        <v>973</v>
      </c>
      <c r="B70" s="801" t="s">
        <v>974</v>
      </c>
      <c r="C70" s="783" t="s">
        <v>682</v>
      </c>
      <c r="D70" s="784">
        <f>SUM(D71:D77)</f>
        <v>0</v>
      </c>
      <c r="E70" s="785">
        <f>SUM(E71:E77)</f>
        <v>0</v>
      </c>
      <c r="F70" s="786"/>
    </row>
    <row r="71" spans="1:6" ht="25.5">
      <c r="A71" s="781" t="s">
        <v>975</v>
      </c>
      <c r="B71" s="801">
        <v>652</v>
      </c>
      <c r="C71" s="783" t="s">
        <v>685</v>
      </c>
      <c r="D71" s="788"/>
      <c r="E71" s="789"/>
      <c r="F71" s="790"/>
    </row>
    <row r="72" spans="1:6" ht="12.75">
      <c r="A72" s="781" t="s">
        <v>976</v>
      </c>
      <c r="B72" s="801">
        <v>653</v>
      </c>
      <c r="C72" s="783" t="s">
        <v>688</v>
      </c>
      <c r="D72" s="788"/>
      <c r="E72" s="789"/>
      <c r="F72" s="790"/>
    </row>
    <row r="73" spans="1:6" ht="12.75">
      <c r="A73" s="781" t="s">
        <v>977</v>
      </c>
      <c r="B73" s="801">
        <v>654</v>
      </c>
      <c r="C73" s="783" t="s">
        <v>691</v>
      </c>
      <c r="D73" s="788"/>
      <c r="E73" s="789"/>
      <c r="F73" s="790"/>
    </row>
    <row r="74" spans="1:6" ht="12.75">
      <c r="A74" s="781" t="s">
        <v>978</v>
      </c>
      <c r="B74" s="801">
        <v>655</v>
      </c>
      <c r="C74" s="783" t="s">
        <v>694</v>
      </c>
      <c r="D74" s="788"/>
      <c r="E74" s="789"/>
      <c r="F74" s="790"/>
    </row>
    <row r="75" spans="1:6" ht="12.75">
      <c r="A75" s="781" t="s">
        <v>979</v>
      </c>
      <c r="B75" s="801">
        <v>656</v>
      </c>
      <c r="C75" s="783" t="s">
        <v>697</v>
      </c>
      <c r="D75" s="788"/>
      <c r="E75" s="789"/>
      <c r="F75" s="790"/>
    </row>
    <row r="76" spans="1:6" ht="12.75">
      <c r="A76" s="781" t="s">
        <v>980</v>
      </c>
      <c r="B76" s="801">
        <v>657</v>
      </c>
      <c r="C76" s="783" t="s">
        <v>700</v>
      </c>
      <c r="D76" s="788"/>
      <c r="E76" s="789"/>
      <c r="F76" s="790"/>
    </row>
    <row r="77" spans="1:6" ht="12.75">
      <c r="A77" s="781" t="s">
        <v>981</v>
      </c>
      <c r="B77" s="801">
        <v>659</v>
      </c>
      <c r="C77" s="783" t="s">
        <v>703</v>
      </c>
      <c r="D77" s="788"/>
      <c r="E77" s="789"/>
      <c r="F77" s="790"/>
    </row>
    <row r="78" spans="1:6" ht="12.75">
      <c r="A78" s="781" t="s">
        <v>982</v>
      </c>
      <c r="B78" s="801" t="s">
        <v>983</v>
      </c>
      <c r="C78" s="783" t="s">
        <v>706</v>
      </c>
      <c r="D78" s="784">
        <f>SUM(D79:D81)</f>
        <v>0</v>
      </c>
      <c r="E78" s="785">
        <f>SUM(E79:E81)</f>
        <v>0</v>
      </c>
      <c r="F78" s="786"/>
    </row>
    <row r="79" spans="1:6" ht="25.5">
      <c r="A79" s="781" t="s">
        <v>984</v>
      </c>
      <c r="B79" s="801">
        <v>681</v>
      </c>
      <c r="C79" s="783" t="s">
        <v>709</v>
      </c>
      <c r="D79" s="788"/>
      <c r="E79" s="789"/>
      <c r="F79" s="790"/>
    </row>
    <row r="80" spans="1:6" ht="12.75">
      <c r="A80" s="781" t="s">
        <v>985</v>
      </c>
      <c r="B80" s="801">
        <v>682</v>
      </c>
      <c r="C80" s="783" t="s">
        <v>712</v>
      </c>
      <c r="D80" s="788"/>
      <c r="E80" s="789"/>
      <c r="F80" s="790"/>
    </row>
    <row r="81" spans="1:6" ht="12.75">
      <c r="A81" s="781" t="s">
        <v>986</v>
      </c>
      <c r="B81" s="801">
        <v>684</v>
      </c>
      <c r="C81" s="783" t="s">
        <v>715</v>
      </c>
      <c r="D81" s="788"/>
      <c r="E81" s="789"/>
      <c r="F81" s="790"/>
    </row>
    <row r="82" spans="1:6" ht="12.75">
      <c r="A82" s="781" t="s">
        <v>987</v>
      </c>
      <c r="B82" s="801" t="s">
        <v>988</v>
      </c>
      <c r="C82" s="783" t="s">
        <v>718</v>
      </c>
      <c r="D82" s="784">
        <f>D83</f>
        <v>0</v>
      </c>
      <c r="E82" s="785">
        <f>E83</f>
        <v>0</v>
      </c>
      <c r="F82" s="786"/>
    </row>
    <row r="83" spans="1:6" ht="12.75">
      <c r="A83" s="781" t="s">
        <v>989</v>
      </c>
      <c r="B83" s="801">
        <v>691</v>
      </c>
      <c r="C83" s="783" t="s">
        <v>721</v>
      </c>
      <c r="D83" s="788"/>
      <c r="E83" s="789"/>
      <c r="F83" s="790"/>
    </row>
    <row r="84" spans="1:6" ht="38.25">
      <c r="A84" s="781" t="s">
        <v>990</v>
      </c>
      <c r="B84" s="802" t="s">
        <v>991</v>
      </c>
      <c r="C84" s="783" t="s">
        <v>724</v>
      </c>
      <c r="D84" s="784">
        <f>D48+D52+D57+D62+D70+D78+D82</f>
        <v>0</v>
      </c>
      <c r="E84" s="785">
        <f>E48+E52+E57+E62+E70+E78+E82</f>
        <v>0</v>
      </c>
      <c r="F84" s="786"/>
    </row>
    <row r="85" spans="1:6" ht="12.75">
      <c r="A85" s="803" t="s">
        <v>992</v>
      </c>
      <c r="B85" s="801" t="s">
        <v>993</v>
      </c>
      <c r="C85" s="783" t="s">
        <v>727</v>
      </c>
      <c r="D85" s="784">
        <f>D84-D46</f>
        <v>0</v>
      </c>
      <c r="E85" s="785">
        <f>E84-E46</f>
        <v>0</v>
      </c>
      <c r="F85" s="786"/>
    </row>
    <row r="86" spans="1:6" ht="12.75">
      <c r="A86" s="781" t="s">
        <v>994</v>
      </c>
      <c r="B86" s="801">
        <v>591</v>
      </c>
      <c r="C86" s="783" t="s">
        <v>730</v>
      </c>
      <c r="D86" s="788"/>
      <c r="E86" s="789"/>
      <c r="F86" s="790"/>
    </row>
    <row r="87" spans="1:6" ht="13.5" thickBot="1">
      <c r="A87" s="803" t="s">
        <v>995</v>
      </c>
      <c r="B87" s="804" t="s">
        <v>996</v>
      </c>
      <c r="C87" s="793" t="s">
        <v>733</v>
      </c>
      <c r="D87" s="805">
        <f>D85-D86</f>
        <v>0</v>
      </c>
      <c r="E87" s="806">
        <f>E85-E86</f>
        <v>0</v>
      </c>
      <c r="F87" s="790"/>
    </row>
    <row r="88" spans="1:4" ht="13.5" thickBot="1">
      <c r="A88" s="807"/>
      <c r="B88" s="808"/>
      <c r="C88" s="809"/>
      <c r="D88" s="810" t="s">
        <v>997</v>
      </c>
    </row>
    <row r="89" spans="1:4" s="815" customFormat="1" ht="12.75" customHeight="1">
      <c r="A89" s="811" t="s">
        <v>998</v>
      </c>
      <c r="B89" s="812" t="s">
        <v>999</v>
      </c>
      <c r="C89" s="813" t="s">
        <v>736</v>
      </c>
      <c r="D89" s="814"/>
    </row>
    <row r="90" spans="1:4" s="815" customFormat="1" ht="12.75" customHeight="1" thickBot="1">
      <c r="A90" s="816" t="s">
        <v>1000</v>
      </c>
      <c r="B90" s="817" t="s">
        <v>1001</v>
      </c>
      <c r="C90" s="818" t="s">
        <v>739</v>
      </c>
      <c r="D90" s="819"/>
    </row>
    <row r="91" spans="1:3" s="815" customFormat="1" ht="12.75" customHeight="1">
      <c r="A91" s="820"/>
      <c r="B91" s="821"/>
      <c r="C91" s="821"/>
    </row>
    <row r="92" spans="2:3" s="815" customFormat="1" ht="12.75" customHeight="1">
      <c r="B92" s="822"/>
      <c r="C92" s="822"/>
    </row>
    <row r="93" spans="1:3" s="815" customFormat="1" ht="25.5">
      <c r="A93" s="823" t="s">
        <v>885</v>
      </c>
      <c r="B93" s="822"/>
      <c r="C93" s="822"/>
    </row>
    <row r="94" spans="1:3" s="815" customFormat="1" ht="25.5">
      <c r="A94" s="823" t="s">
        <v>886</v>
      </c>
      <c r="B94" s="822"/>
      <c r="C94" s="822"/>
    </row>
  </sheetData>
  <sheetProtection/>
  <mergeCells count="2">
    <mergeCell ref="C1:D1"/>
    <mergeCell ref="A2:E2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&amp;LTabulka č. 1.2 Výkaz zisku a ztráty</oddHeader>
  </headerFooter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3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00390625" style="464" customWidth="1"/>
    <col min="2" max="2" width="11.8515625" style="464" customWidth="1"/>
    <col min="3" max="3" width="15.421875" style="464" customWidth="1"/>
    <col min="4" max="4" width="11.421875" style="464" customWidth="1"/>
    <col min="5" max="5" width="9.8515625" style="464" customWidth="1"/>
    <col min="6" max="6" width="7.28125" style="464" customWidth="1"/>
    <col min="7" max="8" width="6.28125" style="464" customWidth="1"/>
    <col min="9" max="9" width="11.421875" style="464" customWidth="1"/>
    <col min="10" max="10" width="10.140625" style="464" customWidth="1"/>
    <col min="11" max="11" width="8.00390625" style="464" customWidth="1"/>
    <col min="12" max="12" width="6.28125" style="464" customWidth="1"/>
    <col min="13" max="13" width="6.7109375" style="464" customWidth="1"/>
    <col min="14" max="16" width="10.7109375" style="464" customWidth="1"/>
    <col min="17" max="17" width="7.00390625" style="464" customWidth="1"/>
    <col min="18" max="18" width="8.8515625" style="464" customWidth="1"/>
    <col min="19" max="16384" width="9.140625" style="464" customWidth="1"/>
  </cols>
  <sheetData>
    <row r="1" spans="1:22" ht="15.75">
      <c r="A1" s="461" t="s">
        <v>235</v>
      </c>
      <c r="B1" s="462"/>
      <c r="C1" s="462"/>
      <c r="D1" s="462"/>
      <c r="E1" s="462"/>
      <c r="F1" s="462"/>
      <c r="G1" s="462"/>
      <c r="H1" s="462"/>
      <c r="I1" s="462"/>
      <c r="J1" s="462"/>
      <c r="K1" s="463"/>
      <c r="L1" s="463"/>
      <c r="M1" s="463"/>
      <c r="N1" s="463"/>
      <c r="O1" s="463"/>
      <c r="P1" s="463"/>
      <c r="Q1" s="463"/>
      <c r="R1" s="462"/>
      <c r="S1" s="462"/>
      <c r="T1" s="462"/>
      <c r="U1" s="462"/>
      <c r="V1" s="462"/>
    </row>
    <row r="2" spans="1:22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61" t="s">
        <v>236</v>
      </c>
      <c r="B3" s="462"/>
      <c r="C3" s="462"/>
      <c r="D3" s="462"/>
      <c r="E3" s="462"/>
      <c r="F3" s="462"/>
      <c r="G3" s="462"/>
      <c r="H3" s="462"/>
      <c r="I3" s="462"/>
      <c r="J3" s="462"/>
      <c r="K3" s="463"/>
      <c r="L3" s="463"/>
      <c r="M3" s="463"/>
      <c r="N3" s="463"/>
      <c r="O3" s="463"/>
      <c r="P3" s="463"/>
      <c r="Q3" s="463"/>
      <c r="R3" s="462"/>
      <c r="S3" s="462"/>
      <c r="T3" s="462"/>
      <c r="U3" s="462"/>
      <c r="V3" s="462"/>
    </row>
    <row r="4" spans="1:22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" customFormat="1" ht="12.75">
      <c r="A5" s="46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3"/>
      <c r="L6" s="463"/>
      <c r="M6" s="463"/>
      <c r="N6" s="463"/>
      <c r="O6" s="463"/>
      <c r="P6" s="463"/>
      <c r="Q6" s="463"/>
      <c r="R6" s="462"/>
      <c r="S6" s="462"/>
      <c r="T6" s="462"/>
      <c r="U6" s="462"/>
      <c r="V6" s="462"/>
    </row>
    <row r="7" spans="1:22" s="3" customFormat="1" ht="13.5" thickBot="1">
      <c r="A7" s="154" t="s">
        <v>433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58" t="s">
        <v>237</v>
      </c>
      <c r="Q7" s="1058"/>
      <c r="R7" s="1058"/>
      <c r="S7" s="2"/>
      <c r="T7" s="2"/>
      <c r="U7" s="2"/>
      <c r="V7" s="2"/>
    </row>
    <row r="8" spans="1:22" ht="12.75" customHeight="1" thickBot="1">
      <c r="A8" s="1085" t="s">
        <v>21</v>
      </c>
      <c r="B8" s="1088" t="s">
        <v>238</v>
      </c>
      <c r="C8" s="1062" t="s">
        <v>239</v>
      </c>
      <c r="D8" s="1065" t="s">
        <v>240</v>
      </c>
      <c r="E8" s="1066"/>
      <c r="F8" s="1066"/>
      <c r="G8" s="1066"/>
      <c r="H8" s="1067"/>
      <c r="I8" s="1050" t="s">
        <v>241</v>
      </c>
      <c r="J8" s="1068"/>
      <c r="K8" s="1068"/>
      <c r="L8" s="1068"/>
      <c r="M8" s="1052"/>
      <c r="N8" s="1069" t="s">
        <v>242</v>
      </c>
      <c r="O8" s="1070"/>
      <c r="P8" s="1071"/>
      <c r="Q8" s="1059" t="s">
        <v>243</v>
      </c>
      <c r="R8" s="1047" t="s">
        <v>244</v>
      </c>
      <c r="S8" s="462"/>
      <c r="T8" s="462"/>
      <c r="U8" s="462"/>
      <c r="V8" s="462"/>
    </row>
    <row r="9" spans="1:22" ht="16.5" customHeight="1">
      <c r="A9" s="1086"/>
      <c r="B9" s="1089"/>
      <c r="C9" s="1063"/>
      <c r="D9" s="1050" t="s">
        <v>245</v>
      </c>
      <c r="E9" s="1051"/>
      <c r="F9" s="1052"/>
      <c r="G9" s="1083" t="s">
        <v>246</v>
      </c>
      <c r="H9" s="1084"/>
      <c r="I9" s="1050" t="s">
        <v>245</v>
      </c>
      <c r="J9" s="1068"/>
      <c r="K9" s="1052"/>
      <c r="L9" s="1083" t="s">
        <v>246</v>
      </c>
      <c r="M9" s="1084"/>
      <c r="N9" s="1072"/>
      <c r="O9" s="1073"/>
      <c r="P9" s="1074"/>
      <c r="Q9" s="1060"/>
      <c r="R9" s="1048"/>
      <c r="S9" s="462"/>
      <c r="T9" s="462"/>
      <c r="U9" s="462"/>
      <c r="V9" s="462"/>
    </row>
    <row r="10" spans="1:22" ht="16.5" customHeight="1">
      <c r="A10" s="1086"/>
      <c r="B10" s="1089"/>
      <c r="C10" s="1063"/>
      <c r="D10" s="1053" t="s">
        <v>247</v>
      </c>
      <c r="E10" s="1054"/>
      <c r="F10" s="1055" t="s">
        <v>248</v>
      </c>
      <c r="G10" s="1057" t="s">
        <v>249</v>
      </c>
      <c r="H10" s="1075" t="s">
        <v>250</v>
      </c>
      <c r="I10" s="1053" t="s">
        <v>247</v>
      </c>
      <c r="J10" s="1054"/>
      <c r="K10" s="1055" t="s">
        <v>248</v>
      </c>
      <c r="L10" s="1057" t="s">
        <v>249</v>
      </c>
      <c r="M10" s="1075" t="s">
        <v>250</v>
      </c>
      <c r="N10" s="1077" t="s">
        <v>251</v>
      </c>
      <c r="O10" s="1078"/>
      <c r="P10" s="1079"/>
      <c r="Q10" s="1060"/>
      <c r="R10" s="1048"/>
      <c r="S10" s="462"/>
      <c r="T10" s="462"/>
      <c r="U10" s="462"/>
      <c r="V10" s="462"/>
    </row>
    <row r="11" spans="1:22" ht="25.5">
      <c r="A11" s="1086"/>
      <c r="B11" s="1089"/>
      <c r="C11" s="1063"/>
      <c r="D11" s="465" t="s">
        <v>252</v>
      </c>
      <c r="E11" s="466" t="s">
        <v>253</v>
      </c>
      <c r="F11" s="1056"/>
      <c r="G11" s="1056"/>
      <c r="H11" s="1076"/>
      <c r="I11" s="466" t="s">
        <v>252</v>
      </c>
      <c r="J11" s="466" t="s">
        <v>253</v>
      </c>
      <c r="K11" s="1056"/>
      <c r="L11" s="1056"/>
      <c r="M11" s="1076"/>
      <c r="N11" s="467" t="s">
        <v>254</v>
      </c>
      <c r="O11" s="468" t="s">
        <v>253</v>
      </c>
      <c r="P11" s="467" t="s">
        <v>255</v>
      </c>
      <c r="Q11" s="1061"/>
      <c r="R11" s="1049"/>
      <c r="S11" s="462"/>
      <c r="T11" s="462"/>
      <c r="U11" s="462"/>
      <c r="V11" s="462"/>
    </row>
    <row r="12" spans="1:22" ht="13.5" thickBot="1">
      <c r="A12" s="1087"/>
      <c r="B12" s="1090"/>
      <c r="C12" s="1064"/>
      <c r="D12" s="469" t="s">
        <v>256</v>
      </c>
      <c r="E12" s="470" t="s">
        <v>257</v>
      </c>
      <c r="F12" s="470" t="s">
        <v>258</v>
      </c>
      <c r="G12" s="470" t="s">
        <v>259</v>
      </c>
      <c r="H12" s="470" t="s">
        <v>260</v>
      </c>
      <c r="I12" s="470" t="s">
        <v>261</v>
      </c>
      <c r="J12" s="470" t="s">
        <v>262</v>
      </c>
      <c r="K12" s="470" t="s">
        <v>263</v>
      </c>
      <c r="L12" s="470" t="s">
        <v>264</v>
      </c>
      <c r="M12" s="470" t="s">
        <v>265</v>
      </c>
      <c r="N12" s="470" t="s">
        <v>266</v>
      </c>
      <c r="O12" s="470" t="s">
        <v>267</v>
      </c>
      <c r="P12" s="470" t="s">
        <v>268</v>
      </c>
      <c r="Q12" s="471" t="s">
        <v>269</v>
      </c>
      <c r="R12" s="472" t="s">
        <v>270</v>
      </c>
      <c r="S12" s="462"/>
      <c r="T12" s="462"/>
      <c r="U12" s="462"/>
      <c r="V12" s="462"/>
    </row>
    <row r="13" spans="1:22" ht="12.75">
      <c r="A13" s="473"/>
      <c r="B13" s="474"/>
      <c r="C13" s="468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6">
        <f aca="true" t="shared" si="0" ref="N13:O20">D13+I13</f>
        <v>0</v>
      </c>
      <c r="O13" s="476">
        <f t="shared" si="0"/>
        <v>0</v>
      </c>
      <c r="P13" s="476">
        <f aca="true" t="shared" si="1" ref="P13:P20">N13-O13</f>
        <v>0</v>
      </c>
      <c r="Q13" s="477">
        <f aca="true" t="shared" si="2" ref="Q13:Q20">F13+K13+H13+M13</f>
        <v>0</v>
      </c>
      <c r="R13" s="478">
        <f aca="true" t="shared" si="3" ref="R13:R20">G13+L13</f>
        <v>0</v>
      </c>
      <c r="S13" s="462"/>
      <c r="T13" s="462"/>
      <c r="U13" s="462"/>
      <c r="V13" s="462"/>
    </row>
    <row r="14" spans="1:22" ht="12.75">
      <c r="A14" s="473"/>
      <c r="B14" s="474"/>
      <c r="C14" s="468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6">
        <f t="shared" si="0"/>
        <v>0</v>
      </c>
      <c r="O14" s="476">
        <f t="shared" si="0"/>
        <v>0</v>
      </c>
      <c r="P14" s="476">
        <f t="shared" si="1"/>
        <v>0</v>
      </c>
      <c r="Q14" s="477">
        <f t="shared" si="2"/>
        <v>0</v>
      </c>
      <c r="R14" s="478">
        <f t="shared" si="3"/>
        <v>0</v>
      </c>
      <c r="S14" s="462"/>
      <c r="T14" s="462"/>
      <c r="U14" s="462"/>
      <c r="V14" s="462"/>
    </row>
    <row r="15" spans="1:22" ht="12.75">
      <c r="A15" s="479"/>
      <c r="B15" s="480"/>
      <c r="C15" s="466"/>
      <c r="D15" s="481"/>
      <c r="E15" s="481"/>
      <c r="F15" s="481"/>
      <c r="G15" s="481"/>
      <c r="H15" s="481"/>
      <c r="I15" s="481"/>
      <c r="J15" s="481"/>
      <c r="K15" s="481"/>
      <c r="L15" s="475"/>
      <c r="M15" s="475"/>
      <c r="N15" s="476">
        <f t="shared" si="0"/>
        <v>0</v>
      </c>
      <c r="O15" s="476">
        <f t="shared" si="0"/>
        <v>0</v>
      </c>
      <c r="P15" s="476">
        <f t="shared" si="1"/>
        <v>0</v>
      </c>
      <c r="Q15" s="477">
        <f t="shared" si="2"/>
        <v>0</v>
      </c>
      <c r="R15" s="478">
        <f t="shared" si="3"/>
        <v>0</v>
      </c>
      <c r="S15" s="462"/>
      <c r="T15" s="462"/>
      <c r="U15" s="462"/>
      <c r="V15" s="462"/>
    </row>
    <row r="16" spans="1:22" ht="12.75">
      <c r="A16" s="479"/>
      <c r="B16" s="480"/>
      <c r="C16" s="466"/>
      <c r="D16" s="481"/>
      <c r="E16" s="481"/>
      <c r="F16" s="481"/>
      <c r="G16" s="481"/>
      <c r="H16" s="481"/>
      <c r="I16" s="481"/>
      <c r="J16" s="481"/>
      <c r="K16" s="481"/>
      <c r="L16" s="475"/>
      <c r="M16" s="475"/>
      <c r="N16" s="476">
        <f t="shared" si="0"/>
        <v>0</v>
      </c>
      <c r="O16" s="476">
        <f t="shared" si="0"/>
        <v>0</v>
      </c>
      <c r="P16" s="476">
        <f t="shared" si="1"/>
        <v>0</v>
      </c>
      <c r="Q16" s="477">
        <f t="shared" si="2"/>
        <v>0</v>
      </c>
      <c r="R16" s="478">
        <f t="shared" si="3"/>
        <v>0</v>
      </c>
      <c r="S16" s="462"/>
      <c r="T16" s="462"/>
      <c r="U16" s="462"/>
      <c r="V16" s="462"/>
    </row>
    <row r="17" spans="1:22" ht="12.75">
      <c r="A17" s="473"/>
      <c r="B17" s="474"/>
      <c r="C17" s="468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6">
        <f t="shared" si="0"/>
        <v>0</v>
      </c>
      <c r="O17" s="476">
        <f t="shared" si="0"/>
        <v>0</v>
      </c>
      <c r="P17" s="476">
        <f t="shared" si="1"/>
        <v>0</v>
      </c>
      <c r="Q17" s="477">
        <f t="shared" si="2"/>
        <v>0</v>
      </c>
      <c r="R17" s="478">
        <f t="shared" si="3"/>
        <v>0</v>
      </c>
      <c r="S17" s="462"/>
      <c r="T17" s="462"/>
      <c r="U17" s="462"/>
      <c r="V17" s="462"/>
    </row>
    <row r="18" spans="1:22" ht="12.75">
      <c r="A18" s="479"/>
      <c r="B18" s="480"/>
      <c r="C18" s="466"/>
      <c r="D18" s="481"/>
      <c r="E18" s="481"/>
      <c r="F18" s="481"/>
      <c r="G18" s="481"/>
      <c r="H18" s="481"/>
      <c r="I18" s="481"/>
      <c r="J18" s="481"/>
      <c r="K18" s="481"/>
      <c r="L18" s="475"/>
      <c r="M18" s="475"/>
      <c r="N18" s="476">
        <f t="shared" si="0"/>
        <v>0</v>
      </c>
      <c r="O18" s="476">
        <f t="shared" si="0"/>
        <v>0</v>
      </c>
      <c r="P18" s="476">
        <f t="shared" si="1"/>
        <v>0</v>
      </c>
      <c r="Q18" s="477">
        <f t="shared" si="2"/>
        <v>0</v>
      </c>
      <c r="R18" s="478">
        <f t="shared" si="3"/>
        <v>0</v>
      </c>
      <c r="S18" s="462"/>
      <c r="T18" s="462"/>
      <c r="U18" s="462"/>
      <c r="V18" s="462"/>
    </row>
    <row r="19" spans="1:22" ht="12.75">
      <c r="A19" s="479"/>
      <c r="B19" s="480"/>
      <c r="C19" s="466"/>
      <c r="D19" s="481"/>
      <c r="E19" s="481"/>
      <c r="F19" s="481"/>
      <c r="G19" s="481"/>
      <c r="H19" s="481"/>
      <c r="I19" s="481"/>
      <c r="J19" s="481"/>
      <c r="K19" s="481"/>
      <c r="L19" s="475"/>
      <c r="M19" s="475"/>
      <c r="N19" s="476">
        <f t="shared" si="0"/>
        <v>0</v>
      </c>
      <c r="O19" s="476">
        <f t="shared" si="0"/>
        <v>0</v>
      </c>
      <c r="P19" s="476">
        <f t="shared" si="1"/>
        <v>0</v>
      </c>
      <c r="Q19" s="477">
        <f t="shared" si="2"/>
        <v>0</v>
      </c>
      <c r="R19" s="478">
        <f t="shared" si="3"/>
        <v>0</v>
      </c>
      <c r="S19" s="462"/>
      <c r="T19" s="462"/>
      <c r="U19" s="462"/>
      <c r="V19" s="462"/>
    </row>
    <row r="20" spans="1:22" ht="13.5" thickBot="1">
      <c r="A20" s="479"/>
      <c r="B20" s="480"/>
      <c r="C20" s="466"/>
      <c r="D20" s="481"/>
      <c r="E20" s="481"/>
      <c r="F20" s="481"/>
      <c r="G20" s="481"/>
      <c r="H20" s="481"/>
      <c r="I20" s="481"/>
      <c r="J20" s="481"/>
      <c r="K20" s="481"/>
      <c r="L20" s="475"/>
      <c r="M20" s="475"/>
      <c r="N20" s="476">
        <f t="shared" si="0"/>
        <v>0</v>
      </c>
      <c r="O20" s="476">
        <f t="shared" si="0"/>
        <v>0</v>
      </c>
      <c r="P20" s="476">
        <f t="shared" si="1"/>
        <v>0</v>
      </c>
      <c r="Q20" s="477">
        <f t="shared" si="2"/>
        <v>0</v>
      </c>
      <c r="R20" s="478">
        <f t="shared" si="3"/>
        <v>0</v>
      </c>
      <c r="S20" s="462"/>
      <c r="T20" s="462"/>
      <c r="U20" s="462"/>
      <c r="V20" s="462"/>
    </row>
    <row r="21" spans="1:22" s="484" customFormat="1" ht="13.5" thickBot="1">
      <c r="A21" s="1080" t="s">
        <v>25</v>
      </c>
      <c r="B21" s="1081"/>
      <c r="C21" s="1082"/>
      <c r="D21" s="482">
        <f aca="true" t="shared" si="4" ref="D21:R21">SUM(D13:D20)</f>
        <v>0</v>
      </c>
      <c r="E21" s="482">
        <f t="shared" si="4"/>
        <v>0</v>
      </c>
      <c r="F21" s="482">
        <f t="shared" si="4"/>
        <v>0</v>
      </c>
      <c r="G21" s="482">
        <f t="shared" si="4"/>
        <v>0</v>
      </c>
      <c r="H21" s="482">
        <f t="shared" si="4"/>
        <v>0</v>
      </c>
      <c r="I21" s="482">
        <f t="shared" si="4"/>
        <v>0</v>
      </c>
      <c r="J21" s="482">
        <f t="shared" si="4"/>
        <v>0</v>
      </c>
      <c r="K21" s="482">
        <f t="shared" si="4"/>
        <v>0</v>
      </c>
      <c r="L21" s="482">
        <f t="shared" si="4"/>
        <v>0</v>
      </c>
      <c r="M21" s="482">
        <f t="shared" si="4"/>
        <v>0</v>
      </c>
      <c r="N21" s="482">
        <f t="shared" si="4"/>
        <v>0</v>
      </c>
      <c r="O21" s="482">
        <f t="shared" si="4"/>
        <v>0</v>
      </c>
      <c r="P21" s="482">
        <f t="shared" si="4"/>
        <v>0</v>
      </c>
      <c r="Q21" s="482">
        <f t="shared" si="4"/>
        <v>0</v>
      </c>
      <c r="R21" s="482">
        <f t="shared" si="4"/>
        <v>0</v>
      </c>
      <c r="S21" s="483"/>
      <c r="T21" s="483"/>
      <c r="U21" s="483"/>
      <c r="V21" s="483"/>
    </row>
    <row r="22" spans="1:22" ht="12.75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</row>
    <row r="23" spans="1:22" ht="12.75">
      <c r="A23" s="462" t="s">
        <v>271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</row>
    <row r="24" spans="1:22" ht="12.75">
      <c r="A24" s="462" t="s">
        <v>272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</row>
    <row r="25" spans="1:22" ht="12.75">
      <c r="A25" s="462" t="s">
        <v>273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</row>
    <row r="26" spans="1:22" ht="12.75">
      <c r="A26" s="462" t="s">
        <v>274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</row>
    <row r="27" spans="1:22" ht="12.75">
      <c r="A27" s="462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</row>
    <row r="28" spans="1:22" ht="12.75">
      <c r="A28" s="462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</row>
    <row r="29" spans="1:22" ht="12.75">
      <c r="A29" s="462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</row>
    <row r="30" spans="1:22" ht="12.75">
      <c r="A30" s="462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</row>
    <row r="31" spans="1:22" ht="12.75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</row>
  </sheetData>
  <sheetProtection insertRows="0" deleteRows="0"/>
  <mergeCells count="23">
    <mergeCell ref="A21:C21"/>
    <mergeCell ref="G9:H9"/>
    <mergeCell ref="I9:K9"/>
    <mergeCell ref="L9:M9"/>
    <mergeCell ref="D10:E10"/>
    <mergeCell ref="F10:F11"/>
    <mergeCell ref="G10:G11"/>
    <mergeCell ref="H10:H11"/>
    <mergeCell ref="A8:A12"/>
    <mergeCell ref="B8:B12"/>
    <mergeCell ref="C8:C12"/>
    <mergeCell ref="D8:H8"/>
    <mergeCell ref="I8:M8"/>
    <mergeCell ref="N8:P9"/>
    <mergeCell ref="M10:M11"/>
    <mergeCell ref="N10:P10"/>
    <mergeCell ref="R8:R11"/>
    <mergeCell ref="D9:F9"/>
    <mergeCell ref="I10:J10"/>
    <mergeCell ref="K10:K11"/>
    <mergeCell ref="L10:L11"/>
    <mergeCell ref="P7:R7"/>
    <mergeCell ref="Q8:Q11"/>
  </mergeCells>
  <printOptions horizontalCentered="1"/>
  <pageMargins left="0.2755905511811024" right="0.2755905511811024" top="0.984251968503937" bottom="0.984251968503937" header="0.5118110236220472" footer="0.5118110236220472"/>
  <pageSetup cellComments="asDisplayed" fitToHeight="1" fitToWidth="1" horizontalDpi="300" verticalDpi="300" orientation="landscape" paperSize="9" scale="89" r:id="rId1"/>
  <headerFooter alignWithMargins="0">
    <oddHeader>&amp;R  Část Financování programů reprodukce majetku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9"/>
  <sheetViews>
    <sheetView tabSelected="1" zoomScale="88" zoomScaleNormal="88" workbookViewId="0" topLeftCell="A39">
      <selection activeCell="E62" sqref="E62"/>
    </sheetView>
  </sheetViews>
  <sheetFormatPr defaultColWidth="9.140625" defaultRowHeight="12.75"/>
  <cols>
    <col min="1" max="1" width="3.57421875" style="488" customWidth="1"/>
    <col min="2" max="2" width="7.140625" style="488" customWidth="1"/>
    <col min="3" max="3" width="8.00390625" style="488" customWidth="1"/>
    <col min="4" max="4" width="51.28125" style="488" customWidth="1"/>
    <col min="5" max="5" width="13.421875" style="488" customWidth="1"/>
    <col min="6" max="6" width="13.8515625" style="488" customWidth="1"/>
    <col min="7" max="7" width="14.7109375" style="488" customWidth="1"/>
    <col min="8" max="8" width="12.57421875" style="488" customWidth="1"/>
    <col min="9" max="9" width="14.00390625" style="488" customWidth="1"/>
    <col min="10" max="10" width="12.421875" style="488" customWidth="1"/>
    <col min="11" max="11" width="13.57421875" style="488" customWidth="1"/>
    <col min="12" max="15" width="13.7109375" style="488" customWidth="1"/>
    <col min="16" max="16" width="8.8515625" style="488" customWidth="1"/>
    <col min="17" max="17" width="8.7109375" style="488" customWidth="1"/>
    <col min="18" max="18" width="14.57421875" style="488" customWidth="1"/>
    <col min="19" max="19" width="16.57421875" style="488" customWidth="1"/>
    <col min="20" max="16384" width="9.140625" style="488" customWidth="1"/>
  </cols>
  <sheetData>
    <row r="1" spans="1:22" ht="17.25" customHeight="1">
      <c r="A1" s="485" t="s">
        <v>275</v>
      </c>
      <c r="B1" s="486"/>
      <c r="C1" s="486"/>
      <c r="D1" s="486"/>
      <c r="E1" s="487"/>
      <c r="F1" s="487"/>
      <c r="G1" s="487"/>
      <c r="H1" s="487"/>
      <c r="I1" s="487"/>
      <c r="J1" s="487"/>
      <c r="K1" s="487"/>
      <c r="L1" s="487"/>
      <c r="M1" s="487"/>
      <c r="N1" s="486"/>
      <c r="O1" s="486"/>
      <c r="P1" s="486"/>
      <c r="Q1" s="486"/>
      <c r="R1" s="486"/>
      <c r="S1" s="486"/>
      <c r="T1" s="486"/>
      <c r="U1" s="486"/>
      <c r="V1" s="486"/>
    </row>
    <row r="2" spans="1:22" ht="17.25" customHeight="1">
      <c r="A2" s="486"/>
      <c r="B2" s="486"/>
      <c r="C2" s="486"/>
      <c r="D2" s="486"/>
      <c r="E2" s="487"/>
      <c r="F2" s="487"/>
      <c r="G2" s="487"/>
      <c r="H2" s="487"/>
      <c r="I2" s="487"/>
      <c r="J2" s="487"/>
      <c r="K2" s="487"/>
      <c r="L2" s="487"/>
      <c r="M2" s="487"/>
      <c r="N2" s="486"/>
      <c r="O2" s="486"/>
      <c r="P2" s="486"/>
      <c r="Q2" s="486"/>
      <c r="R2" s="486"/>
      <c r="S2" s="486"/>
      <c r="T2" s="486"/>
      <c r="U2" s="486"/>
      <c r="V2" s="486"/>
    </row>
    <row r="3" spans="1:22" ht="17.25" customHeight="1">
      <c r="A3" s="489" t="s">
        <v>434</v>
      </c>
      <c r="B3" s="486"/>
      <c r="C3" s="486"/>
      <c r="D3" s="486"/>
      <c r="E3" s="487"/>
      <c r="F3" s="487"/>
      <c r="G3" s="487"/>
      <c r="H3" s="487"/>
      <c r="I3" s="487"/>
      <c r="J3" s="487"/>
      <c r="K3" s="487"/>
      <c r="L3" s="487"/>
      <c r="M3" s="487"/>
      <c r="N3" s="486"/>
      <c r="O3" s="486"/>
      <c r="P3" s="486"/>
      <c r="Q3" s="486"/>
      <c r="R3" s="486"/>
      <c r="S3" s="486"/>
      <c r="T3" s="486"/>
      <c r="U3" s="486"/>
      <c r="V3" s="486"/>
    </row>
    <row r="4" spans="1:22" ht="14.2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1091" t="s">
        <v>276</v>
      </c>
      <c r="S4" s="1092"/>
      <c r="T4" s="486"/>
      <c r="U4" s="486"/>
      <c r="V4" s="486"/>
    </row>
    <row r="5" spans="1:22" ht="9.75" customHeight="1" thickBot="1">
      <c r="A5" s="490"/>
      <c r="B5" s="490"/>
      <c r="C5" s="490"/>
      <c r="D5" s="490"/>
      <c r="E5" s="491"/>
      <c r="F5" s="491"/>
      <c r="G5" s="491"/>
      <c r="H5" s="491"/>
      <c r="I5" s="491"/>
      <c r="J5" s="491"/>
      <c r="K5" s="491"/>
      <c r="L5" s="491"/>
      <c r="M5" s="491"/>
      <c r="N5" s="490"/>
      <c r="O5" s="490"/>
      <c r="P5" s="490"/>
      <c r="Q5" s="490"/>
      <c r="R5" s="490"/>
      <c r="S5" s="491"/>
      <c r="T5" s="486"/>
      <c r="U5" s="486"/>
      <c r="V5" s="486"/>
    </row>
    <row r="6" spans="1:22" ht="43.5" customHeight="1" thickBot="1">
      <c r="A6" s="1093" t="s">
        <v>277</v>
      </c>
      <c r="B6" s="1095" t="s">
        <v>278</v>
      </c>
      <c r="C6" s="1096"/>
      <c r="D6" s="1097"/>
      <c r="E6" s="1101" t="s">
        <v>279</v>
      </c>
      <c r="F6" s="1102"/>
      <c r="G6" s="492" t="s">
        <v>280</v>
      </c>
      <c r="H6" s="1101" t="s">
        <v>281</v>
      </c>
      <c r="I6" s="1103"/>
      <c r="J6" s="1104" t="s">
        <v>282</v>
      </c>
      <c r="K6" s="1105"/>
      <c r="L6" s="1101" t="s">
        <v>283</v>
      </c>
      <c r="M6" s="1106"/>
      <c r="N6" s="1101" t="s">
        <v>284</v>
      </c>
      <c r="O6" s="1106"/>
      <c r="P6" s="1101" t="s">
        <v>285</v>
      </c>
      <c r="Q6" s="1106"/>
      <c r="R6" s="1101" t="s">
        <v>32</v>
      </c>
      <c r="S6" s="1103"/>
      <c r="T6" s="486"/>
      <c r="U6" s="486"/>
      <c r="V6" s="486"/>
    </row>
    <row r="7" spans="1:22" ht="27.75" customHeight="1" thickBot="1">
      <c r="A7" s="1094"/>
      <c r="B7" s="1098"/>
      <c r="C7" s="1099"/>
      <c r="D7" s="1100"/>
      <c r="E7" s="493" t="s">
        <v>286</v>
      </c>
      <c r="F7" s="494" t="s">
        <v>287</v>
      </c>
      <c r="G7" s="494" t="s">
        <v>287</v>
      </c>
      <c r="H7" s="493" t="s">
        <v>286</v>
      </c>
      <c r="I7" s="495" t="s">
        <v>287</v>
      </c>
      <c r="J7" s="496" t="s">
        <v>286</v>
      </c>
      <c r="K7" s="495" t="s">
        <v>287</v>
      </c>
      <c r="L7" s="497" t="s">
        <v>286</v>
      </c>
      <c r="M7" s="498" t="s">
        <v>287</v>
      </c>
      <c r="N7" s="497" t="s">
        <v>286</v>
      </c>
      <c r="O7" s="498" t="s">
        <v>287</v>
      </c>
      <c r="P7" s="497" t="s">
        <v>286</v>
      </c>
      <c r="Q7" s="498" t="s">
        <v>287</v>
      </c>
      <c r="R7" s="497" t="s">
        <v>286</v>
      </c>
      <c r="S7" s="498" t="s">
        <v>287</v>
      </c>
      <c r="T7" s="486"/>
      <c r="U7" s="486"/>
      <c r="V7" s="486"/>
    </row>
    <row r="8" spans="1:22" s="507" customFormat="1" ht="24.75" customHeight="1" thickBot="1">
      <c r="A8" s="499"/>
      <c r="B8" s="500"/>
      <c r="C8" s="501" t="s">
        <v>114</v>
      </c>
      <c r="D8" s="502"/>
      <c r="E8" s="503">
        <v>1</v>
      </c>
      <c r="F8" s="504">
        <v>2</v>
      </c>
      <c r="G8" s="504">
        <v>3</v>
      </c>
      <c r="H8" s="503">
        <v>4</v>
      </c>
      <c r="I8" s="504">
        <v>5</v>
      </c>
      <c r="J8" s="503">
        <v>6</v>
      </c>
      <c r="K8" s="504">
        <v>7</v>
      </c>
      <c r="L8" s="503">
        <v>8</v>
      </c>
      <c r="M8" s="504">
        <v>9</v>
      </c>
      <c r="N8" s="503">
        <v>10</v>
      </c>
      <c r="O8" s="504">
        <v>11</v>
      </c>
      <c r="P8" s="503">
        <v>12</v>
      </c>
      <c r="Q8" s="504">
        <v>13</v>
      </c>
      <c r="R8" s="503" t="s">
        <v>288</v>
      </c>
      <c r="S8" s="505" t="s">
        <v>289</v>
      </c>
      <c r="T8" s="506"/>
      <c r="U8" s="506"/>
      <c r="V8" s="506"/>
    </row>
    <row r="9" spans="1:22" s="517" customFormat="1" ht="3.75" customHeight="1" hidden="1" thickBot="1">
      <c r="A9" s="508"/>
      <c r="B9" s="509"/>
      <c r="C9" s="510"/>
      <c r="D9" s="511"/>
      <c r="E9" s="512"/>
      <c r="F9" s="513"/>
      <c r="G9" s="514"/>
      <c r="H9" s="512"/>
      <c r="I9" s="513"/>
      <c r="J9" s="512"/>
      <c r="K9" s="513"/>
      <c r="L9" s="512"/>
      <c r="M9" s="513"/>
      <c r="N9" s="512"/>
      <c r="O9" s="513"/>
      <c r="P9" s="512"/>
      <c r="Q9" s="513"/>
      <c r="R9" s="513"/>
      <c r="S9" s="515"/>
      <c r="T9" s="516"/>
      <c r="U9" s="516"/>
      <c r="V9" s="516"/>
    </row>
    <row r="10" spans="1:22" ht="15" customHeight="1" thickBot="1">
      <c r="A10" s="518">
        <v>1</v>
      </c>
      <c r="B10" s="519" t="s">
        <v>290</v>
      </c>
      <c r="C10" s="520"/>
      <c r="D10" s="521"/>
      <c r="E10" s="697">
        <f>E11+E46</f>
        <v>0</v>
      </c>
      <c r="F10" s="697">
        <f aca="true" t="shared" si="0" ref="F10:Q10">F11+F46+F58</f>
        <v>0</v>
      </c>
      <c r="G10" s="697">
        <f>G11+G46+G58</f>
        <v>0</v>
      </c>
      <c r="H10" s="697">
        <f>H11+H46+H58</f>
        <v>0</v>
      </c>
      <c r="I10" s="697">
        <f t="shared" si="0"/>
        <v>0</v>
      </c>
      <c r="J10" s="697">
        <f t="shared" si="0"/>
        <v>0</v>
      </c>
      <c r="K10" s="697">
        <f t="shared" si="0"/>
        <v>0</v>
      </c>
      <c r="L10" s="697">
        <f t="shared" si="0"/>
        <v>0</v>
      </c>
      <c r="M10" s="697">
        <f t="shared" si="0"/>
        <v>0</v>
      </c>
      <c r="N10" s="697">
        <f t="shared" si="0"/>
        <v>0</v>
      </c>
      <c r="O10" s="697">
        <f t="shared" si="0"/>
        <v>0</v>
      </c>
      <c r="P10" s="697">
        <f t="shared" si="0"/>
        <v>0</v>
      </c>
      <c r="Q10" s="697">
        <f t="shared" si="0"/>
        <v>0</v>
      </c>
      <c r="R10" s="697">
        <f>R11</f>
        <v>0</v>
      </c>
      <c r="S10" s="695">
        <f>S11+S46+S58</f>
        <v>0</v>
      </c>
      <c r="T10" s="486"/>
      <c r="U10" s="486"/>
      <c r="V10" s="486"/>
    </row>
    <row r="11" spans="1:22" ht="24.75" customHeight="1" thickBot="1">
      <c r="A11" s="518">
        <v>2</v>
      </c>
      <c r="B11" s="1107" t="s">
        <v>291</v>
      </c>
      <c r="C11" s="1108"/>
      <c r="D11" s="1109"/>
      <c r="E11" s="697">
        <f>E12+E46</f>
        <v>0</v>
      </c>
      <c r="F11" s="697">
        <f>F12+F38</f>
        <v>0</v>
      </c>
      <c r="G11" s="697">
        <f>G12+G38</f>
        <v>0</v>
      </c>
      <c r="H11" s="697">
        <f>H12</f>
        <v>0</v>
      </c>
      <c r="I11" s="697">
        <f>I12+I38</f>
        <v>0</v>
      </c>
      <c r="J11" s="697">
        <f>J12</f>
        <v>0</v>
      </c>
      <c r="K11" s="697">
        <f>K12+K38</f>
        <v>0</v>
      </c>
      <c r="L11" s="697">
        <f>L12</f>
        <v>0</v>
      </c>
      <c r="M11" s="697">
        <f>M12+M38</f>
        <v>0</v>
      </c>
      <c r="N11" s="697">
        <f>N12</f>
        <v>0</v>
      </c>
      <c r="O11" s="697">
        <f>O12+O38</f>
        <v>0</v>
      </c>
      <c r="P11" s="697">
        <f>P12</f>
        <v>0</v>
      </c>
      <c r="Q11" s="697">
        <f>Q12+Q38</f>
        <v>0</v>
      </c>
      <c r="R11" s="697">
        <f>R12</f>
        <v>0</v>
      </c>
      <c r="S11" s="695">
        <f>S12+S38</f>
        <v>0</v>
      </c>
      <c r="T11" s="486"/>
      <c r="U11" s="486"/>
      <c r="V11" s="486"/>
    </row>
    <row r="12" spans="1:22" ht="13.5" thickBot="1">
      <c r="A12" s="522">
        <v>3</v>
      </c>
      <c r="B12" s="519" t="s">
        <v>292</v>
      </c>
      <c r="C12" s="520"/>
      <c r="D12" s="521"/>
      <c r="E12" s="694"/>
      <c r="F12" s="695">
        <f>F15+F27+F29+F30+F31+F33+F36+F37</f>
        <v>0</v>
      </c>
      <c r="G12" s="695">
        <f>G15+G27+G29+G30+G31+G33+G36+G37</f>
        <v>0</v>
      </c>
      <c r="H12" s="696">
        <f>H13+H14+H20+H28+H29+H33+H34+H35</f>
        <v>0</v>
      </c>
      <c r="I12" s="695">
        <f>I15+I27+I29+I30+I31+I33+I36+I37</f>
        <v>0</v>
      </c>
      <c r="J12" s="696">
        <f>J13+J14+J20+J28+J29+J33+J34+J35</f>
        <v>0</v>
      </c>
      <c r="K12" s="695">
        <f>K15+K27+K29+K30+K31+K33+K36+K37</f>
        <v>0</v>
      </c>
      <c r="L12" s="696">
        <f>L13+L14+L20+L28+L29+L33+L34+L35</f>
        <v>0</v>
      </c>
      <c r="M12" s="695">
        <f>M15+M27+M29+M30+M31+M33+M36+M37</f>
        <v>0</v>
      </c>
      <c r="N12" s="696">
        <f>N13+N14+N20+N28+N29+N33+N34+N35</f>
        <v>0</v>
      </c>
      <c r="O12" s="695">
        <f>O15+O27+O29+O30+O31+O33+O36+O37</f>
        <v>0</v>
      </c>
      <c r="P12" s="696">
        <f>P13+P14+P20+P28+P29+P33+P34+P35</f>
        <v>0</v>
      </c>
      <c r="Q12" s="695">
        <f>Q15+Q27+Q29+Q30+Q31+Q33+Q36+Q37</f>
        <v>0</v>
      </c>
      <c r="R12" s="696">
        <v>0</v>
      </c>
      <c r="S12" s="695">
        <f>F12-I12-K12-M12-O12-G12-Q12</f>
        <v>0</v>
      </c>
      <c r="T12" s="486"/>
      <c r="U12" s="486"/>
      <c r="V12" s="486"/>
    </row>
    <row r="13" spans="1:22" ht="12.75">
      <c r="A13" s="523">
        <v>4</v>
      </c>
      <c r="B13" s="524" t="s">
        <v>107</v>
      </c>
      <c r="C13" s="525" t="s">
        <v>293</v>
      </c>
      <c r="D13" s="526" t="s">
        <v>294</v>
      </c>
      <c r="E13" s="527"/>
      <c r="F13" s="528"/>
      <c r="G13" s="528"/>
      <c r="H13" s="529"/>
      <c r="I13" s="528"/>
      <c r="J13" s="530"/>
      <c r="K13" s="528"/>
      <c r="L13" s="530"/>
      <c r="M13" s="528"/>
      <c r="N13" s="530"/>
      <c r="O13" s="528"/>
      <c r="P13" s="530"/>
      <c r="Q13" s="528"/>
      <c r="R13" s="531"/>
      <c r="S13" s="532">
        <f aca="true" t="shared" si="1" ref="S13:S36">F13-I13-K13-M13-O13-G13-Q13</f>
        <v>0</v>
      </c>
      <c r="T13" s="486"/>
      <c r="U13" s="486"/>
      <c r="V13" s="486"/>
    </row>
    <row r="14" spans="1:22" ht="12.75">
      <c r="A14" s="533">
        <v>5</v>
      </c>
      <c r="B14" s="524"/>
      <c r="C14" s="534" t="s">
        <v>295</v>
      </c>
      <c r="D14" s="535" t="s">
        <v>296</v>
      </c>
      <c r="E14" s="536"/>
      <c r="F14" s="528"/>
      <c r="G14" s="528"/>
      <c r="H14" s="537"/>
      <c r="I14" s="538"/>
      <c r="J14" s="537"/>
      <c r="K14" s="538"/>
      <c r="L14" s="537"/>
      <c r="M14" s="538"/>
      <c r="N14" s="537"/>
      <c r="O14" s="538"/>
      <c r="P14" s="537"/>
      <c r="Q14" s="538"/>
      <c r="R14" s="539"/>
      <c r="S14" s="532">
        <f t="shared" si="1"/>
        <v>0</v>
      </c>
      <c r="T14" s="486"/>
      <c r="U14" s="486"/>
      <c r="V14" s="486"/>
    </row>
    <row r="15" spans="1:22" ht="12.75">
      <c r="A15" s="533">
        <v>6</v>
      </c>
      <c r="B15" s="524"/>
      <c r="C15" s="534" t="s">
        <v>297</v>
      </c>
      <c r="D15" s="535" t="s">
        <v>298</v>
      </c>
      <c r="E15" s="540"/>
      <c r="F15" s="541">
        <f>F16+F18+F19+F20+F21+F22+F23+F27</f>
        <v>0</v>
      </c>
      <c r="G15" s="541">
        <f>G16+G18+G19+G20+G21+G22+G23+G27</f>
        <v>0</v>
      </c>
      <c r="H15" s="539">
        <f>H20+H28</f>
        <v>0</v>
      </c>
      <c r="I15" s="541">
        <f>I16+I18+I19+I20+I21+I22+I23+I27</f>
        <v>0</v>
      </c>
      <c r="J15" s="539">
        <f>J20+J28</f>
        <v>0</v>
      </c>
      <c r="K15" s="541">
        <f>K16+K18+K19+K20+K21+K22+K23+K27</f>
        <v>0</v>
      </c>
      <c r="L15" s="539">
        <f>L20+L28</f>
        <v>0</v>
      </c>
      <c r="M15" s="541">
        <f>M16+M18+M19+M20+M21+M22+M23+M27</f>
        <v>0</v>
      </c>
      <c r="N15" s="539">
        <f>N20+N28</f>
        <v>0</v>
      </c>
      <c r="O15" s="541">
        <f>O16+O18+O19+O20+O21+O22+O23+O27</f>
        <v>0</v>
      </c>
      <c r="P15" s="539">
        <f>P20+P28</f>
        <v>0</v>
      </c>
      <c r="Q15" s="541">
        <f>Q16+Q18+Q19+Q20+Q21+Q22+Q23+Q27</f>
        <v>0</v>
      </c>
      <c r="R15" s="539"/>
      <c r="S15" s="532">
        <f>F15-I15-K15-M15-O15-G15-Q15</f>
        <v>0</v>
      </c>
      <c r="T15" s="486"/>
      <c r="U15" s="486"/>
      <c r="V15" s="486"/>
    </row>
    <row r="16" spans="1:22" ht="12.75">
      <c r="A16" s="533">
        <v>7</v>
      </c>
      <c r="B16" s="524"/>
      <c r="C16" s="542"/>
      <c r="D16" s="543" t="s">
        <v>299</v>
      </c>
      <c r="E16" s="540"/>
      <c r="F16" s="538"/>
      <c r="G16" s="538"/>
      <c r="H16" s="537"/>
      <c r="I16" s="544"/>
      <c r="J16" s="537"/>
      <c r="K16" s="544"/>
      <c r="L16" s="537"/>
      <c r="M16" s="538"/>
      <c r="N16" s="537"/>
      <c r="O16" s="538"/>
      <c r="P16" s="537"/>
      <c r="Q16" s="538"/>
      <c r="R16" s="539"/>
      <c r="S16" s="532">
        <f t="shared" si="1"/>
        <v>0</v>
      </c>
      <c r="T16" s="486"/>
      <c r="U16" s="486"/>
      <c r="V16" s="486"/>
    </row>
    <row r="17" spans="1:22" ht="12.75">
      <c r="A17" s="533">
        <v>8</v>
      </c>
      <c r="B17" s="524"/>
      <c r="C17" s="542"/>
      <c r="D17" s="543" t="s">
        <v>437</v>
      </c>
      <c r="E17" s="540"/>
      <c r="F17" s="538"/>
      <c r="G17" s="538"/>
      <c r="H17" s="537"/>
      <c r="I17" s="544"/>
      <c r="J17" s="537"/>
      <c r="K17" s="544"/>
      <c r="L17" s="546"/>
      <c r="M17" s="538"/>
      <c r="N17" s="546"/>
      <c r="O17" s="538"/>
      <c r="P17" s="546"/>
      <c r="Q17" s="538"/>
      <c r="R17" s="539"/>
      <c r="S17" s="532">
        <f t="shared" si="1"/>
        <v>0</v>
      </c>
      <c r="T17" s="486"/>
      <c r="U17" s="486"/>
      <c r="V17" s="486"/>
    </row>
    <row r="18" spans="1:22" ht="12.75">
      <c r="A18" s="533">
        <v>9</v>
      </c>
      <c r="B18" s="524"/>
      <c r="C18" s="542"/>
      <c r="D18" s="545" t="s">
        <v>300</v>
      </c>
      <c r="E18" s="540"/>
      <c r="F18" s="538"/>
      <c r="G18" s="538"/>
      <c r="H18" s="537"/>
      <c r="I18" s="544"/>
      <c r="J18" s="537"/>
      <c r="K18" s="544"/>
      <c r="L18" s="546"/>
      <c r="M18" s="538"/>
      <c r="N18" s="546"/>
      <c r="O18" s="538"/>
      <c r="P18" s="546"/>
      <c r="Q18" s="538"/>
      <c r="R18" s="539"/>
      <c r="S18" s="532">
        <f t="shared" si="1"/>
        <v>0</v>
      </c>
      <c r="T18" s="486"/>
      <c r="U18" s="486"/>
      <c r="V18" s="486"/>
    </row>
    <row r="19" spans="1:22" ht="12.75">
      <c r="A19" s="533">
        <v>10</v>
      </c>
      <c r="B19" s="524"/>
      <c r="C19" s="542"/>
      <c r="D19" s="545" t="s">
        <v>301</v>
      </c>
      <c r="E19" s="536"/>
      <c r="F19" s="538"/>
      <c r="G19" s="538"/>
      <c r="H19" s="537"/>
      <c r="I19" s="544"/>
      <c r="J19" s="537"/>
      <c r="K19" s="544"/>
      <c r="L19" s="546"/>
      <c r="M19" s="538"/>
      <c r="N19" s="546"/>
      <c r="O19" s="538"/>
      <c r="P19" s="546"/>
      <c r="Q19" s="538"/>
      <c r="R19" s="539"/>
      <c r="S19" s="532">
        <f t="shared" si="1"/>
        <v>0</v>
      </c>
      <c r="T19" s="486"/>
      <c r="U19" s="486"/>
      <c r="V19" s="486"/>
    </row>
    <row r="20" spans="1:22" ht="12.75">
      <c r="A20" s="488">
        <v>11</v>
      </c>
      <c r="B20" s="524"/>
      <c r="C20" s="542"/>
      <c r="D20" s="535" t="s">
        <v>302</v>
      </c>
      <c r="E20" s="536"/>
      <c r="F20" s="538"/>
      <c r="G20" s="538"/>
      <c r="H20" s="537"/>
      <c r="I20" s="544"/>
      <c r="J20" s="537"/>
      <c r="K20" s="538"/>
      <c r="L20" s="546"/>
      <c r="M20" s="538"/>
      <c r="N20" s="546"/>
      <c r="O20" s="538"/>
      <c r="P20" s="546"/>
      <c r="Q20" s="538"/>
      <c r="R20" s="539"/>
      <c r="S20" s="532">
        <f t="shared" si="1"/>
        <v>0</v>
      </c>
      <c r="T20" s="486"/>
      <c r="U20" s="486"/>
      <c r="V20" s="486"/>
    </row>
    <row r="21" spans="1:22" ht="12.75">
      <c r="A21" s="533">
        <v>12</v>
      </c>
      <c r="B21" s="524"/>
      <c r="C21" s="542"/>
      <c r="D21" s="535" t="s">
        <v>303</v>
      </c>
      <c r="E21" s="540"/>
      <c r="F21" s="538"/>
      <c r="G21" s="538"/>
      <c r="H21" s="537"/>
      <c r="I21" s="544"/>
      <c r="J21" s="537"/>
      <c r="K21" s="544"/>
      <c r="L21" s="537"/>
      <c r="M21" s="538"/>
      <c r="N21" s="546"/>
      <c r="O21" s="538"/>
      <c r="P21" s="546"/>
      <c r="Q21" s="538"/>
      <c r="R21" s="539"/>
      <c r="S21" s="532">
        <f t="shared" si="1"/>
        <v>0</v>
      </c>
      <c r="T21" s="486"/>
      <c r="U21" s="486"/>
      <c r="V21" s="486"/>
    </row>
    <row r="22" spans="1:22" ht="12.75">
      <c r="A22" s="533">
        <v>13</v>
      </c>
      <c r="B22" s="524"/>
      <c r="C22" s="542"/>
      <c r="D22" s="535" t="s">
        <v>304</v>
      </c>
      <c r="E22" s="540"/>
      <c r="F22" s="538"/>
      <c r="G22" s="538"/>
      <c r="H22" s="537"/>
      <c r="I22" s="544"/>
      <c r="J22" s="537"/>
      <c r="K22" s="544"/>
      <c r="L22" s="537"/>
      <c r="M22" s="538"/>
      <c r="N22" s="546"/>
      <c r="O22" s="538"/>
      <c r="P22" s="546"/>
      <c r="Q22" s="538"/>
      <c r="R22" s="539"/>
      <c r="S22" s="532">
        <f>F22-I22-K22-M22-O22-G22-Q22</f>
        <v>0</v>
      </c>
      <c r="T22" s="486"/>
      <c r="U22" s="486"/>
      <c r="V22" s="486"/>
    </row>
    <row r="23" spans="1:22" ht="12.75">
      <c r="A23" s="533">
        <v>14</v>
      </c>
      <c r="B23" s="524"/>
      <c r="C23" s="542"/>
      <c r="D23" s="535" t="s">
        <v>305</v>
      </c>
      <c r="E23" s="540"/>
      <c r="F23" s="541">
        <f>SUM(F24:F26)</f>
        <v>0</v>
      </c>
      <c r="G23" s="541">
        <f>SUM(G24:G26)</f>
        <v>0</v>
      </c>
      <c r="H23" s="539"/>
      <c r="I23" s="541">
        <f>SUM(I24:I26)</f>
        <v>0</v>
      </c>
      <c r="J23" s="539"/>
      <c r="K23" s="541">
        <f>SUM(K24:K26)</f>
        <v>0</v>
      </c>
      <c r="L23" s="539"/>
      <c r="M23" s="541">
        <f>SUM(M24:M26)</f>
        <v>0</v>
      </c>
      <c r="N23" s="539"/>
      <c r="O23" s="541">
        <f>SUM(O24:O26)</f>
        <v>0</v>
      </c>
      <c r="P23" s="539"/>
      <c r="Q23" s="541">
        <f>SUM(Q24:Q26)</f>
        <v>0</v>
      </c>
      <c r="R23" s="539"/>
      <c r="S23" s="532">
        <f t="shared" si="1"/>
        <v>0</v>
      </c>
      <c r="T23" s="486"/>
      <c r="U23" s="486"/>
      <c r="V23" s="486"/>
    </row>
    <row r="24" spans="1:22" ht="12.75">
      <c r="A24" s="533">
        <v>15</v>
      </c>
      <c r="B24" s="524"/>
      <c r="C24" s="542"/>
      <c r="D24" s="535" t="s">
        <v>306</v>
      </c>
      <c r="E24" s="540"/>
      <c r="F24" s="538"/>
      <c r="G24" s="547"/>
      <c r="H24" s="537"/>
      <c r="I24" s="544"/>
      <c r="J24" s="537"/>
      <c r="K24" s="544"/>
      <c r="L24" s="537"/>
      <c r="M24" s="538"/>
      <c r="N24" s="546"/>
      <c r="O24" s="538"/>
      <c r="P24" s="546"/>
      <c r="Q24" s="538"/>
      <c r="R24" s="539"/>
      <c r="S24" s="532">
        <f t="shared" si="1"/>
        <v>0</v>
      </c>
      <c r="T24" s="486"/>
      <c r="U24" s="486"/>
      <c r="V24" s="486"/>
    </row>
    <row r="25" spans="1:22" ht="12.75">
      <c r="A25" s="533">
        <v>16</v>
      </c>
      <c r="B25" s="524"/>
      <c r="C25" s="542"/>
      <c r="D25" s="535" t="s">
        <v>307</v>
      </c>
      <c r="E25" s="540"/>
      <c r="F25" s="538"/>
      <c r="G25" s="547"/>
      <c r="H25" s="537"/>
      <c r="I25" s="544"/>
      <c r="J25" s="537"/>
      <c r="K25" s="544"/>
      <c r="L25" s="537"/>
      <c r="M25" s="538"/>
      <c r="N25" s="546"/>
      <c r="O25" s="538"/>
      <c r="P25" s="546"/>
      <c r="Q25" s="538"/>
      <c r="R25" s="539"/>
      <c r="S25" s="532">
        <f t="shared" si="1"/>
        <v>0</v>
      </c>
      <c r="T25" s="486"/>
      <c r="U25" s="486"/>
      <c r="V25" s="486"/>
    </row>
    <row r="26" spans="1:22" ht="12.75">
      <c r="A26" s="533">
        <v>17</v>
      </c>
      <c r="B26" s="524"/>
      <c r="C26" s="542"/>
      <c r="D26" s="535" t="s">
        <v>308</v>
      </c>
      <c r="E26" s="540"/>
      <c r="F26" s="538"/>
      <c r="G26" s="547"/>
      <c r="H26" s="537"/>
      <c r="I26" s="544"/>
      <c r="J26" s="537"/>
      <c r="K26" s="544"/>
      <c r="L26" s="537"/>
      <c r="M26" s="538"/>
      <c r="N26" s="546"/>
      <c r="O26" s="538"/>
      <c r="P26" s="546"/>
      <c r="Q26" s="538"/>
      <c r="R26" s="539"/>
      <c r="S26" s="532">
        <f t="shared" si="1"/>
        <v>0</v>
      </c>
      <c r="T26" s="486"/>
      <c r="U26" s="486"/>
      <c r="V26" s="486"/>
    </row>
    <row r="27" spans="1:22" ht="12.75">
      <c r="A27" s="533">
        <v>18</v>
      </c>
      <c r="B27" s="524"/>
      <c r="C27" s="542"/>
      <c r="D27" s="535" t="s">
        <v>309</v>
      </c>
      <c r="E27" s="540"/>
      <c r="F27" s="538"/>
      <c r="G27" s="547"/>
      <c r="H27" s="537"/>
      <c r="I27" s="544"/>
      <c r="J27" s="546"/>
      <c r="K27" s="548"/>
      <c r="L27" s="546"/>
      <c r="M27" s="538"/>
      <c r="N27" s="546"/>
      <c r="O27" s="538"/>
      <c r="P27" s="546"/>
      <c r="Q27" s="538"/>
      <c r="R27" s="539"/>
      <c r="S27" s="532">
        <f t="shared" si="1"/>
        <v>0</v>
      </c>
      <c r="T27" s="486"/>
      <c r="U27" s="486"/>
      <c r="V27" s="486"/>
    </row>
    <row r="28" spans="1:22" ht="12.75">
      <c r="A28" s="533">
        <v>19</v>
      </c>
      <c r="B28" s="524"/>
      <c r="C28" s="542"/>
      <c r="D28" s="535" t="s">
        <v>442</v>
      </c>
      <c r="E28" s="540"/>
      <c r="F28" s="538"/>
      <c r="G28" s="547"/>
      <c r="H28" s="537"/>
      <c r="I28" s="544"/>
      <c r="J28" s="546"/>
      <c r="K28" s="548"/>
      <c r="L28" s="546"/>
      <c r="M28" s="538"/>
      <c r="N28" s="546"/>
      <c r="O28" s="538"/>
      <c r="P28" s="546"/>
      <c r="Q28" s="538"/>
      <c r="R28" s="539"/>
      <c r="S28" s="532">
        <f t="shared" si="1"/>
        <v>0</v>
      </c>
      <c r="T28" s="486"/>
      <c r="U28" s="486"/>
      <c r="V28" s="486"/>
    </row>
    <row r="29" spans="1:22" ht="12.75">
      <c r="A29" s="533">
        <v>20</v>
      </c>
      <c r="B29" s="524"/>
      <c r="C29" s="534" t="s">
        <v>310</v>
      </c>
      <c r="D29" s="535" t="s">
        <v>311</v>
      </c>
      <c r="E29" s="540"/>
      <c r="F29" s="538"/>
      <c r="G29" s="547"/>
      <c r="H29" s="537"/>
      <c r="I29" s="544"/>
      <c r="J29" s="546"/>
      <c r="K29" s="548"/>
      <c r="L29" s="546"/>
      <c r="M29" s="538"/>
      <c r="N29" s="546"/>
      <c r="O29" s="538"/>
      <c r="P29" s="546"/>
      <c r="Q29" s="538"/>
      <c r="R29" s="539"/>
      <c r="S29" s="532">
        <f t="shared" si="1"/>
        <v>0</v>
      </c>
      <c r="T29" s="486"/>
      <c r="U29" s="486"/>
      <c r="V29" s="486"/>
    </row>
    <row r="30" spans="1:22" ht="12.75">
      <c r="A30" s="533">
        <v>21</v>
      </c>
      <c r="B30" s="524"/>
      <c r="C30" s="534" t="s">
        <v>312</v>
      </c>
      <c r="D30" s="535" t="s">
        <v>313</v>
      </c>
      <c r="E30" s="540"/>
      <c r="F30" s="538"/>
      <c r="G30" s="547"/>
      <c r="H30" s="537"/>
      <c r="I30" s="544"/>
      <c r="J30" s="537"/>
      <c r="K30" s="544"/>
      <c r="L30" s="537"/>
      <c r="M30" s="538"/>
      <c r="N30" s="537"/>
      <c r="O30" s="549"/>
      <c r="P30" s="537"/>
      <c r="Q30" s="549"/>
      <c r="R30" s="539"/>
      <c r="S30" s="532">
        <f t="shared" si="1"/>
        <v>0</v>
      </c>
      <c r="T30" s="486"/>
      <c r="U30" s="486"/>
      <c r="V30" s="486"/>
    </row>
    <row r="31" spans="1:22" ht="12.75">
      <c r="A31" s="533">
        <v>22</v>
      </c>
      <c r="B31" s="524"/>
      <c r="C31" s="534" t="s">
        <v>314</v>
      </c>
      <c r="D31" s="535" t="s">
        <v>315</v>
      </c>
      <c r="E31" s="540"/>
      <c r="F31" s="538"/>
      <c r="G31" s="547"/>
      <c r="H31" s="537"/>
      <c r="I31" s="544"/>
      <c r="J31" s="537"/>
      <c r="K31" s="544"/>
      <c r="L31" s="537"/>
      <c r="M31" s="538"/>
      <c r="N31" s="537"/>
      <c r="O31" s="549"/>
      <c r="P31" s="537"/>
      <c r="Q31" s="549"/>
      <c r="R31" s="539"/>
      <c r="S31" s="532">
        <f t="shared" si="1"/>
        <v>0</v>
      </c>
      <c r="T31" s="486"/>
      <c r="U31" s="486"/>
      <c r="V31" s="486"/>
    </row>
    <row r="32" spans="1:22" ht="12.75">
      <c r="A32" s="533">
        <v>23</v>
      </c>
      <c r="B32" s="524"/>
      <c r="C32" s="542"/>
      <c r="D32" s="550" t="s">
        <v>316</v>
      </c>
      <c r="E32" s="540"/>
      <c r="F32" s="538"/>
      <c r="G32" s="547"/>
      <c r="H32" s="537"/>
      <c r="I32" s="544"/>
      <c r="J32" s="537"/>
      <c r="K32" s="544"/>
      <c r="L32" s="537"/>
      <c r="M32" s="538"/>
      <c r="N32" s="537"/>
      <c r="O32" s="549"/>
      <c r="P32" s="537"/>
      <c r="Q32" s="549"/>
      <c r="R32" s="539"/>
      <c r="S32" s="532">
        <f t="shared" si="1"/>
        <v>0</v>
      </c>
      <c r="T32" s="486"/>
      <c r="U32" s="486"/>
      <c r="V32" s="486"/>
    </row>
    <row r="33" spans="1:22" ht="12.75">
      <c r="A33" s="533">
        <v>24</v>
      </c>
      <c r="B33" s="524"/>
      <c r="C33" s="534" t="s">
        <v>317</v>
      </c>
      <c r="D33" s="535" t="s">
        <v>318</v>
      </c>
      <c r="E33" s="540"/>
      <c r="F33" s="538"/>
      <c r="G33" s="547"/>
      <c r="H33" s="537"/>
      <c r="I33" s="544"/>
      <c r="J33" s="546"/>
      <c r="K33" s="544"/>
      <c r="L33" s="537"/>
      <c r="M33" s="538"/>
      <c r="N33" s="546"/>
      <c r="O33" s="538"/>
      <c r="P33" s="546"/>
      <c r="Q33" s="538"/>
      <c r="R33" s="539"/>
      <c r="S33" s="532">
        <f t="shared" si="1"/>
        <v>0</v>
      </c>
      <c r="T33" s="486"/>
      <c r="U33" s="486"/>
      <c r="V33" s="486"/>
    </row>
    <row r="34" spans="1:22" ht="12.75">
      <c r="A34" s="533">
        <v>25</v>
      </c>
      <c r="B34" s="524"/>
      <c r="C34" s="534" t="s">
        <v>440</v>
      </c>
      <c r="D34" s="551" t="s">
        <v>319</v>
      </c>
      <c r="E34" s="540"/>
      <c r="F34" s="538"/>
      <c r="G34" s="547"/>
      <c r="H34" s="537"/>
      <c r="I34" s="544"/>
      <c r="J34" s="546"/>
      <c r="K34" s="544"/>
      <c r="L34" s="537"/>
      <c r="M34" s="538"/>
      <c r="N34" s="546"/>
      <c r="O34" s="538"/>
      <c r="P34" s="546"/>
      <c r="Q34" s="538"/>
      <c r="R34" s="539"/>
      <c r="S34" s="532">
        <f t="shared" si="1"/>
        <v>0</v>
      </c>
      <c r="T34" s="486"/>
      <c r="U34" s="486"/>
      <c r="V34" s="486"/>
    </row>
    <row r="35" spans="1:22" ht="12.75">
      <c r="A35" s="488">
        <v>26</v>
      </c>
      <c r="B35" s="524"/>
      <c r="C35" s="552" t="s">
        <v>441</v>
      </c>
      <c r="D35" s="553" t="s">
        <v>320</v>
      </c>
      <c r="E35" s="554"/>
      <c r="F35" s="538"/>
      <c r="G35" s="547"/>
      <c r="H35" s="537"/>
      <c r="I35" s="544"/>
      <c r="J35" s="546"/>
      <c r="K35" s="544"/>
      <c r="L35" s="537"/>
      <c r="M35" s="538"/>
      <c r="N35" s="546"/>
      <c r="O35" s="538"/>
      <c r="P35" s="546"/>
      <c r="Q35" s="538"/>
      <c r="R35" s="539"/>
      <c r="S35" s="532">
        <f t="shared" si="1"/>
        <v>0</v>
      </c>
      <c r="T35" s="486"/>
      <c r="U35" s="486"/>
      <c r="V35" s="486"/>
    </row>
    <row r="36" spans="1:22" ht="12.75">
      <c r="A36" s="555">
        <v>27</v>
      </c>
      <c r="B36" s="524"/>
      <c r="C36" s="556" t="s">
        <v>321</v>
      </c>
      <c r="D36" s="557"/>
      <c r="E36" s="558"/>
      <c r="F36" s="559"/>
      <c r="G36" s="547"/>
      <c r="H36" s="537"/>
      <c r="I36" s="544"/>
      <c r="J36" s="546"/>
      <c r="K36" s="544"/>
      <c r="L36" s="546"/>
      <c r="M36" s="560"/>
      <c r="N36" s="546"/>
      <c r="O36" s="538"/>
      <c r="P36" s="546"/>
      <c r="Q36" s="538"/>
      <c r="R36" s="539"/>
      <c r="S36" s="532">
        <f t="shared" si="1"/>
        <v>0</v>
      </c>
      <c r="T36" s="486"/>
      <c r="U36" s="486"/>
      <c r="V36" s="486"/>
    </row>
    <row r="37" spans="1:22" s="575" customFormat="1" ht="13.5" thickBot="1">
      <c r="A37" s="561">
        <v>28</v>
      </c>
      <c r="B37" s="562"/>
      <c r="C37" s="563" t="s">
        <v>438</v>
      </c>
      <c r="D37" s="564"/>
      <c r="E37" s="565"/>
      <c r="F37" s="566"/>
      <c r="G37" s="567"/>
      <c r="H37" s="568"/>
      <c r="I37" s="569"/>
      <c r="J37" s="568"/>
      <c r="K37" s="569"/>
      <c r="L37" s="570"/>
      <c r="M37" s="571"/>
      <c r="N37" s="568"/>
      <c r="O37" s="569"/>
      <c r="P37" s="568"/>
      <c r="Q37" s="569"/>
      <c r="R37" s="572"/>
      <c r="S37" s="573">
        <f aca="true" t="shared" si="2" ref="S37:S58">F37-I37-K37-M37-O37-G37</f>
        <v>0</v>
      </c>
      <c r="T37" s="574"/>
      <c r="U37" s="574"/>
      <c r="V37" s="574"/>
    </row>
    <row r="38" spans="1:22" ht="13.5" thickBot="1">
      <c r="A38" s="522">
        <v>29</v>
      </c>
      <c r="B38" s="519" t="s">
        <v>322</v>
      </c>
      <c r="C38" s="520"/>
      <c r="D38" s="521"/>
      <c r="E38" s="576"/>
      <c r="F38" s="577">
        <f aca="true" t="shared" si="3" ref="F38:Q38">SUM(F39:F45)</f>
        <v>0</v>
      </c>
      <c r="G38" s="577">
        <f t="shared" si="3"/>
        <v>0</v>
      </c>
      <c r="H38" s="578">
        <f t="shared" si="3"/>
        <v>0</v>
      </c>
      <c r="I38" s="577">
        <f t="shared" si="3"/>
        <v>0</v>
      </c>
      <c r="J38" s="578">
        <f t="shared" si="3"/>
        <v>0</v>
      </c>
      <c r="K38" s="577">
        <f t="shared" si="3"/>
        <v>0</v>
      </c>
      <c r="L38" s="578">
        <f t="shared" si="3"/>
        <v>0</v>
      </c>
      <c r="M38" s="577">
        <f t="shared" si="3"/>
        <v>0</v>
      </c>
      <c r="N38" s="578">
        <f t="shared" si="3"/>
        <v>0</v>
      </c>
      <c r="O38" s="577">
        <f t="shared" si="3"/>
        <v>0</v>
      </c>
      <c r="P38" s="578">
        <f t="shared" si="3"/>
        <v>0</v>
      </c>
      <c r="Q38" s="577">
        <f t="shared" si="3"/>
        <v>0</v>
      </c>
      <c r="R38" s="578">
        <v>0</v>
      </c>
      <c r="S38" s="577">
        <f t="shared" si="2"/>
        <v>0</v>
      </c>
      <c r="T38" s="486"/>
      <c r="U38" s="486"/>
      <c r="V38" s="486"/>
    </row>
    <row r="39" spans="1:22" ht="13.5" customHeight="1">
      <c r="A39" s="523">
        <v>30</v>
      </c>
      <c r="B39" s="579" t="s">
        <v>323</v>
      </c>
      <c r="C39" s="580"/>
      <c r="D39" s="581"/>
      <c r="E39" s="536"/>
      <c r="F39" s="582"/>
      <c r="G39" s="582"/>
      <c r="H39" s="530"/>
      <c r="I39" s="583"/>
      <c r="J39" s="584"/>
      <c r="K39" s="583"/>
      <c r="L39" s="584"/>
      <c r="M39" s="585"/>
      <c r="N39" s="530"/>
      <c r="O39" s="583"/>
      <c r="P39" s="530"/>
      <c r="Q39" s="583"/>
      <c r="R39" s="531"/>
      <c r="S39" s="532">
        <f t="shared" si="2"/>
        <v>0</v>
      </c>
      <c r="T39" s="486"/>
      <c r="U39" s="486"/>
      <c r="V39" s="486"/>
    </row>
    <row r="40" spans="1:22" ht="12.75">
      <c r="A40" s="533">
        <v>31</v>
      </c>
      <c r="B40" s="586" t="s">
        <v>324</v>
      </c>
      <c r="C40" s="587"/>
      <c r="D40" s="557"/>
      <c r="E40" s="540"/>
      <c r="F40" s="544"/>
      <c r="G40" s="544"/>
      <c r="H40" s="537"/>
      <c r="I40" s="544"/>
      <c r="J40" s="588"/>
      <c r="K40" s="544"/>
      <c r="L40" s="588"/>
      <c r="M40" s="548"/>
      <c r="N40" s="537"/>
      <c r="O40" s="544"/>
      <c r="P40" s="537"/>
      <c r="Q40" s="544"/>
      <c r="R40" s="539"/>
      <c r="S40" s="532">
        <f>F40-I40-K40-M40-O40-G40</f>
        <v>0</v>
      </c>
      <c r="T40" s="486"/>
      <c r="U40" s="486"/>
      <c r="V40" s="486"/>
    </row>
    <row r="41" spans="1:22" ht="12.75">
      <c r="A41" s="533">
        <v>32</v>
      </c>
      <c r="B41" s="586" t="s">
        <v>325</v>
      </c>
      <c r="C41" s="587"/>
      <c r="D41" s="557"/>
      <c r="E41" s="540"/>
      <c r="F41" s="544"/>
      <c r="G41" s="544"/>
      <c r="H41" s="537"/>
      <c r="I41" s="544"/>
      <c r="J41" s="588"/>
      <c r="K41" s="544"/>
      <c r="L41" s="588"/>
      <c r="M41" s="548"/>
      <c r="N41" s="537"/>
      <c r="O41" s="544"/>
      <c r="P41" s="537"/>
      <c r="Q41" s="544"/>
      <c r="R41" s="539"/>
      <c r="S41" s="532">
        <f>F41-I41-K41-M41-O41-G41</f>
        <v>0</v>
      </c>
      <c r="T41" s="486"/>
      <c r="U41" s="486"/>
      <c r="V41" s="486"/>
    </row>
    <row r="42" spans="1:22" ht="12.75">
      <c r="A42" s="533">
        <v>33</v>
      </c>
      <c r="B42" s="586" t="s">
        <v>326</v>
      </c>
      <c r="C42" s="587"/>
      <c r="D42" s="557"/>
      <c r="E42" s="540"/>
      <c r="F42" s="544"/>
      <c r="G42" s="544"/>
      <c r="H42" s="537"/>
      <c r="I42" s="544"/>
      <c r="J42" s="588"/>
      <c r="K42" s="544"/>
      <c r="L42" s="588"/>
      <c r="M42" s="548"/>
      <c r="N42" s="537"/>
      <c r="O42" s="544"/>
      <c r="P42" s="537"/>
      <c r="Q42" s="544"/>
      <c r="R42" s="539"/>
      <c r="S42" s="532">
        <f>F42-I42-K42-M42-O42-G42</f>
        <v>0</v>
      </c>
      <c r="T42" s="486"/>
      <c r="U42" s="486"/>
      <c r="V42" s="486"/>
    </row>
    <row r="43" spans="1:22" ht="12.75">
      <c r="A43" s="533">
        <v>34</v>
      </c>
      <c r="B43" s="586" t="s">
        <v>327</v>
      </c>
      <c r="C43" s="587"/>
      <c r="D43" s="557"/>
      <c r="E43" s="540"/>
      <c r="F43" s="544"/>
      <c r="G43" s="544"/>
      <c r="H43" s="537"/>
      <c r="I43" s="544"/>
      <c r="J43" s="588"/>
      <c r="K43" s="544"/>
      <c r="L43" s="588"/>
      <c r="M43" s="548"/>
      <c r="N43" s="537"/>
      <c r="O43" s="544"/>
      <c r="P43" s="537"/>
      <c r="Q43" s="544"/>
      <c r="R43" s="539"/>
      <c r="S43" s="532">
        <f t="shared" si="2"/>
        <v>0</v>
      </c>
      <c r="T43" s="486"/>
      <c r="U43" s="486"/>
      <c r="V43" s="486"/>
    </row>
    <row r="44" spans="1:22" ht="12.75">
      <c r="A44" s="533">
        <v>35</v>
      </c>
      <c r="B44" s="586" t="s">
        <v>328</v>
      </c>
      <c r="C44" s="587"/>
      <c r="D44" s="557"/>
      <c r="E44" s="540"/>
      <c r="F44" s="544"/>
      <c r="G44" s="544"/>
      <c r="H44" s="537"/>
      <c r="I44" s="544"/>
      <c r="J44" s="588"/>
      <c r="K44" s="544"/>
      <c r="L44" s="588"/>
      <c r="M44" s="548"/>
      <c r="N44" s="537"/>
      <c r="O44" s="544"/>
      <c r="P44" s="537"/>
      <c r="Q44" s="544"/>
      <c r="R44" s="539"/>
      <c r="S44" s="532">
        <f t="shared" si="2"/>
        <v>0</v>
      </c>
      <c r="T44" s="486"/>
      <c r="U44" s="486"/>
      <c r="V44" s="486"/>
    </row>
    <row r="45" spans="1:22" ht="13.5" thickBot="1">
      <c r="A45" s="533">
        <v>36</v>
      </c>
      <c r="B45" s="589" t="s">
        <v>329</v>
      </c>
      <c r="C45" s="590"/>
      <c r="D45" s="591"/>
      <c r="E45" s="565"/>
      <c r="F45" s="566"/>
      <c r="G45" s="566"/>
      <c r="H45" s="568"/>
      <c r="I45" s="569"/>
      <c r="J45" s="592"/>
      <c r="K45" s="569"/>
      <c r="L45" s="592"/>
      <c r="M45" s="571"/>
      <c r="N45" s="568"/>
      <c r="O45" s="569"/>
      <c r="P45" s="568"/>
      <c r="Q45" s="569"/>
      <c r="R45" s="572"/>
      <c r="S45" s="532">
        <f t="shared" si="2"/>
        <v>0</v>
      </c>
      <c r="T45" s="486"/>
      <c r="U45" s="486"/>
      <c r="V45" s="486"/>
    </row>
    <row r="46" spans="1:22" ht="13.5" thickBot="1">
      <c r="A46" s="518">
        <v>37</v>
      </c>
      <c r="B46" s="519" t="s">
        <v>330</v>
      </c>
      <c r="C46" s="520"/>
      <c r="D46" s="521"/>
      <c r="E46" s="593">
        <f>E47</f>
        <v>0</v>
      </c>
      <c r="F46" s="577">
        <f>F47+F53</f>
        <v>0</v>
      </c>
      <c r="G46" s="577">
        <f>G47+G53</f>
        <v>0</v>
      </c>
      <c r="H46" s="593">
        <f>H47+H53</f>
        <v>0</v>
      </c>
      <c r="I46" s="594">
        <f>I47+I53</f>
        <v>0</v>
      </c>
      <c r="J46" s="593">
        <f aca="true" t="shared" si="4" ref="J46:O46">J47+J53</f>
        <v>0</v>
      </c>
      <c r="K46" s="594">
        <f t="shared" si="4"/>
        <v>0</v>
      </c>
      <c r="L46" s="593">
        <f t="shared" si="4"/>
        <v>0</v>
      </c>
      <c r="M46" s="594">
        <f t="shared" si="4"/>
        <v>0</v>
      </c>
      <c r="N46" s="593">
        <f t="shared" si="4"/>
        <v>0</v>
      </c>
      <c r="O46" s="594">
        <f t="shared" si="4"/>
        <v>0</v>
      </c>
      <c r="P46" s="593">
        <f>P47+P53</f>
        <v>0</v>
      </c>
      <c r="Q46" s="594">
        <f>Q47+Q53</f>
        <v>0</v>
      </c>
      <c r="R46" s="593">
        <f>R47</f>
        <v>0</v>
      </c>
      <c r="S46" s="577">
        <f t="shared" si="2"/>
        <v>0</v>
      </c>
      <c r="T46" s="486"/>
      <c r="U46" s="486"/>
      <c r="V46" s="486"/>
    </row>
    <row r="47" spans="1:22" ht="18" customHeight="1" thickBot="1">
      <c r="A47" s="595">
        <v>38</v>
      </c>
      <c r="B47" s="1107" t="s">
        <v>331</v>
      </c>
      <c r="C47" s="1108"/>
      <c r="D47" s="1109"/>
      <c r="E47" s="596"/>
      <c r="F47" s="597">
        <f>F49+F50+F51</f>
        <v>0</v>
      </c>
      <c r="G47" s="597">
        <f>G49+G50+G51</f>
        <v>0</v>
      </c>
      <c r="H47" s="593">
        <f>H48+H49+H52</f>
        <v>0</v>
      </c>
      <c r="I47" s="594">
        <f>I49+I50+I51</f>
        <v>0</v>
      </c>
      <c r="J47" s="593">
        <f>J48+J49+J52</f>
        <v>0</v>
      </c>
      <c r="K47" s="594">
        <f>K49+K50+K51</f>
        <v>0</v>
      </c>
      <c r="L47" s="593">
        <f>L48+L49+L52</f>
        <v>0</v>
      </c>
      <c r="M47" s="594">
        <f>M49+M50+M51</f>
        <v>0</v>
      </c>
      <c r="N47" s="593">
        <f>N48+N49+N52</f>
        <v>0</v>
      </c>
      <c r="O47" s="594">
        <f>O49+O50+O51</f>
        <v>0</v>
      </c>
      <c r="P47" s="593">
        <f>P48+P49+P52</f>
        <v>0</v>
      </c>
      <c r="Q47" s="594">
        <f>Q49+Q50+Q51</f>
        <v>0</v>
      </c>
      <c r="R47" s="578">
        <v>0</v>
      </c>
      <c r="S47" s="577">
        <f>F47-I47-K47-M47-O47-G47</f>
        <v>0</v>
      </c>
      <c r="T47" s="486"/>
      <c r="U47" s="486"/>
      <c r="V47" s="486"/>
    </row>
    <row r="48" spans="1:22" ht="12.75">
      <c r="A48" s="598">
        <v>39</v>
      </c>
      <c r="B48" s="580" t="s">
        <v>470</v>
      </c>
      <c r="C48" s="525" t="s">
        <v>293</v>
      </c>
      <c r="D48" s="526" t="s">
        <v>294</v>
      </c>
      <c r="E48" s="527"/>
      <c r="F48" s="582"/>
      <c r="G48" s="582"/>
      <c r="H48" s="530"/>
      <c r="I48" s="583"/>
      <c r="J48" s="529"/>
      <c r="K48" s="585"/>
      <c r="L48" s="530"/>
      <c r="M48" s="583"/>
      <c r="N48" s="529"/>
      <c r="O48" s="583"/>
      <c r="P48" s="529"/>
      <c r="Q48" s="583"/>
      <c r="R48" s="531"/>
      <c r="S48" s="532">
        <f t="shared" si="2"/>
        <v>0</v>
      </c>
      <c r="T48" s="486"/>
      <c r="U48" s="486"/>
      <c r="V48" s="486"/>
    </row>
    <row r="49" spans="1:22" ht="12.75">
      <c r="A49" s="533">
        <v>40</v>
      </c>
      <c r="B49" s="587" t="s">
        <v>466</v>
      </c>
      <c r="C49" s="534" t="s">
        <v>310</v>
      </c>
      <c r="D49" s="535" t="s">
        <v>311</v>
      </c>
      <c r="E49" s="540"/>
      <c r="F49" s="544"/>
      <c r="G49" s="544"/>
      <c r="H49" s="537"/>
      <c r="I49" s="544"/>
      <c r="J49" s="537"/>
      <c r="K49" s="544"/>
      <c r="L49" s="537"/>
      <c r="M49" s="548"/>
      <c r="N49" s="537"/>
      <c r="O49" s="544"/>
      <c r="P49" s="537"/>
      <c r="Q49" s="544"/>
      <c r="R49" s="539"/>
      <c r="S49" s="532">
        <f t="shared" si="2"/>
        <v>0</v>
      </c>
      <c r="T49" s="486"/>
      <c r="U49" s="486"/>
      <c r="V49" s="486"/>
    </row>
    <row r="50" spans="1:22" ht="12.75">
      <c r="A50" s="555">
        <v>41</v>
      </c>
      <c r="B50" s="587" t="s">
        <v>467</v>
      </c>
      <c r="C50" s="534" t="s">
        <v>312</v>
      </c>
      <c r="D50" s="535" t="s">
        <v>313</v>
      </c>
      <c r="E50" s="599"/>
      <c r="F50" s="569"/>
      <c r="G50" s="569"/>
      <c r="H50" s="568"/>
      <c r="I50" s="569"/>
      <c r="J50" s="568"/>
      <c r="K50" s="569"/>
      <c r="L50" s="568"/>
      <c r="M50" s="571"/>
      <c r="N50" s="568"/>
      <c r="O50" s="569"/>
      <c r="P50" s="568"/>
      <c r="Q50" s="569"/>
      <c r="R50" s="572"/>
      <c r="S50" s="532">
        <f t="shared" si="2"/>
        <v>0</v>
      </c>
      <c r="T50" s="486"/>
      <c r="U50" s="486"/>
      <c r="V50" s="486"/>
    </row>
    <row r="51" spans="1:22" ht="12.75">
      <c r="A51" s="555">
        <v>42</v>
      </c>
      <c r="B51" s="691" t="s">
        <v>468</v>
      </c>
      <c r="C51" s="534" t="s">
        <v>314</v>
      </c>
      <c r="D51" s="535" t="s">
        <v>315</v>
      </c>
      <c r="E51" s="599"/>
      <c r="F51" s="569"/>
      <c r="G51" s="569"/>
      <c r="H51" s="568"/>
      <c r="I51" s="569"/>
      <c r="J51" s="568"/>
      <c r="K51" s="569"/>
      <c r="L51" s="568"/>
      <c r="M51" s="571"/>
      <c r="N51" s="568"/>
      <c r="O51" s="569"/>
      <c r="P51" s="568"/>
      <c r="Q51" s="569"/>
      <c r="R51" s="572"/>
      <c r="S51" s="532">
        <f>F51-I51-K51-M51-O51-G51</f>
        <v>0</v>
      </c>
      <c r="T51" s="486"/>
      <c r="U51" s="486"/>
      <c r="V51" s="486"/>
    </row>
    <row r="52" spans="1:22" ht="13.5" thickBot="1">
      <c r="A52" s="600">
        <v>43</v>
      </c>
      <c r="B52" s="590" t="s">
        <v>469</v>
      </c>
      <c r="C52" s="534" t="s">
        <v>317</v>
      </c>
      <c r="D52" s="535" t="s">
        <v>318</v>
      </c>
      <c r="E52" s="565"/>
      <c r="F52" s="566"/>
      <c r="G52" s="566"/>
      <c r="H52" s="568"/>
      <c r="I52" s="569"/>
      <c r="J52" s="568"/>
      <c r="K52" s="569"/>
      <c r="L52" s="568"/>
      <c r="M52" s="571"/>
      <c r="N52" s="568"/>
      <c r="O52" s="569"/>
      <c r="P52" s="568"/>
      <c r="Q52" s="569"/>
      <c r="R52" s="572"/>
      <c r="S52" s="532">
        <f t="shared" si="2"/>
        <v>0</v>
      </c>
      <c r="T52" s="486"/>
      <c r="U52" s="486"/>
      <c r="V52" s="486"/>
    </row>
    <row r="53" spans="1:22" ht="13.5" thickBot="1">
      <c r="A53" s="518">
        <v>44</v>
      </c>
      <c r="B53" s="519" t="s">
        <v>332</v>
      </c>
      <c r="C53" s="520"/>
      <c r="D53" s="521"/>
      <c r="E53" s="576"/>
      <c r="F53" s="577">
        <f aca="true" t="shared" si="5" ref="F53:Q53">F54+F55+F56+F57</f>
        <v>0</v>
      </c>
      <c r="G53" s="577">
        <f t="shared" si="5"/>
        <v>0</v>
      </c>
      <c r="H53" s="578">
        <f t="shared" si="5"/>
        <v>0</v>
      </c>
      <c r="I53" s="594">
        <f t="shared" si="5"/>
        <v>0</v>
      </c>
      <c r="J53" s="578">
        <f t="shared" si="5"/>
        <v>0</v>
      </c>
      <c r="K53" s="594">
        <f t="shared" si="5"/>
        <v>0</v>
      </c>
      <c r="L53" s="578">
        <f t="shared" si="5"/>
        <v>0</v>
      </c>
      <c r="M53" s="594">
        <f t="shared" si="5"/>
        <v>0</v>
      </c>
      <c r="N53" s="578">
        <f t="shared" si="5"/>
        <v>0</v>
      </c>
      <c r="O53" s="594">
        <f t="shared" si="5"/>
        <v>0</v>
      </c>
      <c r="P53" s="578">
        <f t="shared" si="5"/>
        <v>0</v>
      </c>
      <c r="Q53" s="594">
        <f t="shared" si="5"/>
        <v>0</v>
      </c>
      <c r="R53" s="578">
        <v>0</v>
      </c>
      <c r="S53" s="577">
        <f>F53-I53-K53-M53-O53-G53</f>
        <v>0</v>
      </c>
      <c r="T53" s="486"/>
      <c r="U53" s="486"/>
      <c r="V53" s="486"/>
    </row>
    <row r="54" spans="1:22" ht="12.75">
      <c r="A54" s="523">
        <v>45</v>
      </c>
      <c r="B54" s="579" t="s">
        <v>323</v>
      </c>
      <c r="C54" s="579"/>
      <c r="D54" s="601"/>
      <c r="E54" s="527"/>
      <c r="F54" s="582"/>
      <c r="G54" s="582"/>
      <c r="H54" s="530"/>
      <c r="I54" s="583"/>
      <c r="J54" s="530"/>
      <c r="K54" s="583"/>
      <c r="L54" s="530"/>
      <c r="M54" s="583"/>
      <c r="N54" s="530"/>
      <c r="O54" s="583"/>
      <c r="P54" s="530"/>
      <c r="Q54" s="583"/>
      <c r="R54" s="531"/>
      <c r="S54" s="532">
        <f>F54-I54-K54-M54-O54-G54</f>
        <v>0</v>
      </c>
      <c r="T54" s="486"/>
      <c r="U54" s="486"/>
      <c r="V54" s="486"/>
    </row>
    <row r="55" spans="1:22" ht="12.75">
      <c r="A55" s="523">
        <v>46</v>
      </c>
      <c r="B55" s="692" t="s">
        <v>439</v>
      </c>
      <c r="C55" s="692"/>
      <c r="D55" s="693"/>
      <c r="E55" s="536"/>
      <c r="F55" s="583"/>
      <c r="G55" s="583"/>
      <c r="H55" s="530"/>
      <c r="I55" s="583"/>
      <c r="J55" s="530"/>
      <c r="K55" s="583"/>
      <c r="L55" s="530"/>
      <c r="M55" s="583"/>
      <c r="N55" s="530"/>
      <c r="O55" s="583"/>
      <c r="P55" s="530"/>
      <c r="Q55" s="583"/>
      <c r="R55" s="531"/>
      <c r="S55" s="532">
        <f>F55-I55-K55-M55-O55-G55</f>
        <v>0</v>
      </c>
      <c r="T55" s="486"/>
      <c r="U55" s="486"/>
      <c r="V55" s="486"/>
    </row>
    <row r="56" spans="1:22" ht="12.75">
      <c r="A56" s="533">
        <v>47</v>
      </c>
      <c r="B56" s="586" t="s">
        <v>333</v>
      </c>
      <c r="C56" s="586"/>
      <c r="D56" s="602"/>
      <c r="E56" s="540"/>
      <c r="F56" s="544"/>
      <c r="G56" s="544"/>
      <c r="H56" s="537"/>
      <c r="I56" s="544"/>
      <c r="J56" s="537"/>
      <c r="K56" s="544"/>
      <c r="L56" s="537"/>
      <c r="M56" s="544"/>
      <c r="N56" s="537"/>
      <c r="O56" s="544"/>
      <c r="P56" s="537"/>
      <c r="Q56" s="544"/>
      <c r="R56" s="539"/>
      <c r="S56" s="541">
        <f t="shared" si="2"/>
        <v>0</v>
      </c>
      <c r="T56" s="486"/>
      <c r="U56" s="486"/>
      <c r="V56" s="486"/>
    </row>
    <row r="57" spans="1:22" ht="13.5" thickBot="1">
      <c r="A57" s="533">
        <v>48</v>
      </c>
      <c r="B57" s="589" t="s">
        <v>327</v>
      </c>
      <c r="C57" s="589"/>
      <c r="D57" s="603"/>
      <c r="E57" s="565"/>
      <c r="F57" s="566"/>
      <c r="G57" s="566"/>
      <c r="H57" s="568"/>
      <c r="I57" s="569"/>
      <c r="J57" s="568"/>
      <c r="K57" s="569"/>
      <c r="L57" s="568"/>
      <c r="M57" s="569"/>
      <c r="N57" s="568"/>
      <c r="O57" s="569"/>
      <c r="P57" s="568"/>
      <c r="Q57" s="569"/>
      <c r="R57" s="572"/>
      <c r="S57" s="573">
        <f t="shared" si="2"/>
        <v>0</v>
      </c>
      <c r="T57" s="486"/>
      <c r="U57" s="486"/>
      <c r="V57" s="486"/>
    </row>
    <row r="58" spans="1:22" ht="13.5" thickBot="1">
      <c r="A58" s="518">
        <v>49</v>
      </c>
      <c r="B58" s="519" t="s">
        <v>334</v>
      </c>
      <c r="C58" s="520"/>
      <c r="D58" s="521"/>
      <c r="E58" s="576"/>
      <c r="F58" s="604"/>
      <c r="G58" s="605"/>
      <c r="H58" s="606"/>
      <c r="I58" s="604"/>
      <c r="J58" s="606"/>
      <c r="K58" s="604"/>
      <c r="L58" s="606"/>
      <c r="M58" s="604"/>
      <c r="N58" s="606"/>
      <c r="O58" s="604"/>
      <c r="P58" s="606"/>
      <c r="Q58" s="604"/>
      <c r="R58" s="578"/>
      <c r="S58" s="577">
        <f t="shared" si="2"/>
        <v>0</v>
      </c>
      <c r="T58" s="486"/>
      <c r="U58" s="486"/>
      <c r="V58" s="486"/>
    </row>
    <row r="59" spans="1:22" ht="12.75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</row>
    <row r="60" spans="1:22" ht="12.75">
      <c r="A60" s="1110" t="s">
        <v>335</v>
      </c>
      <c r="B60" s="1111"/>
      <c r="C60" s="1111"/>
      <c r="D60" s="1111"/>
      <c r="E60" s="1111"/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486"/>
      <c r="U60" s="486"/>
      <c r="V60" s="486"/>
    </row>
    <row r="61" spans="1:22" ht="12.75">
      <c r="A61" s="1111" t="s">
        <v>336</v>
      </c>
      <c r="B61" s="1111"/>
      <c r="C61" s="1111"/>
      <c r="D61" s="1111"/>
      <c r="E61" s="1111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</row>
    <row r="62" spans="1:22" ht="12.75">
      <c r="A62" s="574" t="s">
        <v>337</v>
      </c>
      <c r="B62" s="574"/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6"/>
      <c r="V62" s="486"/>
    </row>
    <row r="63" spans="1:22" ht="12.75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</row>
    <row r="64" spans="1:22" ht="12.75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  <row r="65" spans="1:22" ht="12.75">
      <c r="A65" s="48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</row>
    <row r="66" spans="1:22" ht="12.75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</row>
    <row r="67" spans="1:22" ht="12.75">
      <c r="A67" s="48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</row>
    <row r="68" spans="1:22" ht="12.75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</row>
    <row r="69" spans="1:22" ht="12.75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</row>
  </sheetData>
  <sheetProtection insertColumns="0"/>
  <mergeCells count="14">
    <mergeCell ref="B11:D11"/>
    <mergeCell ref="B47:D47"/>
    <mergeCell ref="A60:E60"/>
    <mergeCell ref="A61:E61"/>
    <mergeCell ref="R4:S4"/>
    <mergeCell ref="A6:A7"/>
    <mergeCell ref="B6:D7"/>
    <mergeCell ref="E6:F6"/>
    <mergeCell ref="H6:I6"/>
    <mergeCell ref="J6:K6"/>
    <mergeCell ref="L6:M6"/>
    <mergeCell ref="N6:O6"/>
    <mergeCell ref="P6:Q6"/>
    <mergeCell ref="R6:S6"/>
  </mergeCells>
  <printOptions horizontalCentered="1"/>
  <pageMargins left="0.1968503937007874" right="0.1968503937007874" top="0.1968503937007874" bottom="0.2362204724409449" header="0.15748031496062992" footer="0.15748031496062992"/>
  <pageSetup cellComments="asDisplayed" fitToHeight="1" fitToWidth="1" horizontalDpi="300" verticalDpi="300" orientation="landscape" paperSize="9" scale="54" r:id="rId1"/>
  <headerFooter alignWithMargins="0">
    <oddHeader>&amp;R&amp;"Times New Roman,Obyčejné"&amp;12Část Rekapitulace
 vypořádání se
 st. rozpočtem</oddHeader>
    <oddFooter>&amp;CStránka &amp;P&amp;Rtabulky do VZO8-VVŠ-komentář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F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3" customWidth="1"/>
    <col min="2" max="2" width="57.421875" style="3" customWidth="1"/>
    <col min="3" max="3" width="17.140625" style="3" customWidth="1"/>
    <col min="4" max="4" width="59.28125" style="3" customWidth="1"/>
    <col min="5" max="5" width="17.57421875" style="3" customWidth="1"/>
    <col min="6" max="16384" width="9.140625" style="3" customWidth="1"/>
  </cols>
  <sheetData>
    <row r="1" spans="1:4" ht="15.75">
      <c r="A1" s="1" t="s">
        <v>338</v>
      </c>
      <c r="B1" s="1"/>
      <c r="C1" s="1"/>
      <c r="D1" s="2"/>
    </row>
    <row r="2" spans="1:4" ht="12.75">
      <c r="A2" s="607"/>
      <c r="B2" s="607"/>
      <c r="C2" s="607"/>
      <c r="D2" s="2"/>
    </row>
    <row r="3" spans="1:4" ht="15.75">
      <c r="A3" s="1" t="s">
        <v>435</v>
      </c>
      <c r="B3" s="1"/>
      <c r="C3" s="1"/>
      <c r="D3" s="2"/>
    </row>
    <row r="4" spans="1:4" ht="13.5" thickBot="1">
      <c r="A4" s="2"/>
      <c r="B4" s="2"/>
      <c r="C4" s="2"/>
      <c r="D4" s="2"/>
    </row>
    <row r="5" spans="1:4" ht="12.75">
      <c r="A5" s="434" t="s">
        <v>21</v>
      </c>
      <c r="B5" s="609" t="s">
        <v>339</v>
      </c>
      <c r="C5" s="610">
        <f>SUM(C6:C10)</f>
        <v>0</v>
      </c>
      <c r="D5" s="2"/>
    </row>
    <row r="6" spans="1:4" ht="12.75">
      <c r="A6" s="458">
        <v>1</v>
      </c>
      <c r="B6" s="611" t="s">
        <v>340</v>
      </c>
      <c r="C6" s="612"/>
      <c r="D6" s="2"/>
    </row>
    <row r="7" spans="1:4" ht="12.75">
      <c r="A7" s="458">
        <v>2</v>
      </c>
      <c r="B7" s="611" t="s">
        <v>341</v>
      </c>
      <c r="C7" s="612"/>
      <c r="D7" s="2"/>
    </row>
    <row r="8" spans="1:4" ht="13.5" customHeight="1">
      <c r="A8" s="458">
        <v>3</v>
      </c>
      <c r="B8" s="611" t="s">
        <v>342</v>
      </c>
      <c r="C8" s="612"/>
      <c r="D8" s="2"/>
    </row>
    <row r="9" spans="1:4" ht="13.5" customHeight="1">
      <c r="A9" s="458">
        <v>4</v>
      </c>
      <c r="B9" s="611" t="s">
        <v>343</v>
      </c>
      <c r="C9" s="612"/>
      <c r="D9" s="2"/>
    </row>
    <row r="10" spans="1:4" ht="13.5" thickBot="1">
      <c r="A10" s="613">
        <v>5</v>
      </c>
      <c r="B10" s="614" t="s">
        <v>344</v>
      </c>
      <c r="C10" s="615"/>
      <c r="D10" s="2"/>
    </row>
    <row r="11" spans="1:4" ht="12.75">
      <c r="A11" s="2"/>
      <c r="B11" s="146"/>
      <c r="C11" s="2"/>
      <c r="D11" s="2"/>
    </row>
    <row r="12" spans="1:4" ht="12.75">
      <c r="A12" s="1114" t="s">
        <v>345</v>
      </c>
      <c r="B12" s="1114"/>
      <c r="C12" s="1114"/>
      <c r="D12" s="2"/>
    </row>
    <row r="13" spans="1:4" ht="12" customHeight="1">
      <c r="A13" s="1115" t="s">
        <v>346</v>
      </c>
      <c r="B13" s="1115"/>
      <c r="C13" s="1115"/>
      <c r="D13" s="2"/>
    </row>
    <row r="14" spans="1:4" ht="11.25" customHeight="1">
      <c r="A14" s="1115" t="s">
        <v>347</v>
      </c>
      <c r="B14" s="1115"/>
      <c r="C14" s="1115"/>
      <c r="D14" s="2"/>
    </row>
    <row r="15" spans="1:4" ht="12" customHeight="1">
      <c r="A15" s="1115" t="s">
        <v>348</v>
      </c>
      <c r="B15" s="1115"/>
      <c r="C15" s="1115"/>
      <c r="D15" s="2"/>
    </row>
    <row r="16" spans="1:4" ht="12" customHeight="1">
      <c r="A16" s="1115" t="s">
        <v>349</v>
      </c>
      <c r="B16" s="1115"/>
      <c r="C16" s="1115"/>
      <c r="D16" s="2"/>
    </row>
    <row r="17" spans="1:4" ht="12" customHeight="1">
      <c r="A17" s="1115" t="s">
        <v>350</v>
      </c>
      <c r="B17" s="1115"/>
      <c r="C17" s="1115"/>
      <c r="D17" s="2"/>
    </row>
    <row r="18" spans="1:5" ht="12.75">
      <c r="A18" s="27"/>
      <c r="B18" s="2"/>
      <c r="C18" s="616"/>
      <c r="D18" s="2"/>
      <c r="E18" s="617"/>
    </row>
    <row r="19" spans="1:6" ht="12.75">
      <c r="A19" s="1112" t="s">
        <v>351</v>
      </c>
      <c r="B19" s="1112"/>
      <c r="C19" s="1112"/>
      <c r="D19" s="2"/>
      <c r="E19" s="617"/>
      <c r="F19" s="617"/>
    </row>
    <row r="20" spans="1:6" ht="12.75">
      <c r="A20" s="37" t="s">
        <v>352</v>
      </c>
      <c r="B20" s="37"/>
      <c r="C20" s="158"/>
      <c r="D20" s="2"/>
      <c r="E20" s="617"/>
      <c r="F20" s="617"/>
    </row>
    <row r="21" spans="1:6" ht="12.75">
      <c r="A21" s="37" t="s">
        <v>353</v>
      </c>
      <c r="B21" s="37"/>
      <c r="C21" s="158"/>
      <c r="D21" s="2"/>
      <c r="E21" s="617"/>
      <c r="F21" s="617"/>
    </row>
    <row r="22" spans="1:6" ht="15" customHeight="1">
      <c r="A22" s="37" t="s">
        <v>354</v>
      </c>
      <c r="B22" s="37"/>
      <c r="C22" s="174"/>
      <c r="D22" s="2"/>
      <c r="E22" s="618"/>
      <c r="F22" s="619"/>
    </row>
    <row r="23" spans="1:6" ht="12.75">
      <c r="A23" s="1113" t="s">
        <v>355</v>
      </c>
      <c r="B23" s="1113"/>
      <c r="C23" s="1113"/>
      <c r="D23" s="2"/>
      <c r="E23" s="618"/>
      <c r="F23" s="619"/>
    </row>
    <row r="24" spans="1:6" ht="12.75">
      <c r="A24" s="1113" t="s">
        <v>356</v>
      </c>
      <c r="B24" s="1113"/>
      <c r="C24" s="1113"/>
      <c r="D24" s="2"/>
      <c r="E24" s="618"/>
      <c r="F24" s="618"/>
    </row>
    <row r="25" spans="1:6" ht="12.75">
      <c r="A25" s="1113" t="s">
        <v>357</v>
      </c>
      <c r="B25" s="1113"/>
      <c r="C25" s="1113"/>
      <c r="D25" s="2"/>
      <c r="E25" s="618"/>
      <c r="F25" s="618"/>
    </row>
    <row r="26" spans="1:6" ht="12" customHeight="1">
      <c r="A26" s="37" t="s">
        <v>358</v>
      </c>
      <c r="B26" s="174"/>
      <c r="C26" s="174"/>
      <c r="D26" s="2"/>
      <c r="E26" s="618"/>
      <c r="F26" s="618"/>
    </row>
    <row r="27" spans="1:6" ht="12.75">
      <c r="A27" s="37" t="s">
        <v>359</v>
      </c>
      <c r="B27" s="174"/>
      <c r="C27" s="174"/>
      <c r="D27" s="2"/>
      <c r="E27" s="618"/>
      <c r="F27" s="618"/>
    </row>
    <row r="28" spans="1:6" ht="12.75">
      <c r="A28" s="37" t="s">
        <v>360</v>
      </c>
      <c r="B28" s="174"/>
      <c r="C28" s="174"/>
      <c r="D28" s="2"/>
      <c r="E28" s="618"/>
      <c r="F28" s="618"/>
    </row>
    <row r="29" spans="1:6" ht="12.75">
      <c r="A29" s="37" t="s">
        <v>361</v>
      </c>
      <c r="B29" s="174"/>
      <c r="C29" s="174"/>
      <c r="D29" s="2"/>
      <c r="E29" s="618"/>
      <c r="F29" s="618"/>
    </row>
    <row r="30" spans="1:6" ht="27.75" customHeight="1">
      <c r="A30" s="2"/>
      <c r="B30" s="2"/>
      <c r="C30" s="2"/>
      <c r="D30" s="2"/>
      <c r="E30" s="617"/>
      <c r="F30" s="617"/>
    </row>
    <row r="31" spans="5:6" ht="12.75">
      <c r="E31" s="617"/>
      <c r="F31" s="617"/>
    </row>
    <row r="32" spans="5:6" ht="12.75">
      <c r="E32" s="619"/>
      <c r="F32" s="617"/>
    </row>
    <row r="33" spans="5:6" ht="12.75">
      <c r="E33" s="619"/>
      <c r="F33" s="617"/>
    </row>
    <row r="34" spans="5:6" ht="12.75">
      <c r="E34" s="618"/>
      <c r="F34" s="617"/>
    </row>
    <row r="35" spans="5:6" ht="12.75">
      <c r="E35" s="618"/>
      <c r="F35" s="617"/>
    </row>
    <row r="36" spans="5:6" ht="12.75">
      <c r="E36" s="618"/>
      <c r="F36" s="617"/>
    </row>
    <row r="37" spans="5:6" ht="12.75">
      <c r="E37" s="618"/>
      <c r="F37" s="617"/>
    </row>
    <row r="38" spans="5:6" ht="12.75">
      <c r="E38" s="618"/>
      <c r="F38" s="617"/>
    </row>
    <row r="39" spans="5:6" ht="12.75">
      <c r="E39" s="618"/>
      <c r="F39" s="617"/>
    </row>
    <row r="40" spans="5:6" ht="12.75">
      <c r="E40" s="617"/>
      <c r="F40" s="617"/>
    </row>
    <row r="41" spans="5:6" ht="12.75">
      <c r="E41" s="617"/>
      <c r="F41" s="617"/>
    </row>
    <row r="42" spans="5:6" ht="12.75">
      <c r="E42" s="617"/>
      <c r="F42" s="617"/>
    </row>
    <row r="43" spans="5:6" ht="12.75">
      <c r="E43" s="617"/>
      <c r="F43" s="617"/>
    </row>
    <row r="44" spans="5:6" ht="12.75">
      <c r="E44" s="619"/>
      <c r="F44" s="617"/>
    </row>
    <row r="45" spans="5:6" ht="12.75">
      <c r="E45" s="619"/>
      <c r="F45" s="617"/>
    </row>
    <row r="46" spans="5:6" ht="12.75">
      <c r="E46" s="619"/>
      <c r="F46" s="617"/>
    </row>
    <row r="47" spans="5:6" ht="12.75">
      <c r="E47" s="619"/>
      <c r="F47" s="617"/>
    </row>
    <row r="48" spans="2:6" ht="12.75">
      <c r="B48" s="619"/>
      <c r="C48" s="619"/>
      <c r="D48" s="619"/>
      <c r="E48" s="619"/>
      <c r="F48" s="617"/>
    </row>
    <row r="49" spans="2:6" ht="12.75">
      <c r="B49" s="619"/>
      <c r="C49" s="619"/>
      <c r="D49" s="619"/>
      <c r="E49" s="619"/>
      <c r="F49" s="617"/>
    </row>
    <row r="50" spans="2:6" ht="12.75">
      <c r="B50" s="619"/>
      <c r="C50" s="619"/>
      <c r="D50" s="619"/>
      <c r="E50" s="619"/>
      <c r="F50" s="617"/>
    </row>
    <row r="51" spans="2:6" ht="12.75">
      <c r="B51" s="619"/>
      <c r="C51" s="619"/>
      <c r="D51" s="619"/>
      <c r="E51" s="619"/>
      <c r="F51" s="617"/>
    </row>
    <row r="52" spans="2:6" ht="12.75">
      <c r="B52" s="621"/>
      <c r="C52" s="617"/>
      <c r="D52" s="617"/>
      <c r="E52" s="617"/>
      <c r="F52" s="617"/>
    </row>
    <row r="53" spans="2:6" ht="12.75">
      <c r="B53" s="621"/>
      <c r="C53" s="617"/>
      <c r="D53" s="617"/>
      <c r="E53" s="617"/>
      <c r="F53" s="617"/>
    </row>
    <row r="54" spans="2:6" ht="12.75">
      <c r="B54" s="617"/>
      <c r="C54" s="617"/>
      <c r="D54" s="617"/>
      <c r="E54" s="617"/>
      <c r="F54" s="617"/>
    </row>
    <row r="55" spans="2:5" ht="12.75">
      <c r="B55" s="617"/>
      <c r="C55" s="617"/>
      <c r="D55" s="617"/>
      <c r="E55" s="617"/>
    </row>
    <row r="56" spans="2:5" ht="12.75">
      <c r="B56" s="617"/>
      <c r="C56" s="617"/>
      <c r="D56" s="617"/>
      <c r="E56" s="617"/>
    </row>
    <row r="57" spans="2:5" ht="12.75">
      <c r="B57" s="617"/>
      <c r="C57" s="617"/>
      <c r="D57" s="617"/>
      <c r="E57" s="617"/>
    </row>
    <row r="58" spans="2:5" ht="12.75">
      <c r="B58" s="617"/>
      <c r="C58" s="617"/>
      <c r="D58" s="617"/>
      <c r="E58" s="617"/>
    </row>
    <row r="59" spans="2:5" ht="12.75">
      <c r="B59" s="617"/>
      <c r="C59" s="617"/>
      <c r="D59" s="617"/>
      <c r="E59" s="617"/>
    </row>
    <row r="60" spans="2:5" ht="12.75">
      <c r="B60" s="617"/>
      <c r="C60" s="617"/>
      <c r="D60" s="617"/>
      <c r="E60" s="617"/>
    </row>
    <row r="61" spans="2:5" ht="12.75">
      <c r="B61" s="617"/>
      <c r="C61" s="617"/>
      <c r="D61" s="617"/>
      <c r="E61" s="617"/>
    </row>
    <row r="62" spans="2:5" ht="12.75">
      <c r="B62" s="617"/>
      <c r="C62" s="617"/>
      <c r="D62" s="617"/>
      <c r="E62" s="617"/>
    </row>
    <row r="63" spans="2:5" ht="12.75">
      <c r="B63" s="617"/>
      <c r="C63" s="617"/>
      <c r="D63" s="617"/>
      <c r="E63" s="617"/>
    </row>
    <row r="64" spans="2:5" ht="12.75">
      <c r="B64" s="617"/>
      <c r="C64" s="617"/>
      <c r="D64" s="617"/>
      <c r="E64" s="617"/>
    </row>
    <row r="65" spans="2:5" ht="12.75">
      <c r="B65" s="617"/>
      <c r="C65" s="617"/>
      <c r="D65" s="617"/>
      <c r="E65" s="617"/>
    </row>
    <row r="66" spans="2:5" ht="12.75">
      <c r="B66" s="617"/>
      <c r="C66" s="617"/>
      <c r="D66" s="617"/>
      <c r="E66" s="617"/>
    </row>
    <row r="67" spans="2:5" ht="12.75">
      <c r="B67" s="617"/>
      <c r="C67" s="617"/>
      <c r="D67" s="617"/>
      <c r="E67" s="617"/>
    </row>
    <row r="68" spans="2:5" ht="12.75">
      <c r="B68" s="617"/>
      <c r="C68" s="617"/>
      <c r="D68" s="617"/>
      <c r="E68" s="617"/>
    </row>
    <row r="69" spans="2:5" ht="12.75">
      <c r="B69" s="617"/>
      <c r="C69" s="617"/>
      <c r="D69" s="617"/>
      <c r="E69" s="617"/>
    </row>
    <row r="70" spans="2:5" ht="12.75">
      <c r="B70" s="617"/>
      <c r="C70" s="617"/>
      <c r="D70" s="617"/>
      <c r="E70" s="617"/>
    </row>
    <row r="71" spans="2:5" ht="12.75">
      <c r="B71" s="617"/>
      <c r="C71" s="617"/>
      <c r="D71" s="617"/>
      <c r="E71" s="617"/>
    </row>
    <row r="72" spans="2:5" ht="12.75">
      <c r="B72" s="617"/>
      <c r="C72" s="617"/>
      <c r="D72" s="617"/>
      <c r="E72" s="617"/>
    </row>
    <row r="73" spans="2:5" ht="12.75">
      <c r="B73" s="617"/>
      <c r="C73" s="617"/>
      <c r="D73" s="617"/>
      <c r="E73" s="617"/>
    </row>
    <row r="74" spans="2:5" ht="12.75">
      <c r="B74" s="617"/>
      <c r="C74" s="617"/>
      <c r="D74" s="617"/>
      <c r="E74" s="617"/>
    </row>
    <row r="75" spans="2:5" ht="12.75">
      <c r="B75" s="617"/>
      <c r="C75" s="617"/>
      <c r="D75" s="617"/>
      <c r="E75" s="617"/>
    </row>
    <row r="76" spans="2:5" ht="12.75">
      <c r="B76" s="617"/>
      <c r="C76" s="617"/>
      <c r="D76" s="617"/>
      <c r="E76" s="617"/>
    </row>
    <row r="77" spans="2:5" ht="12.75">
      <c r="B77" s="617"/>
      <c r="C77" s="617"/>
      <c r="D77" s="617"/>
      <c r="E77" s="617"/>
    </row>
    <row r="78" spans="2:5" ht="12.75">
      <c r="B78" s="617"/>
      <c r="C78" s="617"/>
      <c r="D78" s="617"/>
      <c r="E78" s="617"/>
    </row>
    <row r="79" spans="2:5" ht="12.75">
      <c r="B79" s="617"/>
      <c r="C79" s="617"/>
      <c r="D79" s="617"/>
      <c r="E79" s="617"/>
    </row>
    <row r="80" spans="2:5" ht="12.75">
      <c r="B80" s="617"/>
      <c r="C80" s="617"/>
      <c r="D80" s="617"/>
      <c r="E80" s="617"/>
    </row>
    <row r="81" spans="2:5" ht="12.75">
      <c r="B81" s="617"/>
      <c r="C81" s="617"/>
      <c r="D81" s="617"/>
      <c r="E81" s="617"/>
    </row>
    <row r="82" spans="2:5" ht="12.75">
      <c r="B82" s="617"/>
      <c r="C82" s="617"/>
      <c r="D82" s="617"/>
      <c r="E82" s="617"/>
    </row>
    <row r="83" spans="2:5" ht="12.75">
      <c r="B83" s="617"/>
      <c r="C83" s="617"/>
      <c r="D83" s="617"/>
      <c r="E83" s="617"/>
    </row>
    <row r="84" spans="2:5" ht="12.75">
      <c r="B84" s="617"/>
      <c r="C84" s="617"/>
      <c r="D84" s="617"/>
      <c r="E84" s="617"/>
    </row>
    <row r="85" spans="2:5" ht="12.75">
      <c r="B85" s="617"/>
      <c r="C85" s="617"/>
      <c r="D85" s="617"/>
      <c r="E85" s="617"/>
    </row>
    <row r="86" spans="2:5" ht="12.75">
      <c r="B86" s="617"/>
      <c r="C86" s="617"/>
      <c r="D86" s="617"/>
      <c r="E86" s="617"/>
    </row>
    <row r="87" spans="2:5" ht="12.75">
      <c r="B87" s="617"/>
      <c r="C87" s="617"/>
      <c r="D87" s="617"/>
      <c r="E87" s="617"/>
    </row>
    <row r="88" spans="2:5" ht="12.75">
      <c r="B88" s="617"/>
      <c r="C88" s="617"/>
      <c r="D88" s="617"/>
      <c r="E88" s="617"/>
    </row>
    <row r="89" spans="2:5" ht="12.75">
      <c r="B89" s="617"/>
      <c r="C89" s="617"/>
      <c r="D89" s="617"/>
      <c r="E89" s="617"/>
    </row>
    <row r="90" spans="2:5" ht="12.75">
      <c r="B90" s="617"/>
      <c r="C90" s="617"/>
      <c r="D90" s="617"/>
      <c r="E90" s="617"/>
    </row>
    <row r="91" spans="2:5" ht="12.75">
      <c r="B91" s="617"/>
      <c r="C91" s="617"/>
      <c r="D91" s="617"/>
      <c r="E91" s="617"/>
    </row>
    <row r="92" spans="2:5" ht="12.75">
      <c r="B92" s="617"/>
      <c r="C92" s="617"/>
      <c r="D92" s="617"/>
      <c r="E92" s="617"/>
    </row>
    <row r="93" spans="2:5" ht="12.75">
      <c r="B93" s="617"/>
      <c r="C93" s="617"/>
      <c r="D93" s="617"/>
      <c r="E93" s="617"/>
    </row>
    <row r="94" spans="2:5" ht="12.75">
      <c r="B94" s="617"/>
      <c r="C94" s="617"/>
      <c r="D94" s="617"/>
      <c r="E94" s="617"/>
    </row>
  </sheetData>
  <sheetProtection insertRows="0"/>
  <mergeCells count="10">
    <mergeCell ref="A19:C19"/>
    <mergeCell ref="A23:C23"/>
    <mergeCell ref="A24:C24"/>
    <mergeCell ref="A25:C25"/>
    <mergeCell ref="A12:C12"/>
    <mergeCell ref="A13:C13"/>
    <mergeCell ref="A14:C14"/>
    <mergeCell ref="A15:C15"/>
    <mergeCell ref="A16:C16"/>
    <mergeCell ref="A17:C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&amp;RČást Stipendia a služby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38"/>
  <sheetViews>
    <sheetView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5.7109375" style="3" customWidth="1"/>
    <col min="2" max="2" width="6.28125" style="3" customWidth="1"/>
    <col min="3" max="3" width="21.28125" style="3" customWidth="1"/>
    <col min="4" max="4" width="43.8515625" style="3" customWidth="1"/>
    <col min="5" max="5" width="12.421875" style="3" customWidth="1"/>
    <col min="6" max="10" width="9.140625" style="3" customWidth="1"/>
    <col min="11" max="13" width="11.00390625" style="3" customWidth="1"/>
    <col min="14" max="14" width="12.00390625" style="3" customWidth="1"/>
    <col min="15" max="16384" width="9.140625" style="3" customWidth="1"/>
  </cols>
  <sheetData>
    <row r="1" spans="1:17" ht="18">
      <c r="A1" s="622" t="s">
        <v>362</v>
      </c>
      <c r="B1" s="62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>
      <c r="A3" s="623" t="s">
        <v>436</v>
      </c>
      <c r="B3" s="623"/>
      <c r="C3" s="2"/>
      <c r="D3" s="70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4"/>
      <c r="M4" s="624"/>
      <c r="N4" s="2"/>
      <c r="O4" s="2" t="s">
        <v>1</v>
      </c>
      <c r="P4" s="2"/>
      <c r="Q4" s="2"/>
    </row>
    <row r="5" spans="1:17" s="11" customFormat="1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1" customFormat="1" ht="18" customHeight="1">
      <c r="A6" s="1118" t="s">
        <v>21</v>
      </c>
      <c r="B6" s="625"/>
      <c r="C6" s="1121" t="s">
        <v>363</v>
      </c>
      <c r="D6" s="1122"/>
      <c r="E6" s="1127" t="s">
        <v>364</v>
      </c>
      <c r="F6" s="1128"/>
      <c r="G6" s="1128"/>
      <c r="H6" s="1128"/>
      <c r="I6" s="1128"/>
      <c r="J6" s="1128"/>
      <c r="K6" s="1128"/>
      <c r="L6" s="1129"/>
      <c r="M6" s="1130" t="s">
        <v>365</v>
      </c>
      <c r="N6" s="1131"/>
      <c r="O6" s="1134" t="s">
        <v>366</v>
      </c>
      <c r="P6" s="10"/>
      <c r="Q6" s="10"/>
    </row>
    <row r="7" spans="1:17" s="11" customFormat="1" ht="36.75" customHeight="1">
      <c r="A7" s="1119"/>
      <c r="B7" s="626"/>
      <c r="C7" s="1123"/>
      <c r="D7" s="1124"/>
      <c r="E7" s="1137" t="s">
        <v>367</v>
      </c>
      <c r="F7" s="1137" t="s">
        <v>368</v>
      </c>
      <c r="G7" s="1139" t="s">
        <v>369</v>
      </c>
      <c r="H7" s="1139"/>
      <c r="I7" s="1139"/>
      <c r="J7" s="1139"/>
      <c r="K7" s="1139"/>
      <c r="L7" s="1140" t="s">
        <v>162</v>
      </c>
      <c r="M7" s="1132"/>
      <c r="N7" s="1133"/>
      <c r="O7" s="1135"/>
      <c r="P7" s="10"/>
      <c r="Q7" s="10"/>
    </row>
    <row r="8" spans="1:17" ht="12.75">
      <c r="A8" s="1120"/>
      <c r="B8" s="627"/>
      <c r="C8" s="1125"/>
      <c r="D8" s="1126"/>
      <c r="E8" s="1138"/>
      <c r="F8" s="1138"/>
      <c r="G8" s="629"/>
      <c r="H8" s="629"/>
      <c r="I8" s="629"/>
      <c r="J8" s="629"/>
      <c r="K8" s="630"/>
      <c r="L8" s="1141"/>
      <c r="M8" s="631" t="s">
        <v>370</v>
      </c>
      <c r="N8" s="628" t="s">
        <v>371</v>
      </c>
      <c r="O8" s="1136"/>
      <c r="P8" s="2"/>
      <c r="Q8" s="2"/>
    </row>
    <row r="9" spans="1:17" ht="12.75">
      <c r="A9" s="632">
        <v>1</v>
      </c>
      <c r="B9" s="1142" t="s">
        <v>372</v>
      </c>
      <c r="C9" s="1143"/>
      <c r="D9" s="633"/>
      <c r="E9" s="634">
        <f>SUM(E10+E11+E13+E14+E15+E17+E21+E24+E25)</f>
        <v>0</v>
      </c>
      <c r="F9" s="634">
        <f aca="true" t="shared" si="0" ref="F9:N9">SUM(F10+F11+F13+F14+F15+F17+F21+F24+F25)</f>
        <v>0</v>
      </c>
      <c r="G9" s="635">
        <f t="shared" si="0"/>
        <v>0</v>
      </c>
      <c r="H9" s="635">
        <f t="shared" si="0"/>
        <v>0</v>
      </c>
      <c r="I9" s="635">
        <f t="shared" si="0"/>
        <v>0</v>
      </c>
      <c r="J9" s="635">
        <f t="shared" si="0"/>
        <v>0</v>
      </c>
      <c r="K9" s="636">
        <f t="shared" si="0"/>
        <v>0</v>
      </c>
      <c r="L9" s="637">
        <f>SUM(L10+L11+L13+L14+L15+L17+L21+L24+L25)</f>
        <v>0</v>
      </c>
      <c r="M9" s="637">
        <f t="shared" si="0"/>
        <v>0</v>
      </c>
      <c r="N9" s="637">
        <f t="shared" si="0"/>
        <v>0</v>
      </c>
      <c r="O9" s="638">
        <f>SUM(O10+O11+O13+O14+O15+O17+O21+O24+O25)</f>
        <v>0</v>
      </c>
      <c r="P9" s="2"/>
      <c r="Q9" s="2"/>
    </row>
    <row r="10" spans="1:21" ht="12.75">
      <c r="A10" s="632">
        <v>2</v>
      </c>
      <c r="B10" s="1144" t="s">
        <v>107</v>
      </c>
      <c r="C10" s="1116" t="s">
        <v>373</v>
      </c>
      <c r="D10" s="1117"/>
      <c r="E10" s="635"/>
      <c r="F10" s="635"/>
      <c r="G10" s="635"/>
      <c r="H10" s="635"/>
      <c r="I10" s="635"/>
      <c r="J10" s="635"/>
      <c r="K10" s="636"/>
      <c r="L10" s="634">
        <f aca="true" t="shared" si="1" ref="L10:L29">SUM(E10:K10)</f>
        <v>0</v>
      </c>
      <c r="M10" s="635"/>
      <c r="N10" s="635"/>
      <c r="O10" s="638">
        <f>L10-N10-M10</f>
        <v>0</v>
      </c>
      <c r="P10" s="639"/>
      <c r="Q10" s="639"/>
      <c r="R10" s="640"/>
      <c r="S10" s="640"/>
      <c r="T10" s="640"/>
      <c r="U10" s="640"/>
    </row>
    <row r="11" spans="1:17" ht="34.5" customHeight="1">
      <c r="A11" s="632">
        <v>3</v>
      </c>
      <c r="B11" s="1144"/>
      <c r="C11" s="1116" t="s">
        <v>374</v>
      </c>
      <c r="D11" s="1117"/>
      <c r="E11" s="635"/>
      <c r="F11" s="635"/>
      <c r="G11" s="635"/>
      <c r="H11" s="635"/>
      <c r="I11" s="635"/>
      <c r="J11" s="635"/>
      <c r="K11" s="636"/>
      <c r="L11" s="634">
        <f t="shared" si="1"/>
        <v>0</v>
      </c>
      <c r="M11" s="635"/>
      <c r="N11" s="635"/>
      <c r="O11" s="638">
        <f aca="true" t="shared" si="2" ref="O11:O29">L11-N11-M11</f>
        <v>0</v>
      </c>
      <c r="P11" s="2"/>
      <c r="Q11" s="2"/>
    </row>
    <row r="12" spans="1:17" ht="28.5" customHeight="1">
      <c r="A12" s="632"/>
      <c r="B12" s="1144"/>
      <c r="C12" s="1146" t="s">
        <v>450</v>
      </c>
      <c r="D12" s="1147"/>
      <c r="E12" s="635"/>
      <c r="F12" s="635"/>
      <c r="G12" s="635"/>
      <c r="H12" s="635"/>
      <c r="I12" s="635"/>
      <c r="J12" s="635"/>
      <c r="K12" s="636"/>
      <c r="L12" s="634"/>
      <c r="M12" s="635"/>
      <c r="N12" s="635"/>
      <c r="O12" s="638"/>
      <c r="P12" s="2"/>
      <c r="Q12" s="2"/>
    </row>
    <row r="13" spans="1:17" ht="12.75">
      <c r="A13" s="632">
        <v>4</v>
      </c>
      <c r="B13" s="1144"/>
      <c r="C13" s="1116" t="s">
        <v>451</v>
      </c>
      <c r="D13" s="1117"/>
      <c r="E13" s="635"/>
      <c r="F13" s="635"/>
      <c r="G13" s="635"/>
      <c r="H13" s="635"/>
      <c r="I13" s="635"/>
      <c r="J13" s="635"/>
      <c r="K13" s="636"/>
      <c r="L13" s="634">
        <f t="shared" si="1"/>
        <v>0</v>
      </c>
      <c r="M13" s="635"/>
      <c r="N13" s="635"/>
      <c r="O13" s="638">
        <f t="shared" si="2"/>
        <v>0</v>
      </c>
      <c r="P13" s="2"/>
      <c r="Q13" s="2"/>
    </row>
    <row r="14" spans="1:17" ht="12.75">
      <c r="A14" s="632">
        <v>5</v>
      </c>
      <c r="B14" s="1144"/>
      <c r="C14" s="1116" t="s">
        <v>375</v>
      </c>
      <c r="D14" s="1117"/>
      <c r="E14" s="635"/>
      <c r="F14" s="635"/>
      <c r="G14" s="635"/>
      <c r="H14" s="635"/>
      <c r="I14" s="635"/>
      <c r="J14" s="635"/>
      <c r="K14" s="636"/>
      <c r="L14" s="634">
        <f t="shared" si="1"/>
        <v>0</v>
      </c>
      <c r="M14" s="635"/>
      <c r="N14" s="635"/>
      <c r="O14" s="638">
        <f t="shared" si="2"/>
        <v>0</v>
      </c>
      <c r="P14" s="2"/>
      <c r="Q14" s="2"/>
    </row>
    <row r="15" spans="1:17" ht="12.75">
      <c r="A15" s="632">
        <v>6</v>
      </c>
      <c r="B15" s="1144"/>
      <c r="C15" s="1116" t="s">
        <v>452</v>
      </c>
      <c r="D15" s="1117"/>
      <c r="E15" s="635"/>
      <c r="F15" s="635"/>
      <c r="G15" s="635"/>
      <c r="H15" s="635"/>
      <c r="I15" s="635"/>
      <c r="J15" s="635"/>
      <c r="K15" s="636"/>
      <c r="L15" s="634">
        <f t="shared" si="1"/>
        <v>0</v>
      </c>
      <c r="M15" s="635"/>
      <c r="N15" s="635"/>
      <c r="O15" s="638">
        <f t="shared" si="2"/>
        <v>0</v>
      </c>
      <c r="P15" s="2"/>
      <c r="Q15" s="2"/>
    </row>
    <row r="16" spans="1:17" ht="12.75">
      <c r="A16" s="632">
        <v>7</v>
      </c>
      <c r="B16" s="1144"/>
      <c r="C16" s="626" t="s">
        <v>376</v>
      </c>
      <c r="D16" s="641" t="s">
        <v>377</v>
      </c>
      <c r="E16" s="635"/>
      <c r="F16" s="635"/>
      <c r="G16" s="635"/>
      <c r="H16" s="635"/>
      <c r="I16" s="635"/>
      <c r="J16" s="635"/>
      <c r="K16" s="636"/>
      <c r="L16" s="634">
        <f t="shared" si="1"/>
        <v>0</v>
      </c>
      <c r="M16" s="635"/>
      <c r="N16" s="635"/>
      <c r="O16" s="638">
        <f t="shared" si="2"/>
        <v>0</v>
      </c>
      <c r="P16" s="2"/>
      <c r="Q16" s="2"/>
    </row>
    <row r="17" spans="1:17" ht="12.75">
      <c r="A17" s="632">
        <v>8</v>
      </c>
      <c r="B17" s="1144"/>
      <c r="C17" s="1116" t="s">
        <v>378</v>
      </c>
      <c r="D17" s="1117"/>
      <c r="E17" s="635"/>
      <c r="F17" s="635"/>
      <c r="G17" s="635"/>
      <c r="H17" s="635"/>
      <c r="I17" s="635"/>
      <c r="J17" s="635"/>
      <c r="K17" s="636"/>
      <c r="L17" s="634">
        <f t="shared" si="1"/>
        <v>0</v>
      </c>
      <c r="M17" s="635"/>
      <c r="N17" s="635"/>
      <c r="O17" s="638">
        <f t="shared" si="2"/>
        <v>0</v>
      </c>
      <c r="P17" s="2"/>
      <c r="Q17" s="2"/>
    </row>
    <row r="18" spans="1:17" ht="12.75">
      <c r="A18" s="632">
        <v>9</v>
      </c>
      <c r="B18" s="1144"/>
      <c r="C18" s="642" t="s">
        <v>376</v>
      </c>
      <c r="D18" s="641" t="s">
        <v>379</v>
      </c>
      <c r="E18" s="635"/>
      <c r="F18" s="635"/>
      <c r="G18" s="635"/>
      <c r="H18" s="635"/>
      <c r="I18" s="635"/>
      <c r="J18" s="635"/>
      <c r="K18" s="636"/>
      <c r="L18" s="634">
        <f t="shared" si="1"/>
        <v>0</v>
      </c>
      <c r="M18" s="635"/>
      <c r="N18" s="635"/>
      <c r="O18" s="638">
        <f t="shared" si="2"/>
        <v>0</v>
      </c>
      <c r="P18" s="2"/>
      <c r="Q18" s="2"/>
    </row>
    <row r="19" spans="1:17" ht="12.75">
      <c r="A19" s="632">
        <v>10</v>
      </c>
      <c r="B19" s="1144"/>
      <c r="C19" s="626"/>
      <c r="D19" s="641" t="s">
        <v>380</v>
      </c>
      <c r="E19" s="635"/>
      <c r="F19" s="635"/>
      <c r="G19" s="635"/>
      <c r="H19" s="635"/>
      <c r="I19" s="635"/>
      <c r="J19" s="635"/>
      <c r="K19" s="636"/>
      <c r="L19" s="634">
        <f t="shared" si="1"/>
        <v>0</v>
      </c>
      <c r="M19" s="635"/>
      <c r="N19" s="635"/>
      <c r="O19" s="638">
        <f t="shared" si="2"/>
        <v>0</v>
      </c>
      <c r="P19" s="2"/>
      <c r="Q19" s="2"/>
    </row>
    <row r="20" spans="1:17" ht="12.75">
      <c r="A20" s="632">
        <v>11</v>
      </c>
      <c r="B20" s="1144"/>
      <c r="C20" s="643"/>
      <c r="D20" s="641" t="s">
        <v>381</v>
      </c>
      <c r="E20" s="635"/>
      <c r="F20" s="635"/>
      <c r="G20" s="635"/>
      <c r="H20" s="635"/>
      <c r="I20" s="635"/>
      <c r="J20" s="635"/>
      <c r="K20" s="636"/>
      <c r="L20" s="634">
        <f t="shared" si="1"/>
        <v>0</v>
      </c>
      <c r="M20" s="635"/>
      <c r="N20" s="635"/>
      <c r="O20" s="638">
        <f t="shared" si="2"/>
        <v>0</v>
      </c>
      <c r="P20" s="2"/>
      <c r="Q20" s="2"/>
    </row>
    <row r="21" spans="1:17" ht="12.75">
      <c r="A21" s="632">
        <v>12</v>
      </c>
      <c r="B21" s="1144"/>
      <c r="C21" s="1116" t="s">
        <v>382</v>
      </c>
      <c r="D21" s="1117"/>
      <c r="E21" s="635"/>
      <c r="F21" s="635"/>
      <c r="G21" s="635"/>
      <c r="H21" s="635"/>
      <c r="I21" s="635"/>
      <c r="J21" s="635"/>
      <c r="K21" s="636"/>
      <c r="L21" s="634">
        <f t="shared" si="1"/>
        <v>0</v>
      </c>
      <c r="M21" s="635"/>
      <c r="N21" s="635"/>
      <c r="O21" s="638">
        <f t="shared" si="2"/>
        <v>0</v>
      </c>
      <c r="P21" s="2"/>
      <c r="Q21" s="2"/>
    </row>
    <row r="22" spans="1:17" ht="12.75">
      <c r="A22" s="632">
        <v>13</v>
      </c>
      <c r="B22" s="1144"/>
      <c r="C22" s="626" t="s">
        <v>376</v>
      </c>
      <c r="D22" s="641" t="s">
        <v>383</v>
      </c>
      <c r="E22" s="635"/>
      <c r="F22" s="635"/>
      <c r="G22" s="635"/>
      <c r="H22" s="635"/>
      <c r="I22" s="635"/>
      <c r="J22" s="635"/>
      <c r="K22" s="636"/>
      <c r="L22" s="634">
        <f t="shared" si="1"/>
        <v>0</v>
      </c>
      <c r="M22" s="635"/>
      <c r="N22" s="635"/>
      <c r="O22" s="638">
        <f t="shared" si="2"/>
        <v>0</v>
      </c>
      <c r="P22" s="2"/>
      <c r="Q22" s="2"/>
    </row>
    <row r="23" spans="1:17" ht="12.75">
      <c r="A23" s="632">
        <v>14</v>
      </c>
      <c r="B23" s="1144"/>
      <c r="C23" s="643"/>
      <c r="D23" s="641" t="s">
        <v>380</v>
      </c>
      <c r="E23" s="635"/>
      <c r="F23" s="635"/>
      <c r="G23" s="635"/>
      <c r="H23" s="635"/>
      <c r="I23" s="635"/>
      <c r="J23" s="635"/>
      <c r="K23" s="636"/>
      <c r="L23" s="634">
        <f t="shared" si="1"/>
        <v>0</v>
      </c>
      <c r="M23" s="635"/>
      <c r="N23" s="635"/>
      <c r="O23" s="638">
        <f t="shared" si="2"/>
        <v>0</v>
      </c>
      <c r="P23" s="2"/>
      <c r="Q23" s="2"/>
    </row>
    <row r="24" spans="1:17" ht="12.75">
      <c r="A24" s="632">
        <v>15</v>
      </c>
      <c r="B24" s="1144"/>
      <c r="C24" s="1116" t="s">
        <v>384</v>
      </c>
      <c r="D24" s="1117"/>
      <c r="E24" s="635"/>
      <c r="F24" s="635"/>
      <c r="G24" s="635"/>
      <c r="H24" s="635"/>
      <c r="I24" s="635"/>
      <c r="J24" s="635"/>
      <c r="K24" s="636"/>
      <c r="L24" s="634">
        <f t="shared" si="1"/>
        <v>0</v>
      </c>
      <c r="M24" s="635"/>
      <c r="N24" s="635"/>
      <c r="O24" s="638">
        <f t="shared" si="2"/>
        <v>0</v>
      </c>
      <c r="P24" s="2"/>
      <c r="Q24" s="2"/>
    </row>
    <row r="25" spans="1:17" ht="12.75">
      <c r="A25" s="632">
        <v>16</v>
      </c>
      <c r="B25" s="1144"/>
      <c r="C25" s="446" t="s">
        <v>385</v>
      </c>
      <c r="D25" s="644"/>
      <c r="E25" s="636"/>
      <c r="F25" s="636"/>
      <c r="G25" s="636"/>
      <c r="H25" s="636"/>
      <c r="I25" s="636"/>
      <c r="J25" s="636"/>
      <c r="K25" s="636"/>
      <c r="L25" s="634">
        <f>SUM(L26:L29)</f>
        <v>0</v>
      </c>
      <c r="M25" s="635"/>
      <c r="N25" s="635"/>
      <c r="O25" s="638">
        <f t="shared" si="2"/>
        <v>0</v>
      </c>
      <c r="P25" s="2"/>
      <c r="Q25" s="2"/>
    </row>
    <row r="26" spans="1:17" ht="12.75">
      <c r="A26" s="632">
        <v>17</v>
      </c>
      <c r="B26" s="1144"/>
      <c r="C26" s="460"/>
      <c r="D26" s="645"/>
      <c r="E26" s="635"/>
      <c r="F26" s="635"/>
      <c r="G26" s="635"/>
      <c r="H26" s="635"/>
      <c r="I26" s="635"/>
      <c r="J26" s="635"/>
      <c r="K26" s="636"/>
      <c r="L26" s="634">
        <f t="shared" si="1"/>
        <v>0</v>
      </c>
      <c r="M26" s="635"/>
      <c r="N26" s="635"/>
      <c r="O26" s="638">
        <f t="shared" si="2"/>
        <v>0</v>
      </c>
      <c r="P26" s="2"/>
      <c r="Q26" s="2"/>
    </row>
    <row r="27" spans="1:17" ht="12.75">
      <c r="A27" s="632">
        <v>18</v>
      </c>
      <c r="B27" s="1144"/>
      <c r="C27" s="626" t="s">
        <v>199</v>
      </c>
      <c r="D27" s="646"/>
      <c r="E27" s="635"/>
      <c r="F27" s="635"/>
      <c r="G27" s="635"/>
      <c r="H27" s="635"/>
      <c r="I27" s="635"/>
      <c r="J27" s="635"/>
      <c r="K27" s="636"/>
      <c r="L27" s="634">
        <f t="shared" si="1"/>
        <v>0</v>
      </c>
      <c r="M27" s="635"/>
      <c r="N27" s="635"/>
      <c r="O27" s="638">
        <f t="shared" si="2"/>
        <v>0</v>
      </c>
      <c r="P27" s="2"/>
      <c r="Q27" s="2"/>
    </row>
    <row r="28" spans="1:17" ht="12.75">
      <c r="A28" s="632">
        <v>19</v>
      </c>
      <c r="B28" s="1144"/>
      <c r="C28" s="647"/>
      <c r="D28" s="646"/>
      <c r="E28" s="635"/>
      <c r="F28" s="635"/>
      <c r="G28" s="635"/>
      <c r="H28" s="635"/>
      <c r="I28" s="635"/>
      <c r="J28" s="635"/>
      <c r="K28" s="636"/>
      <c r="L28" s="634">
        <f t="shared" si="1"/>
        <v>0</v>
      </c>
      <c r="M28" s="635"/>
      <c r="N28" s="635"/>
      <c r="O28" s="638">
        <f>L28-N28-M28</f>
        <v>0</v>
      </c>
      <c r="P28" s="2"/>
      <c r="Q28" s="2"/>
    </row>
    <row r="29" spans="1:17" ht="13.5" thickBot="1">
      <c r="A29" s="648">
        <v>20</v>
      </c>
      <c r="B29" s="1145"/>
      <c r="C29" s="649"/>
      <c r="D29" s="650"/>
      <c r="E29" s="651"/>
      <c r="F29" s="651"/>
      <c r="G29" s="651"/>
      <c r="H29" s="651"/>
      <c r="I29" s="651"/>
      <c r="J29" s="651"/>
      <c r="K29" s="652"/>
      <c r="L29" s="653">
        <f t="shared" si="1"/>
        <v>0</v>
      </c>
      <c r="M29" s="651"/>
      <c r="N29" s="651"/>
      <c r="O29" s="654">
        <f t="shared" si="2"/>
        <v>0</v>
      </c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 t="s">
        <v>193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 t="s">
        <v>386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 t="s">
        <v>453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 t="s">
        <v>454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 t="s">
        <v>455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 insertColumns="0" insertRows="0" deleteColumns="0" deleteRows="0"/>
  <mergeCells count="20">
    <mergeCell ref="C24:D24"/>
    <mergeCell ref="B9:C9"/>
    <mergeCell ref="B10:B29"/>
    <mergeCell ref="C10:D10"/>
    <mergeCell ref="C11:D11"/>
    <mergeCell ref="C12:D12"/>
    <mergeCell ref="C13:D13"/>
    <mergeCell ref="C14:D14"/>
    <mergeCell ref="C15:D15"/>
    <mergeCell ref="C17:D17"/>
    <mergeCell ref="C21:D21"/>
    <mergeCell ref="A6:A8"/>
    <mergeCell ref="C6:D8"/>
    <mergeCell ref="E6:L6"/>
    <mergeCell ref="M6:N7"/>
    <mergeCell ref="O6:O8"/>
    <mergeCell ref="E7:E8"/>
    <mergeCell ref="F7:F8"/>
    <mergeCell ref="G7:K7"/>
    <mergeCell ref="L7:L8"/>
  </mergeCells>
  <printOptions horizontalCentered="1"/>
  <pageMargins left="0.3937007874015748" right="0.3937007874015748" top="0.5905511811023623" bottom="0.3937007874015748" header="0.23" footer="0.5118110236220472"/>
  <pageSetup fitToHeight="1" fitToWidth="1" horizontalDpi="600" verticalDpi="600" orientation="landscape" paperSize="9" scale="77" r:id="rId1"/>
  <headerFooter alignWithMargins="0">
    <oddHeader>&amp;R&amp;"Times New Roman,Obyčejné"&amp;12Část Stipendia a služby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2"/>
  <sheetViews>
    <sheetView zoomScale="80" zoomScaleNormal="80" zoomScalePageLayoutView="0" workbookViewId="0" topLeftCell="A1">
      <selection activeCell="F28" sqref="F28"/>
    </sheetView>
  </sheetViews>
  <sheetFormatPr defaultColWidth="9.140625" defaultRowHeight="12.75"/>
  <cols>
    <col min="1" max="1" width="24.421875" style="38" customWidth="1"/>
    <col min="2" max="4" width="16.00390625" style="38" customWidth="1"/>
    <col min="5" max="5" width="17.28125" style="38" customWidth="1"/>
    <col min="6" max="6" width="16.00390625" style="38" customWidth="1"/>
    <col min="7" max="7" width="18.8515625" style="38" customWidth="1"/>
    <col min="8" max="9" width="16.00390625" style="38" customWidth="1"/>
    <col min="10" max="13" width="10.7109375" style="38" customWidth="1"/>
    <col min="14" max="14" width="11.8515625" style="38" customWidth="1"/>
    <col min="15" max="16384" width="9.140625" style="38" customWidth="1"/>
  </cols>
  <sheetData>
    <row r="1" spans="1:10" ht="15.75">
      <c r="A1" s="623" t="s">
        <v>402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" customHeight="1">
      <c r="A3" s="1" t="s">
        <v>403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 customHeight="1" thickBot="1">
      <c r="A4" s="37"/>
      <c r="B4" s="37"/>
      <c r="C4" s="37"/>
      <c r="D4" s="37"/>
      <c r="E4" s="37"/>
      <c r="F4" s="37"/>
      <c r="G4" s="37"/>
      <c r="H4" s="37"/>
      <c r="I4" s="659" t="s">
        <v>404</v>
      </c>
      <c r="J4" s="37"/>
    </row>
    <row r="5" spans="1:10" ht="45" customHeight="1">
      <c r="A5" s="1148" t="s">
        <v>405</v>
      </c>
      <c r="B5" s="1150" t="s">
        <v>390</v>
      </c>
      <c r="C5" s="1152" t="s">
        <v>391</v>
      </c>
      <c r="D5" s="1128"/>
      <c r="E5" s="1128"/>
      <c r="F5" s="1128"/>
      <c r="G5" s="1128"/>
      <c r="H5" s="1128"/>
      <c r="I5" s="1153"/>
      <c r="J5" s="37"/>
    </row>
    <row r="6" spans="1:10" ht="39" customHeight="1" thickBot="1">
      <c r="A6" s="1149"/>
      <c r="B6" s="1151"/>
      <c r="C6" s="139" t="s">
        <v>392</v>
      </c>
      <c r="D6" s="660" t="s">
        <v>393</v>
      </c>
      <c r="E6" s="661" t="s">
        <v>406</v>
      </c>
      <c r="F6" s="660" t="s">
        <v>395</v>
      </c>
      <c r="G6" s="660" t="s">
        <v>396</v>
      </c>
      <c r="H6" s="660" t="s">
        <v>397</v>
      </c>
      <c r="I6" s="662" t="s">
        <v>29</v>
      </c>
      <c r="J6" s="37"/>
    </row>
    <row r="7" spans="1:10" s="52" customFormat="1" ht="13.5" customHeight="1" thickBot="1">
      <c r="A7" s="58" t="s">
        <v>256</v>
      </c>
      <c r="B7" s="53" t="s">
        <v>257</v>
      </c>
      <c r="C7" s="53" t="s">
        <v>258</v>
      </c>
      <c r="D7" s="54" t="s">
        <v>259</v>
      </c>
      <c r="E7" s="44" t="s">
        <v>260</v>
      </c>
      <c r="F7" s="54" t="s">
        <v>261</v>
      </c>
      <c r="G7" s="54" t="s">
        <v>262</v>
      </c>
      <c r="H7" s="54" t="s">
        <v>263</v>
      </c>
      <c r="I7" s="57" t="s">
        <v>264</v>
      </c>
      <c r="J7" s="51"/>
    </row>
    <row r="8" spans="1:10" ht="13.5" customHeight="1">
      <c r="A8" s="164" t="s">
        <v>381</v>
      </c>
      <c r="B8" s="676"/>
      <c r="C8" s="676"/>
      <c r="D8" s="677"/>
      <c r="E8" s="678"/>
      <c r="F8" s="677"/>
      <c r="G8" s="677"/>
      <c r="H8" s="677"/>
      <c r="I8" s="679">
        <f aca="true" t="shared" si="0" ref="I8:I13">SUM(C8:H8)</f>
        <v>0</v>
      </c>
      <c r="J8" s="37"/>
    </row>
    <row r="9" spans="1:10" ht="13.5" customHeight="1">
      <c r="A9" s="317"/>
      <c r="B9" s="663"/>
      <c r="C9" s="663"/>
      <c r="D9" s="664"/>
      <c r="E9" s="665"/>
      <c r="F9" s="664"/>
      <c r="G9" s="664"/>
      <c r="H9" s="664"/>
      <c r="I9" s="666">
        <f t="shared" si="0"/>
        <v>0</v>
      </c>
      <c r="J9" s="37"/>
    </row>
    <row r="10" spans="1:10" ht="13.5" customHeight="1">
      <c r="A10" s="317"/>
      <c r="B10" s="663"/>
      <c r="C10" s="663"/>
      <c r="D10" s="664"/>
      <c r="E10" s="665"/>
      <c r="F10" s="664"/>
      <c r="G10" s="664"/>
      <c r="H10" s="664"/>
      <c r="I10" s="666">
        <f t="shared" si="0"/>
        <v>0</v>
      </c>
      <c r="J10" s="37"/>
    </row>
    <row r="11" spans="1:10" ht="13.5" customHeight="1">
      <c r="A11" s="317"/>
      <c r="B11" s="663"/>
      <c r="C11" s="663"/>
      <c r="D11" s="664"/>
      <c r="E11" s="665"/>
      <c r="F11" s="664"/>
      <c r="G11" s="664"/>
      <c r="H11" s="664"/>
      <c r="I11" s="666">
        <f t="shared" si="0"/>
        <v>0</v>
      </c>
      <c r="J11" s="37"/>
    </row>
    <row r="12" spans="1:10" ht="13.5" customHeight="1" thickBot="1">
      <c r="A12" s="322"/>
      <c r="B12" s="668"/>
      <c r="C12" s="668"/>
      <c r="D12" s="669"/>
      <c r="E12" s="670"/>
      <c r="F12" s="669"/>
      <c r="G12" s="669"/>
      <c r="H12" s="669"/>
      <c r="I12" s="671">
        <f t="shared" si="0"/>
        <v>0</v>
      </c>
      <c r="J12" s="37"/>
    </row>
    <row r="13" spans="1:10" ht="12.75" customHeight="1" thickBot="1">
      <c r="A13" s="313" t="s">
        <v>29</v>
      </c>
      <c r="B13" s="673">
        <f aca="true" t="shared" si="1" ref="B13:H13">SUM(B8:B12)</f>
        <v>0</v>
      </c>
      <c r="C13" s="673">
        <f t="shared" si="1"/>
        <v>0</v>
      </c>
      <c r="D13" s="673">
        <f t="shared" si="1"/>
        <v>0</v>
      </c>
      <c r="E13" s="673">
        <f t="shared" si="1"/>
        <v>0</v>
      </c>
      <c r="F13" s="673">
        <f t="shared" si="1"/>
        <v>0</v>
      </c>
      <c r="G13" s="673">
        <f t="shared" si="1"/>
        <v>0</v>
      </c>
      <c r="H13" s="673">
        <f t="shared" si="1"/>
        <v>0</v>
      </c>
      <c r="I13" s="674">
        <f t="shared" si="0"/>
        <v>0</v>
      </c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 t="s">
        <v>407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 t="s">
        <v>473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3" ht="12.75">
      <c r="A18" s="37"/>
      <c r="B18" s="215"/>
      <c r="C18" s="215"/>
      <c r="D18" s="215"/>
      <c r="E18" s="215"/>
      <c r="F18" s="215"/>
      <c r="G18" s="215"/>
      <c r="H18" s="215"/>
      <c r="I18" s="215"/>
      <c r="J18" s="215"/>
      <c r="M18" s="675"/>
    </row>
    <row r="19" spans="1:13" ht="12.75">
      <c r="A19" s="37"/>
      <c r="B19" s="215"/>
      <c r="C19" s="215"/>
      <c r="D19" s="215"/>
      <c r="E19" s="215"/>
      <c r="F19" s="215"/>
      <c r="G19" s="215"/>
      <c r="H19" s="215"/>
      <c r="I19" s="215"/>
      <c r="J19" s="215"/>
      <c r="M19" s="675"/>
    </row>
    <row r="20" spans="2:13" ht="12.75">
      <c r="B20" s="675"/>
      <c r="C20" s="675"/>
      <c r="D20" s="675"/>
      <c r="E20" s="675"/>
      <c r="F20" s="675"/>
      <c r="G20" s="675"/>
      <c r="H20" s="675"/>
      <c r="I20" s="675"/>
      <c r="J20" s="675"/>
      <c r="M20" s="675"/>
    </row>
    <row r="21" spans="2:13" ht="12.75">
      <c r="B21" s="675"/>
      <c r="C21" s="675"/>
      <c r="D21" s="675"/>
      <c r="E21" s="675"/>
      <c r="F21" s="675"/>
      <c r="G21" s="675"/>
      <c r="H21" s="675"/>
      <c r="I21" s="675"/>
      <c r="J21" s="675"/>
      <c r="M21" s="675"/>
    </row>
    <row r="22" spans="2:13" ht="12.75">
      <c r="B22" s="675"/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</row>
  </sheetData>
  <sheetProtection insertRows="0" deleteRows="0"/>
  <mergeCells count="3">
    <mergeCell ref="A5:A6"/>
    <mergeCell ref="B5:B6"/>
    <mergeCell ref="C5:I5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tToHeight="1" fitToWidth="1" horizontalDpi="300" verticalDpi="300" orientation="landscape" paperSize="9" scale="93" r:id="rId1"/>
  <headerFooter alignWithMargins="0">
    <oddHeader>&amp;R&amp;"Times New Roman,Obyčejné"&amp;12Část Stipendia a služby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</sheetPr>
  <dimension ref="A1:N22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23.00390625" style="38" customWidth="1"/>
    <col min="2" max="2" width="14.140625" style="38" customWidth="1"/>
    <col min="3" max="3" width="15.28125" style="38" customWidth="1"/>
    <col min="4" max="4" width="14.421875" style="38" customWidth="1"/>
    <col min="5" max="5" width="14.28125" style="38" customWidth="1"/>
    <col min="6" max="6" width="14.7109375" style="38" customWidth="1"/>
    <col min="7" max="7" width="17.57421875" style="38" customWidth="1"/>
    <col min="8" max="8" width="12.140625" style="38" customWidth="1"/>
    <col min="9" max="9" width="15.140625" style="38" customWidth="1"/>
    <col min="10" max="10" width="8.140625" style="38" customWidth="1"/>
    <col min="11" max="11" width="9.140625" style="38" customWidth="1"/>
    <col min="12" max="12" width="9.421875" style="38" customWidth="1"/>
    <col min="13" max="13" width="8.421875" style="38" customWidth="1"/>
    <col min="14" max="16384" width="9.140625" style="38" customWidth="1"/>
  </cols>
  <sheetData>
    <row r="1" s="656" customFormat="1" ht="15.75">
      <c r="A1" s="655" t="s">
        <v>387</v>
      </c>
    </row>
    <row r="2" ht="8.25" customHeight="1"/>
    <row r="3" spans="1:8" ht="12.75">
      <c r="A3" s="1154" t="s">
        <v>388</v>
      </c>
      <c r="B3" s="1155"/>
      <c r="C3" s="657"/>
      <c r="H3" s="658"/>
    </row>
    <row r="4" spans="1:10" ht="9.75" customHeight="1">
      <c r="A4" s="37"/>
      <c r="B4" s="27"/>
      <c r="C4" s="27"/>
      <c r="D4" s="37"/>
      <c r="E4" s="37"/>
      <c r="F4" s="37"/>
      <c r="G4" s="37"/>
      <c r="H4" s="37"/>
      <c r="I4" s="37"/>
      <c r="J4" s="37"/>
    </row>
    <row r="5" spans="1:10" ht="12.75">
      <c r="A5" s="146"/>
      <c r="B5" s="146"/>
      <c r="C5" s="146"/>
      <c r="D5" s="37"/>
      <c r="E5" s="37"/>
      <c r="F5" s="37"/>
      <c r="G5" s="37"/>
      <c r="H5" s="37"/>
      <c r="I5" s="37"/>
      <c r="J5" s="37"/>
    </row>
    <row r="6" spans="1:10" ht="12.75">
      <c r="A6" s="215"/>
      <c r="B6" s="215"/>
      <c r="C6" s="215"/>
      <c r="D6" s="215"/>
      <c r="E6" s="215"/>
      <c r="F6" s="215"/>
      <c r="G6" s="215"/>
      <c r="H6" s="215"/>
      <c r="I6" s="215"/>
      <c r="J6" s="37"/>
    </row>
    <row r="7" spans="1:10" ht="13.5" thickBot="1">
      <c r="A7" s="215"/>
      <c r="B7" s="215"/>
      <c r="C7" s="215"/>
      <c r="D7" s="215"/>
      <c r="E7" s="215"/>
      <c r="F7" s="215"/>
      <c r="G7" s="215"/>
      <c r="H7" s="215"/>
      <c r="I7" s="659" t="s">
        <v>72</v>
      </c>
      <c r="J7" s="37"/>
    </row>
    <row r="8" spans="1:10" ht="39" customHeight="1">
      <c r="A8" s="1148" t="s">
        <v>389</v>
      </c>
      <c r="B8" s="1150" t="s">
        <v>390</v>
      </c>
      <c r="C8" s="1152" t="s">
        <v>391</v>
      </c>
      <c r="D8" s="1128"/>
      <c r="E8" s="1128"/>
      <c r="F8" s="1128"/>
      <c r="G8" s="1128"/>
      <c r="H8" s="1128"/>
      <c r="I8" s="1153"/>
      <c r="J8" s="37"/>
    </row>
    <row r="9" spans="1:10" ht="13.5" thickBot="1">
      <c r="A9" s="1149"/>
      <c r="B9" s="1151"/>
      <c r="C9" s="139" t="s">
        <v>392</v>
      </c>
      <c r="D9" s="660" t="s">
        <v>393</v>
      </c>
      <c r="E9" s="661" t="s">
        <v>394</v>
      </c>
      <c r="F9" s="660" t="s">
        <v>395</v>
      </c>
      <c r="G9" s="660" t="s">
        <v>396</v>
      </c>
      <c r="H9" s="660" t="s">
        <v>397</v>
      </c>
      <c r="I9" s="662" t="s">
        <v>29</v>
      </c>
      <c r="J9" s="37"/>
    </row>
    <row r="10" spans="1:10" ht="13.5" thickBot="1">
      <c r="A10" s="58" t="s">
        <v>256</v>
      </c>
      <c r="B10" s="53" t="s">
        <v>257</v>
      </c>
      <c r="C10" s="53" t="s">
        <v>258</v>
      </c>
      <c r="D10" s="54" t="s">
        <v>259</v>
      </c>
      <c r="E10" s="44" t="s">
        <v>260</v>
      </c>
      <c r="F10" s="54" t="s">
        <v>261</v>
      </c>
      <c r="G10" s="54" t="s">
        <v>262</v>
      </c>
      <c r="H10" s="54" t="s">
        <v>263</v>
      </c>
      <c r="I10" s="57" t="s">
        <v>264</v>
      </c>
      <c r="J10" s="37"/>
    </row>
    <row r="11" spans="1:14" ht="12.75">
      <c r="A11" s="317" t="s">
        <v>381</v>
      </c>
      <c r="B11" s="663"/>
      <c r="C11" s="663"/>
      <c r="D11" s="664"/>
      <c r="E11" s="665"/>
      <c r="F11" s="664"/>
      <c r="G11" s="664"/>
      <c r="H11" s="664"/>
      <c r="I11" s="666">
        <f>SUM(C11:H11)</f>
        <v>0</v>
      </c>
      <c r="J11" s="620"/>
      <c r="K11" s="667"/>
      <c r="L11" s="667"/>
      <c r="M11" s="667"/>
      <c r="N11" s="667"/>
    </row>
    <row r="12" spans="1:14" ht="12.75">
      <c r="A12" s="317"/>
      <c r="B12" s="663"/>
      <c r="C12" s="663"/>
      <c r="D12" s="664"/>
      <c r="E12" s="665"/>
      <c r="F12" s="664"/>
      <c r="G12" s="664"/>
      <c r="H12" s="664"/>
      <c r="I12" s="666">
        <f>SUM(C12:H12)</f>
        <v>0</v>
      </c>
      <c r="J12" s="620"/>
      <c r="K12" s="667"/>
      <c r="L12" s="667"/>
      <c r="M12" s="667"/>
      <c r="N12" s="667"/>
    </row>
    <row r="13" spans="1:14" ht="12.75">
      <c r="A13" s="317"/>
      <c r="B13" s="663"/>
      <c r="C13" s="663"/>
      <c r="D13" s="664"/>
      <c r="E13" s="665"/>
      <c r="F13" s="664"/>
      <c r="G13" s="664"/>
      <c r="H13" s="664"/>
      <c r="I13" s="666">
        <f>SUM(C13:H13)</f>
        <v>0</v>
      </c>
      <c r="J13" s="620"/>
      <c r="K13" s="667"/>
      <c r="L13" s="667"/>
      <c r="M13" s="667"/>
      <c r="N13" s="667"/>
    </row>
    <row r="14" spans="1:10" ht="13.5" thickBot="1">
      <c r="A14" s="322"/>
      <c r="B14" s="668"/>
      <c r="C14" s="668"/>
      <c r="D14" s="669"/>
      <c r="E14" s="670"/>
      <c r="F14" s="669"/>
      <c r="G14" s="669"/>
      <c r="H14" s="669"/>
      <c r="I14" s="671">
        <f>SUM(C14:H14)</f>
        <v>0</v>
      </c>
      <c r="J14" s="37"/>
    </row>
    <row r="15" spans="1:9" ht="13.5" thickBot="1">
      <c r="A15" s="672" t="s">
        <v>29</v>
      </c>
      <c r="B15" s="673">
        <f aca="true" t="shared" si="0" ref="B15:H15">SUM(B11:B14)</f>
        <v>0</v>
      </c>
      <c r="C15" s="673">
        <f t="shared" si="0"/>
        <v>0</v>
      </c>
      <c r="D15" s="673">
        <f t="shared" si="0"/>
        <v>0</v>
      </c>
      <c r="E15" s="673">
        <f t="shared" si="0"/>
        <v>0</v>
      </c>
      <c r="F15" s="673">
        <f t="shared" si="0"/>
        <v>0</v>
      </c>
      <c r="G15" s="673">
        <f t="shared" si="0"/>
        <v>0</v>
      </c>
      <c r="H15" s="673">
        <f t="shared" si="0"/>
        <v>0</v>
      </c>
      <c r="I15" s="674">
        <f>SUM(C15:H15)</f>
        <v>0</v>
      </c>
    </row>
    <row r="17" ht="12.75">
      <c r="A17" s="38" t="s">
        <v>398</v>
      </c>
    </row>
    <row r="19" ht="12.75">
      <c r="A19" s="38" t="s">
        <v>471</v>
      </c>
    </row>
    <row r="20" ht="12.75">
      <c r="A20" s="675" t="s">
        <v>399</v>
      </c>
    </row>
    <row r="21" ht="12.75">
      <c r="A21" s="675" t="s">
        <v>400</v>
      </c>
    </row>
    <row r="22" ht="12.75">
      <c r="A22" s="675" t="s">
        <v>401</v>
      </c>
    </row>
  </sheetData>
  <sheetProtection insertRows="0" deleteRows="0"/>
  <mergeCells count="4">
    <mergeCell ref="A3:B3"/>
    <mergeCell ref="A8:A9"/>
    <mergeCell ref="B8:B9"/>
    <mergeCell ref="C8:I8"/>
  </mergeCells>
  <printOptions horizontalCentered="1"/>
  <pageMargins left="0.1968503937007874" right="0.1968503937007874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&amp;R&amp;"Times New Roman,Obyčejné"&amp;12Část Stipendia a služby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2.8515625" style="0" customWidth="1"/>
    <col min="2" max="2" width="18.140625" style="0" customWidth="1"/>
    <col min="3" max="3" width="18.57421875" style="0" customWidth="1"/>
    <col min="4" max="5" width="15.7109375" style="0" customWidth="1"/>
  </cols>
  <sheetData>
    <row r="1" spans="1:2" ht="15.75">
      <c r="A1" s="655" t="s">
        <v>408</v>
      </c>
      <c r="B1" s="655"/>
    </row>
    <row r="3" spans="1:2" ht="15.75">
      <c r="A3" s="28" t="s">
        <v>409</v>
      </c>
      <c r="B3" s="28"/>
    </row>
    <row r="4" ht="13.5" thickBot="1">
      <c r="C4" s="680" t="s">
        <v>1</v>
      </c>
    </row>
    <row r="5" spans="1:3" ht="16.5" thickBot="1">
      <c r="A5" s="681" t="s">
        <v>410</v>
      </c>
      <c r="B5" s="681" t="s">
        <v>472</v>
      </c>
      <c r="C5" s="681" t="s">
        <v>411</v>
      </c>
    </row>
    <row r="6" spans="1:3" ht="15.75">
      <c r="A6" s="682"/>
      <c r="B6" s="682"/>
      <c r="C6" s="683"/>
    </row>
    <row r="7" spans="1:3" ht="15.75">
      <c r="A7" s="684"/>
      <c r="B7" s="684"/>
      <c r="C7" s="685"/>
    </row>
    <row r="8" spans="1:3" ht="15.75">
      <c r="A8" s="684"/>
      <c r="B8" s="684"/>
      <c r="C8" s="685"/>
    </row>
    <row r="9" spans="1:3" ht="15.75">
      <c r="A9" s="686"/>
      <c r="B9" s="686"/>
      <c r="C9" s="685"/>
    </row>
    <row r="10" spans="1:3" ht="16.5" thickBot="1">
      <c r="A10" s="687"/>
      <c r="B10" s="687"/>
      <c r="C10" s="688"/>
    </row>
    <row r="11" spans="1:3" ht="16.5" thickBot="1">
      <c r="A11" s="689" t="s">
        <v>5</v>
      </c>
      <c r="B11" s="689"/>
      <c r="C11" s="690">
        <f>SUM(C6:C10)</f>
        <v>0</v>
      </c>
    </row>
    <row r="16" ht="12.75">
      <c r="A16" s="700"/>
    </row>
    <row r="17" ht="12.75">
      <c r="A17" s="70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 alignWithMargins="0">
    <oddHeader>&amp;R&amp;"Times New Roman,Obyčejné"&amp;12Část Institucionální podpora specifického výzkumu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">
      <pane ySplit="3" topLeftCell="A145" activePane="bottomLeft" state="frozen"/>
      <selection pane="topLeft" activeCell="A1" sqref="A1"/>
      <selection pane="bottomLeft" activeCell="G180" sqref="G180"/>
    </sheetView>
  </sheetViews>
  <sheetFormatPr defaultColWidth="9.140625" defaultRowHeight="12.75"/>
  <cols>
    <col min="1" max="1" width="3.57421875" style="827" customWidth="1"/>
    <col min="2" max="2" width="2.7109375" style="827" customWidth="1"/>
    <col min="3" max="3" width="6.7109375" style="827" customWidth="1"/>
    <col min="4" max="4" width="6.00390625" style="827" customWidth="1"/>
    <col min="5" max="5" width="6.421875" style="827" customWidth="1"/>
    <col min="6" max="6" width="6.140625" style="827" customWidth="1"/>
    <col min="7" max="7" width="51.421875" style="827" customWidth="1"/>
    <col min="8" max="8" width="5.28125" style="829" customWidth="1"/>
    <col min="9" max="12" width="8.421875" style="827" customWidth="1"/>
    <col min="13" max="13" width="37.8515625" style="831" customWidth="1"/>
    <col min="14" max="14" width="5.28125" style="826" customWidth="1"/>
    <col min="15" max="16384" width="9.140625" style="827" customWidth="1"/>
  </cols>
  <sheetData>
    <row r="1" spans="1:12" ht="13.5" thickBot="1">
      <c r="A1" s="826"/>
      <c r="G1" s="828" t="s">
        <v>1002</v>
      </c>
      <c r="L1" s="830" t="s">
        <v>1003</v>
      </c>
    </row>
    <row r="2" spans="1:13" ht="12.75">
      <c r="A2" s="826"/>
      <c r="B2" s="986" t="s">
        <v>1004</v>
      </c>
      <c r="C2" s="987"/>
      <c r="D2" s="987"/>
      <c r="E2" s="987"/>
      <c r="F2" s="987"/>
      <c r="G2" s="988"/>
      <c r="H2" s="992" t="s">
        <v>21</v>
      </c>
      <c r="I2" s="994" t="s">
        <v>1005</v>
      </c>
      <c r="J2" s="995"/>
      <c r="K2" s="996" t="s">
        <v>1006</v>
      </c>
      <c r="L2" s="997"/>
      <c r="M2" s="832" t="s">
        <v>1007</v>
      </c>
    </row>
    <row r="3" spans="1:12" ht="13.5" thickBot="1">
      <c r="A3" s="826"/>
      <c r="B3" s="989"/>
      <c r="C3" s="990"/>
      <c r="D3" s="990"/>
      <c r="E3" s="990"/>
      <c r="F3" s="990"/>
      <c r="G3" s="991"/>
      <c r="H3" s="993"/>
      <c r="I3" s="998">
        <v>1</v>
      </c>
      <c r="J3" s="999"/>
      <c r="K3" s="1000">
        <v>2</v>
      </c>
      <c r="L3" s="1001"/>
    </row>
    <row r="4" spans="1:17" ht="15">
      <c r="A4" s="826"/>
      <c r="B4" s="833" t="s">
        <v>1008</v>
      </c>
      <c r="C4" s="834"/>
      <c r="D4" s="834"/>
      <c r="E4" s="834"/>
      <c r="F4" s="834"/>
      <c r="G4" s="835"/>
      <c r="H4" s="836">
        <v>1</v>
      </c>
      <c r="I4" s="983">
        <f>I5+I27+I65</f>
        <v>0</v>
      </c>
      <c r="J4" s="984"/>
      <c r="K4" s="983">
        <f>K5+K27+K65</f>
        <v>0</v>
      </c>
      <c r="L4" s="985"/>
      <c r="M4" s="837" t="s">
        <v>1009</v>
      </c>
      <c r="N4" s="838"/>
      <c r="O4" s="839"/>
      <c r="P4" s="839"/>
      <c r="Q4" s="840"/>
    </row>
    <row r="5" spans="1:17" ht="15">
      <c r="A5" s="826"/>
      <c r="B5" s="841"/>
      <c r="C5" s="842" t="s">
        <v>1010</v>
      </c>
      <c r="D5" s="843"/>
      <c r="E5" s="843"/>
      <c r="F5" s="843"/>
      <c r="G5" s="844"/>
      <c r="H5" s="845">
        <f>H4+1</f>
        <v>2</v>
      </c>
      <c r="I5" s="961">
        <f>I6</f>
        <v>0</v>
      </c>
      <c r="J5" s="978"/>
      <c r="K5" s="961">
        <f>K6</f>
        <v>0</v>
      </c>
      <c r="L5" s="962"/>
      <c r="M5" s="846" t="s">
        <v>1011</v>
      </c>
      <c r="N5" s="838" t="s">
        <v>1012</v>
      </c>
      <c r="O5" s="839"/>
      <c r="P5" s="839"/>
      <c r="Q5" s="840"/>
    </row>
    <row r="6" spans="1:17" ht="15.75">
      <c r="A6" s="826"/>
      <c r="B6" s="847"/>
      <c r="C6" s="848"/>
      <c r="D6" s="849" t="s">
        <v>1013</v>
      </c>
      <c r="E6" s="848"/>
      <c r="F6" s="848"/>
      <c r="G6" s="850"/>
      <c r="H6" s="845">
        <f>H5+1</f>
        <v>3</v>
      </c>
      <c r="I6" s="961">
        <f>SUM(I7:J13)</f>
        <v>0</v>
      </c>
      <c r="J6" s="978"/>
      <c r="K6" s="961">
        <f>SUM(K7:L13)</f>
        <v>0</v>
      </c>
      <c r="L6" s="962"/>
      <c r="M6" s="837" t="s">
        <v>1014</v>
      </c>
      <c r="N6" s="838" t="s">
        <v>1012</v>
      </c>
      <c r="O6" s="839"/>
      <c r="P6" s="839"/>
      <c r="Q6" s="840"/>
    </row>
    <row r="7" spans="1:16" ht="15">
      <c r="A7" s="826"/>
      <c r="B7" s="841"/>
      <c r="C7" s="843"/>
      <c r="D7" s="851" t="s">
        <v>107</v>
      </c>
      <c r="E7" s="842" t="s">
        <v>1015</v>
      </c>
      <c r="F7" s="843"/>
      <c r="G7" s="844"/>
      <c r="H7" s="852">
        <f>H6+1</f>
        <v>4</v>
      </c>
      <c r="I7" s="965"/>
      <c r="J7" s="971"/>
      <c r="K7" s="965"/>
      <c r="L7" s="966"/>
      <c r="M7" s="853"/>
      <c r="N7" s="838"/>
      <c r="O7" s="839"/>
      <c r="P7" s="839"/>
    </row>
    <row r="8" spans="1:16" ht="15">
      <c r="A8" s="826"/>
      <c r="B8" s="841"/>
      <c r="C8" s="843"/>
      <c r="D8" s="854"/>
      <c r="E8" s="842" t="s">
        <v>1016</v>
      </c>
      <c r="G8" s="844"/>
      <c r="H8" s="852">
        <f>H7+1</f>
        <v>5</v>
      </c>
      <c r="I8" s="965"/>
      <c r="J8" s="971"/>
      <c r="K8" s="965"/>
      <c r="L8" s="966"/>
      <c r="M8" s="855"/>
      <c r="N8" s="838"/>
      <c r="O8" s="839"/>
      <c r="P8" s="839"/>
    </row>
    <row r="9" spans="1:16" ht="15">
      <c r="A9" s="826"/>
      <c r="B9" s="841"/>
      <c r="C9" s="843"/>
      <c r="D9" s="854"/>
      <c r="E9" s="842" t="s">
        <v>1017</v>
      </c>
      <c r="G9" s="844"/>
      <c r="H9" s="852">
        <f aca="true" t="shared" si="0" ref="H9:H72">H8+1</f>
        <v>6</v>
      </c>
      <c r="I9" s="965"/>
      <c r="J9" s="971"/>
      <c r="K9" s="965"/>
      <c r="L9" s="966"/>
      <c r="M9" s="855"/>
      <c r="N9" s="838"/>
      <c r="O9" s="839"/>
      <c r="P9" s="839"/>
    </row>
    <row r="10" spans="1:16" ht="15">
      <c r="A10" s="826"/>
      <c r="B10" s="841"/>
      <c r="C10" s="843"/>
      <c r="D10" s="854"/>
      <c r="E10" s="842" t="s">
        <v>1018</v>
      </c>
      <c r="G10" s="844"/>
      <c r="H10" s="852">
        <f t="shared" si="0"/>
        <v>7</v>
      </c>
      <c r="I10" s="965"/>
      <c r="J10" s="971"/>
      <c r="K10" s="965"/>
      <c r="L10" s="966"/>
      <c r="M10" s="855"/>
      <c r="N10" s="838"/>
      <c r="O10" s="839"/>
      <c r="P10" s="839"/>
    </row>
    <row r="11" spans="1:16" ht="15">
      <c r="A11" s="826"/>
      <c r="B11" s="841"/>
      <c r="C11" s="843"/>
      <c r="D11" s="854"/>
      <c r="E11" s="842" t="s">
        <v>1019</v>
      </c>
      <c r="G11" s="844"/>
      <c r="H11" s="852">
        <f t="shared" si="0"/>
        <v>8</v>
      </c>
      <c r="I11" s="965"/>
      <c r="J11" s="971"/>
      <c r="K11" s="965"/>
      <c r="L11" s="966"/>
      <c r="M11" s="855"/>
      <c r="N11" s="838"/>
      <c r="O11" s="839"/>
      <c r="P11" s="839"/>
    </row>
    <row r="12" spans="1:16" ht="15">
      <c r="A12" s="826"/>
      <c r="B12" s="841"/>
      <c r="C12" s="843"/>
      <c r="D12" s="843"/>
      <c r="E12" s="842" t="s">
        <v>1020</v>
      </c>
      <c r="G12" s="844"/>
      <c r="H12" s="852">
        <f t="shared" si="0"/>
        <v>9</v>
      </c>
      <c r="I12" s="965"/>
      <c r="J12" s="971"/>
      <c r="K12" s="965"/>
      <c r="L12" s="966"/>
      <c r="M12" s="855"/>
      <c r="N12" s="838"/>
      <c r="O12" s="839"/>
      <c r="P12" s="839"/>
    </row>
    <row r="13" spans="1:16" ht="15">
      <c r="A13" s="826"/>
      <c r="B13" s="841"/>
      <c r="C13" s="843"/>
      <c r="D13" s="843"/>
      <c r="E13" s="843" t="s">
        <v>1021</v>
      </c>
      <c r="G13" s="844"/>
      <c r="H13" s="852">
        <f t="shared" si="0"/>
        <v>10</v>
      </c>
      <c r="I13" s="965"/>
      <c r="J13" s="971"/>
      <c r="K13" s="965"/>
      <c r="L13" s="966"/>
      <c r="M13" s="855"/>
      <c r="N13" s="838"/>
      <c r="O13" s="839"/>
      <c r="P13" s="839"/>
    </row>
    <row r="14" spans="1:16" ht="15.75">
      <c r="A14" s="826"/>
      <c r="B14" s="841"/>
      <c r="C14" s="843"/>
      <c r="D14" s="849" t="s">
        <v>1022</v>
      </c>
      <c r="E14" s="843"/>
      <c r="G14" s="844"/>
      <c r="H14" s="845">
        <f t="shared" si="0"/>
        <v>11</v>
      </c>
      <c r="I14" s="961">
        <f>I15+I20+I25+I26</f>
        <v>0</v>
      </c>
      <c r="J14" s="978"/>
      <c r="K14" s="961">
        <f>K15+K20+K25+K26</f>
        <v>0</v>
      </c>
      <c r="L14" s="962"/>
      <c r="M14" s="846" t="s">
        <v>1023</v>
      </c>
      <c r="N14" s="838" t="s">
        <v>1024</v>
      </c>
      <c r="O14" s="839"/>
      <c r="P14" s="839"/>
    </row>
    <row r="15" spans="1:16" ht="15">
      <c r="A15" s="826"/>
      <c r="B15" s="841"/>
      <c r="C15" s="843"/>
      <c r="D15" s="856" t="s">
        <v>107</v>
      </c>
      <c r="E15" s="842" t="s">
        <v>1025</v>
      </c>
      <c r="F15" s="843"/>
      <c r="G15" s="844"/>
      <c r="H15" s="845">
        <f t="shared" si="0"/>
        <v>12</v>
      </c>
      <c r="I15" s="961">
        <f>SUM(I16:J19)</f>
        <v>0</v>
      </c>
      <c r="J15" s="978"/>
      <c r="K15" s="961">
        <f>SUM(K16:L19)</f>
        <v>0</v>
      </c>
      <c r="L15" s="962"/>
      <c r="M15" s="846" t="s">
        <v>1026</v>
      </c>
      <c r="N15" s="838"/>
      <c r="O15" s="839"/>
      <c r="P15" s="839"/>
    </row>
    <row r="16" spans="1:16" ht="15">
      <c r="A16" s="826"/>
      <c r="B16" s="841"/>
      <c r="C16" s="843"/>
      <c r="D16" s="843"/>
      <c r="E16" s="843" t="s">
        <v>137</v>
      </c>
      <c r="F16" s="843" t="s">
        <v>1027</v>
      </c>
      <c r="G16" s="844"/>
      <c r="H16" s="852">
        <f t="shared" si="0"/>
        <v>13</v>
      </c>
      <c r="I16" s="965"/>
      <c r="J16" s="971"/>
      <c r="K16" s="965"/>
      <c r="L16" s="966"/>
      <c r="M16" s="853"/>
      <c r="N16" s="838"/>
      <c r="O16" s="839"/>
      <c r="P16" s="839"/>
    </row>
    <row r="17" spans="1:16" ht="15">
      <c r="A17" s="826"/>
      <c r="B17" s="841"/>
      <c r="C17" s="843"/>
      <c r="D17" s="843"/>
      <c r="E17" s="843"/>
      <c r="F17" s="843" t="s">
        <v>1028</v>
      </c>
      <c r="G17" s="844"/>
      <c r="H17" s="852">
        <f t="shared" si="0"/>
        <v>14</v>
      </c>
      <c r="I17" s="965"/>
      <c r="J17" s="971"/>
      <c r="K17" s="965"/>
      <c r="L17" s="966"/>
      <c r="M17" s="855"/>
      <c r="N17" s="838"/>
      <c r="O17" s="839"/>
      <c r="P17" s="839"/>
    </row>
    <row r="18" spans="1:16" ht="15">
      <c r="A18" s="826"/>
      <c r="B18" s="841"/>
      <c r="C18" s="843"/>
      <c r="D18" s="843"/>
      <c r="E18" s="843"/>
      <c r="F18" s="843" t="s">
        <v>1029</v>
      </c>
      <c r="G18" s="844"/>
      <c r="H18" s="852">
        <f t="shared" si="0"/>
        <v>15</v>
      </c>
      <c r="I18" s="965"/>
      <c r="J18" s="971"/>
      <c r="K18" s="965"/>
      <c r="L18" s="966"/>
      <c r="M18" s="853"/>
      <c r="N18" s="838"/>
      <c r="O18" s="839"/>
      <c r="P18" s="839"/>
    </row>
    <row r="19" spans="1:16" ht="15">
      <c r="A19" s="826"/>
      <c r="B19" s="841"/>
      <c r="C19" s="843"/>
      <c r="D19" s="857"/>
      <c r="E19" s="857"/>
      <c r="F19" s="843" t="s">
        <v>1030</v>
      </c>
      <c r="G19" s="844"/>
      <c r="H19" s="852">
        <f t="shared" si="0"/>
        <v>16</v>
      </c>
      <c r="I19" s="965"/>
      <c r="J19" s="971"/>
      <c r="K19" s="965"/>
      <c r="L19" s="966"/>
      <c r="M19" s="855"/>
      <c r="N19" s="838"/>
      <c r="O19" s="839"/>
      <c r="P19" s="839"/>
    </row>
    <row r="20" spans="1:16" ht="15">
      <c r="A20" s="826"/>
      <c r="B20" s="841"/>
      <c r="C20" s="843"/>
      <c r="D20" s="843"/>
      <c r="E20" s="842" t="s">
        <v>1031</v>
      </c>
      <c r="F20" s="844"/>
      <c r="G20" s="858"/>
      <c r="H20" s="845">
        <f t="shared" si="0"/>
        <v>17</v>
      </c>
      <c r="I20" s="961">
        <f>SUM(I21:J24)</f>
        <v>0</v>
      </c>
      <c r="J20" s="978"/>
      <c r="K20" s="961">
        <f>SUM(K21:L24)</f>
        <v>0</v>
      </c>
      <c r="L20" s="962"/>
      <c r="M20" s="846" t="s">
        <v>1032</v>
      </c>
      <c r="N20" s="838"/>
      <c r="O20" s="839"/>
      <c r="P20" s="839"/>
    </row>
    <row r="21" spans="1:16" ht="15">
      <c r="A21" s="826"/>
      <c r="B21" s="841"/>
      <c r="C21" s="843"/>
      <c r="D21" s="843"/>
      <c r="E21" s="843" t="s">
        <v>137</v>
      </c>
      <c r="F21" s="843" t="s">
        <v>1027</v>
      </c>
      <c r="G21" s="858"/>
      <c r="H21" s="852">
        <f t="shared" si="0"/>
        <v>18</v>
      </c>
      <c r="I21" s="965"/>
      <c r="J21" s="971"/>
      <c r="K21" s="965"/>
      <c r="L21" s="966"/>
      <c r="M21" s="855"/>
      <c r="N21" s="838"/>
      <c r="O21" s="839"/>
      <c r="P21" s="839"/>
    </row>
    <row r="22" spans="1:16" ht="15">
      <c r="A22" s="826"/>
      <c r="B22" s="841"/>
      <c r="C22" s="843"/>
      <c r="D22" s="843"/>
      <c r="F22" s="843" t="s">
        <v>1028</v>
      </c>
      <c r="G22" s="858"/>
      <c r="H22" s="852">
        <f t="shared" si="0"/>
        <v>19</v>
      </c>
      <c r="I22" s="965"/>
      <c r="J22" s="971"/>
      <c r="K22" s="965"/>
      <c r="L22" s="966"/>
      <c r="M22" s="855"/>
      <c r="N22" s="838"/>
      <c r="O22" s="839"/>
      <c r="P22" s="839"/>
    </row>
    <row r="23" spans="1:16" ht="15">
      <c r="A23" s="826"/>
      <c r="B23" s="841"/>
      <c r="C23" s="843"/>
      <c r="D23" s="843"/>
      <c r="E23" s="843"/>
      <c r="F23" s="843" t="s">
        <v>1029</v>
      </c>
      <c r="G23" s="858"/>
      <c r="H23" s="852">
        <f t="shared" si="0"/>
        <v>20</v>
      </c>
      <c r="I23" s="965"/>
      <c r="J23" s="971"/>
      <c r="K23" s="965"/>
      <c r="L23" s="966"/>
      <c r="M23" s="855"/>
      <c r="N23" s="838"/>
      <c r="O23" s="839"/>
      <c r="P23" s="839"/>
    </row>
    <row r="24" spans="1:16" ht="15">
      <c r="A24" s="826"/>
      <c r="B24" s="841"/>
      <c r="C24" s="843"/>
      <c r="D24" s="843"/>
      <c r="E24" s="843"/>
      <c r="F24" s="843" t="s">
        <v>1030</v>
      </c>
      <c r="G24" s="858"/>
      <c r="H24" s="852">
        <f t="shared" si="0"/>
        <v>21</v>
      </c>
      <c r="I24" s="965"/>
      <c r="J24" s="971"/>
      <c r="K24" s="965"/>
      <c r="L24" s="966"/>
      <c r="M24" s="855"/>
      <c r="N24" s="838"/>
      <c r="O24" s="839"/>
      <c r="P24" s="839"/>
    </row>
    <row r="25" spans="1:13" ht="12.75">
      <c r="A25" s="826"/>
      <c r="B25" s="841"/>
      <c r="C25" s="843"/>
      <c r="D25" s="843"/>
      <c r="E25" s="843" t="s">
        <v>1033</v>
      </c>
      <c r="F25" s="843"/>
      <c r="G25" s="844"/>
      <c r="H25" s="852">
        <f t="shared" si="0"/>
        <v>22</v>
      </c>
      <c r="I25" s="965"/>
      <c r="J25" s="971"/>
      <c r="K25" s="965"/>
      <c r="L25" s="966"/>
      <c r="M25" s="855"/>
    </row>
    <row r="26" spans="1:13" ht="12.75">
      <c r="A26" s="826"/>
      <c r="B26" s="841"/>
      <c r="C26" s="843"/>
      <c r="D26" s="843"/>
      <c r="E26" s="843" t="s">
        <v>1034</v>
      </c>
      <c r="F26" s="843"/>
      <c r="G26" s="844"/>
      <c r="H26" s="852">
        <f t="shared" si="0"/>
        <v>23</v>
      </c>
      <c r="I26" s="965"/>
      <c r="J26" s="971"/>
      <c r="K26" s="965"/>
      <c r="L26" s="966"/>
      <c r="M26" s="855"/>
    </row>
    <row r="27" spans="1:13" ht="12.75">
      <c r="A27" s="826"/>
      <c r="B27" s="841"/>
      <c r="C27" s="843" t="s">
        <v>1035</v>
      </c>
      <c r="D27" s="843"/>
      <c r="E27" s="843"/>
      <c r="F27" s="843"/>
      <c r="G27" s="844"/>
      <c r="H27" s="845">
        <f t="shared" si="0"/>
        <v>24</v>
      </c>
      <c r="I27" s="961">
        <f>I28+I51</f>
        <v>0</v>
      </c>
      <c r="J27" s="978"/>
      <c r="K27" s="961">
        <f>K28+K51</f>
        <v>0</v>
      </c>
      <c r="L27" s="962"/>
      <c r="M27" s="846" t="s">
        <v>1036</v>
      </c>
    </row>
    <row r="28" spans="1:13" ht="12.75">
      <c r="A28" s="826"/>
      <c r="B28" s="841"/>
      <c r="C28" s="843"/>
      <c r="D28" s="843" t="s">
        <v>1037</v>
      </c>
      <c r="E28" s="843" t="s">
        <v>1038</v>
      </c>
      <c r="F28" s="843"/>
      <c r="G28" s="844"/>
      <c r="H28" s="845">
        <f t="shared" si="0"/>
        <v>25</v>
      </c>
      <c r="I28" s="961">
        <f>I29+I34+I39+I44+I49+I50</f>
        <v>0</v>
      </c>
      <c r="J28" s="978"/>
      <c r="K28" s="961">
        <f>K29+K34+K39+K44+K49+K50</f>
        <v>0</v>
      </c>
      <c r="L28" s="962"/>
      <c r="M28" s="846" t="s">
        <v>1039</v>
      </c>
    </row>
    <row r="29" spans="1:13" ht="12.75">
      <c r="A29" s="826"/>
      <c r="B29" s="841"/>
      <c r="C29" s="843"/>
      <c r="D29" s="843"/>
      <c r="E29" s="843" t="s">
        <v>137</v>
      </c>
      <c r="F29" s="842" t="s">
        <v>1040</v>
      </c>
      <c r="G29" s="844"/>
      <c r="H29" s="845">
        <f t="shared" si="0"/>
        <v>26</v>
      </c>
      <c r="I29" s="961">
        <f>SUM(I30:J33)</f>
        <v>0</v>
      </c>
      <c r="J29" s="978"/>
      <c r="K29" s="961">
        <f>SUM(K30:L33)</f>
        <v>0</v>
      </c>
      <c r="L29" s="962"/>
      <c r="M29" s="846" t="s">
        <v>1041</v>
      </c>
    </row>
    <row r="30" spans="1:13" ht="12.75">
      <c r="A30" s="826"/>
      <c r="B30" s="841"/>
      <c r="C30" s="843"/>
      <c r="D30" s="843"/>
      <c r="E30" s="843"/>
      <c r="F30" s="843" t="s">
        <v>137</v>
      </c>
      <c r="G30" s="843" t="s">
        <v>1027</v>
      </c>
      <c r="H30" s="852">
        <f t="shared" si="0"/>
        <v>27</v>
      </c>
      <c r="I30" s="965" t="s">
        <v>1042</v>
      </c>
      <c r="J30" s="971"/>
      <c r="K30" s="965" t="s">
        <v>1042</v>
      </c>
      <c r="L30" s="966"/>
      <c r="M30" s="855"/>
    </row>
    <row r="31" spans="1:13" ht="12.75">
      <c r="A31" s="826"/>
      <c r="B31" s="841"/>
      <c r="C31" s="843"/>
      <c r="D31" s="843"/>
      <c r="E31" s="843"/>
      <c r="F31" s="843"/>
      <c r="G31" s="843" t="s">
        <v>1028</v>
      </c>
      <c r="H31" s="852">
        <f t="shared" si="0"/>
        <v>28</v>
      </c>
      <c r="I31" s="965"/>
      <c r="J31" s="971"/>
      <c r="K31" s="965"/>
      <c r="L31" s="966"/>
      <c r="M31" s="853"/>
    </row>
    <row r="32" spans="1:13" ht="12.75">
      <c r="A32" s="826"/>
      <c r="B32" s="841"/>
      <c r="C32" s="843"/>
      <c r="D32" s="843"/>
      <c r="E32" s="843"/>
      <c r="F32" s="843"/>
      <c r="G32" s="843" t="s">
        <v>1029</v>
      </c>
      <c r="H32" s="852">
        <f t="shared" si="0"/>
        <v>29</v>
      </c>
      <c r="I32" s="965"/>
      <c r="J32" s="971"/>
      <c r="K32" s="965"/>
      <c r="L32" s="966"/>
      <c r="M32" s="855"/>
    </row>
    <row r="33" spans="1:13" ht="12.75">
      <c r="A33" s="826"/>
      <c r="B33" s="841"/>
      <c r="C33" s="843"/>
      <c r="D33" s="843"/>
      <c r="E33" s="843"/>
      <c r="F33" s="843"/>
      <c r="G33" s="843" t="s">
        <v>1030</v>
      </c>
      <c r="H33" s="852">
        <f t="shared" si="0"/>
        <v>30</v>
      </c>
      <c r="I33" s="965"/>
      <c r="J33" s="971"/>
      <c r="K33" s="965"/>
      <c r="L33" s="966"/>
      <c r="M33" s="855"/>
    </row>
    <row r="34" spans="1:13" ht="12.75">
      <c r="A34" s="826"/>
      <c r="B34" s="841"/>
      <c r="C34" s="843"/>
      <c r="D34" s="843"/>
      <c r="E34" s="843"/>
      <c r="F34" s="842" t="s">
        <v>1043</v>
      </c>
      <c r="G34" s="843"/>
      <c r="H34" s="845">
        <f t="shared" si="0"/>
        <v>31</v>
      </c>
      <c r="I34" s="961">
        <f>SUM(I35:J38)</f>
        <v>0</v>
      </c>
      <c r="J34" s="978"/>
      <c r="K34" s="961">
        <f>SUM(K35:L38)</f>
        <v>0</v>
      </c>
      <c r="L34" s="962"/>
      <c r="M34" s="846" t="s">
        <v>1044</v>
      </c>
    </row>
    <row r="35" spans="1:13" ht="12.75">
      <c r="A35" s="826"/>
      <c r="B35" s="841"/>
      <c r="C35" s="843"/>
      <c r="D35" s="843"/>
      <c r="E35" s="843"/>
      <c r="F35" s="843" t="s">
        <v>137</v>
      </c>
      <c r="G35" s="843" t="s">
        <v>1027</v>
      </c>
      <c r="H35" s="852">
        <f t="shared" si="0"/>
        <v>32</v>
      </c>
      <c r="I35" s="965"/>
      <c r="J35" s="971"/>
      <c r="K35" s="965"/>
      <c r="L35" s="966"/>
      <c r="M35" s="855"/>
    </row>
    <row r="36" spans="1:13" ht="12.75">
      <c r="A36" s="826"/>
      <c r="B36" s="841"/>
      <c r="C36" s="843"/>
      <c r="D36" s="843"/>
      <c r="E36" s="843"/>
      <c r="F36" s="843"/>
      <c r="G36" s="843" t="s">
        <v>1028</v>
      </c>
      <c r="H36" s="852">
        <f t="shared" si="0"/>
        <v>33</v>
      </c>
      <c r="I36" s="965"/>
      <c r="J36" s="971"/>
      <c r="K36" s="965"/>
      <c r="L36" s="966"/>
      <c r="M36" s="855"/>
    </row>
    <row r="37" spans="1:13" ht="12.75">
      <c r="A37" s="826"/>
      <c r="B37" s="841"/>
      <c r="C37" s="843"/>
      <c r="D37" s="843"/>
      <c r="E37" s="843"/>
      <c r="F37" s="843"/>
      <c r="G37" s="843" t="s">
        <v>1029</v>
      </c>
      <c r="H37" s="852">
        <f t="shared" si="0"/>
        <v>34</v>
      </c>
      <c r="I37" s="965"/>
      <c r="J37" s="971"/>
      <c r="K37" s="965"/>
      <c r="L37" s="966"/>
      <c r="M37" s="853"/>
    </row>
    <row r="38" spans="1:13" ht="12.75">
      <c r="A38" s="826"/>
      <c r="B38" s="841"/>
      <c r="C38" s="843"/>
      <c r="D38" s="843"/>
      <c r="E38" s="843"/>
      <c r="F38" s="843"/>
      <c r="G38" s="843" t="s">
        <v>1030</v>
      </c>
      <c r="H38" s="852">
        <f t="shared" si="0"/>
        <v>35</v>
      </c>
      <c r="I38" s="965"/>
      <c r="J38" s="971"/>
      <c r="K38" s="965"/>
      <c r="L38" s="966"/>
      <c r="M38" s="855"/>
    </row>
    <row r="39" spans="1:13" ht="12.75">
      <c r="A39" s="826"/>
      <c r="B39" s="841"/>
      <c r="C39" s="843"/>
      <c r="D39" s="843"/>
      <c r="E39" s="843"/>
      <c r="F39" s="842" t="s">
        <v>1045</v>
      </c>
      <c r="G39" s="858"/>
      <c r="H39" s="845">
        <f t="shared" si="0"/>
        <v>36</v>
      </c>
      <c r="I39" s="961">
        <f>SUM(I40:J43)</f>
        <v>0</v>
      </c>
      <c r="J39" s="978"/>
      <c r="K39" s="961">
        <f>SUM(K40:L43)</f>
        <v>0</v>
      </c>
      <c r="L39" s="962"/>
      <c r="M39" s="846" t="s">
        <v>1046</v>
      </c>
    </row>
    <row r="40" spans="1:13" ht="12.75">
      <c r="A40" s="826"/>
      <c r="B40" s="841"/>
      <c r="C40" s="843"/>
      <c r="D40" s="843"/>
      <c r="E40" s="843"/>
      <c r="F40" s="843" t="s">
        <v>137</v>
      </c>
      <c r="G40" s="859" t="s">
        <v>1027</v>
      </c>
      <c r="H40" s="852">
        <f t="shared" si="0"/>
        <v>37</v>
      </c>
      <c r="I40" s="965" t="s">
        <v>1042</v>
      </c>
      <c r="J40" s="971"/>
      <c r="K40" s="965" t="s">
        <v>1042</v>
      </c>
      <c r="L40" s="966"/>
      <c r="M40" s="855"/>
    </row>
    <row r="41" spans="1:13" ht="12.75">
      <c r="A41" s="826"/>
      <c r="B41" s="841"/>
      <c r="C41" s="843"/>
      <c r="D41" s="843"/>
      <c r="E41" s="843"/>
      <c r="F41" s="857"/>
      <c r="G41" s="843" t="s">
        <v>1028</v>
      </c>
      <c r="H41" s="852">
        <f t="shared" si="0"/>
        <v>38</v>
      </c>
      <c r="I41" s="965"/>
      <c r="J41" s="971"/>
      <c r="K41" s="965"/>
      <c r="L41" s="966"/>
      <c r="M41" s="855"/>
    </row>
    <row r="42" spans="1:13" ht="12.75">
      <c r="A42" s="826"/>
      <c r="B42" s="841"/>
      <c r="C42" s="843"/>
      <c r="D42" s="843"/>
      <c r="E42" s="843"/>
      <c r="F42" s="843"/>
      <c r="G42" s="859" t="s">
        <v>1029</v>
      </c>
      <c r="H42" s="852">
        <f t="shared" si="0"/>
        <v>39</v>
      </c>
      <c r="I42" s="965"/>
      <c r="J42" s="971"/>
      <c r="K42" s="965"/>
      <c r="L42" s="966"/>
      <c r="M42" s="855"/>
    </row>
    <row r="43" spans="1:13" ht="12.75">
      <c r="A43" s="826"/>
      <c r="B43" s="841"/>
      <c r="C43" s="843"/>
      <c r="D43" s="843"/>
      <c r="E43" s="843"/>
      <c r="F43" s="860"/>
      <c r="G43" s="859" t="s">
        <v>1030</v>
      </c>
      <c r="H43" s="852">
        <f t="shared" si="0"/>
        <v>40</v>
      </c>
      <c r="I43" s="965"/>
      <c r="J43" s="971"/>
      <c r="K43" s="965"/>
      <c r="L43" s="966"/>
      <c r="M43" s="855"/>
    </row>
    <row r="44" spans="1:13" ht="12.75">
      <c r="A44" s="826"/>
      <c r="B44" s="841"/>
      <c r="C44" s="843"/>
      <c r="D44" s="843"/>
      <c r="E44" s="843"/>
      <c r="F44" s="842" t="s">
        <v>1047</v>
      </c>
      <c r="G44" s="859"/>
      <c r="H44" s="845">
        <f t="shared" si="0"/>
        <v>41</v>
      </c>
      <c r="I44" s="961">
        <f>SUM(I45:J48)</f>
        <v>0</v>
      </c>
      <c r="J44" s="978"/>
      <c r="K44" s="961">
        <f>SUM(K45:L48)</f>
        <v>0</v>
      </c>
      <c r="L44" s="962"/>
      <c r="M44" s="846" t="s">
        <v>1048</v>
      </c>
    </row>
    <row r="45" spans="1:13" ht="12.75">
      <c r="A45" s="826"/>
      <c r="B45" s="841"/>
      <c r="C45" s="843"/>
      <c r="D45" s="843"/>
      <c r="E45" s="843"/>
      <c r="F45" s="843" t="s">
        <v>137</v>
      </c>
      <c r="G45" s="859" t="s">
        <v>1027</v>
      </c>
      <c r="H45" s="852">
        <f t="shared" si="0"/>
        <v>42</v>
      </c>
      <c r="I45" s="965"/>
      <c r="J45" s="971"/>
      <c r="K45" s="965"/>
      <c r="L45" s="966"/>
      <c r="M45" s="855"/>
    </row>
    <row r="46" spans="1:13" ht="12.75">
      <c r="A46" s="826"/>
      <c r="B46" s="841"/>
      <c r="C46" s="843"/>
      <c r="D46" s="843"/>
      <c r="E46" s="843"/>
      <c r="F46" s="843"/>
      <c r="G46" s="859" t="s">
        <v>1028</v>
      </c>
      <c r="H46" s="852">
        <f t="shared" si="0"/>
        <v>43</v>
      </c>
      <c r="I46" s="965"/>
      <c r="J46" s="971"/>
      <c r="K46" s="965"/>
      <c r="L46" s="966"/>
      <c r="M46" s="855"/>
    </row>
    <row r="47" spans="1:13" ht="12.75">
      <c r="A47" s="826"/>
      <c r="B47" s="841"/>
      <c r="C47" s="843"/>
      <c r="D47" s="843"/>
      <c r="E47" s="843"/>
      <c r="F47" s="843"/>
      <c r="G47" s="859" t="s">
        <v>1029</v>
      </c>
      <c r="H47" s="852">
        <f t="shared" si="0"/>
        <v>44</v>
      </c>
      <c r="I47" s="965"/>
      <c r="J47" s="971"/>
      <c r="K47" s="965"/>
      <c r="L47" s="966"/>
      <c r="M47" s="855"/>
    </row>
    <row r="48" spans="1:13" ht="12.75">
      <c r="A48" s="826"/>
      <c r="B48" s="841"/>
      <c r="C48" s="843"/>
      <c r="D48" s="843"/>
      <c r="E48" s="843"/>
      <c r="F48" s="843"/>
      <c r="G48" s="859" t="s">
        <v>1030</v>
      </c>
      <c r="H48" s="852">
        <f t="shared" si="0"/>
        <v>45</v>
      </c>
      <c r="I48" s="965"/>
      <c r="J48" s="971"/>
      <c r="K48" s="965"/>
      <c r="L48" s="966"/>
      <c r="M48" s="853"/>
    </row>
    <row r="49" spans="1:13" ht="12.75">
      <c r="A49" s="826"/>
      <c r="B49" s="841"/>
      <c r="C49" s="843"/>
      <c r="D49" s="843"/>
      <c r="E49" s="843"/>
      <c r="F49" s="842" t="s">
        <v>1049</v>
      </c>
      <c r="G49" s="861"/>
      <c r="H49" s="852">
        <f t="shared" si="0"/>
        <v>46</v>
      </c>
      <c r="I49" s="965"/>
      <c r="J49" s="971"/>
      <c r="K49" s="965"/>
      <c r="L49" s="966"/>
      <c r="M49" s="855"/>
    </row>
    <row r="50" spans="1:13" ht="12.75">
      <c r="A50" s="826"/>
      <c r="B50" s="841"/>
      <c r="C50" s="843"/>
      <c r="D50" s="843"/>
      <c r="E50" s="843"/>
      <c r="F50" s="842" t="s">
        <v>1050</v>
      </c>
      <c r="G50" s="861"/>
      <c r="H50" s="852">
        <f t="shared" si="0"/>
        <v>47</v>
      </c>
      <c r="I50" s="965"/>
      <c r="J50" s="971"/>
      <c r="K50" s="965"/>
      <c r="L50" s="966"/>
      <c r="M50" s="855"/>
    </row>
    <row r="51" spans="1:13" ht="12.75">
      <c r="A51" s="826"/>
      <c r="B51" s="841"/>
      <c r="C51" s="843"/>
      <c r="E51" s="843" t="s">
        <v>1051</v>
      </c>
      <c r="F51" s="843"/>
      <c r="G51" s="844"/>
      <c r="H51" s="845">
        <f t="shared" si="0"/>
        <v>48</v>
      </c>
      <c r="I51" s="961">
        <f>I52+I57+I62+I63+I64</f>
        <v>0</v>
      </c>
      <c r="J51" s="978"/>
      <c r="K51" s="961">
        <f>K52+K57+K62+K63+K64</f>
        <v>0</v>
      </c>
      <c r="L51" s="962"/>
      <c r="M51" s="846" t="s">
        <v>1052</v>
      </c>
    </row>
    <row r="52" spans="1:13" ht="12.75">
      <c r="A52" s="826"/>
      <c r="B52" s="841"/>
      <c r="C52" s="843"/>
      <c r="D52" s="843"/>
      <c r="E52" s="843" t="s">
        <v>137</v>
      </c>
      <c r="F52" s="842" t="s">
        <v>1025</v>
      </c>
      <c r="G52" s="843"/>
      <c r="H52" s="845">
        <f t="shared" si="0"/>
        <v>49</v>
      </c>
      <c r="I52" s="961">
        <f>SUM(I53:J56)</f>
        <v>0</v>
      </c>
      <c r="J52" s="978"/>
      <c r="K52" s="961">
        <f>SUM(K53:L56)</f>
        <v>0</v>
      </c>
      <c r="L52" s="962"/>
      <c r="M52" s="846" t="s">
        <v>1053</v>
      </c>
    </row>
    <row r="53" spans="1:13" ht="12.75">
      <c r="A53" s="826"/>
      <c r="B53" s="841"/>
      <c r="C53" s="843"/>
      <c r="D53" s="843"/>
      <c r="E53" s="843"/>
      <c r="F53" s="843" t="s">
        <v>137</v>
      </c>
      <c r="G53" s="843" t="s">
        <v>1027</v>
      </c>
      <c r="H53" s="852">
        <f t="shared" si="0"/>
        <v>50</v>
      </c>
      <c r="I53" s="965"/>
      <c r="J53" s="971"/>
      <c r="K53" s="965"/>
      <c r="L53" s="966"/>
      <c r="M53" s="853"/>
    </row>
    <row r="54" spans="1:13" ht="12.75">
      <c r="A54" s="826"/>
      <c r="B54" s="841"/>
      <c r="C54" s="843"/>
      <c r="D54" s="843"/>
      <c r="E54" s="843"/>
      <c r="F54" s="843"/>
      <c r="G54" s="843" t="s">
        <v>1028</v>
      </c>
      <c r="H54" s="852">
        <f t="shared" si="0"/>
        <v>51</v>
      </c>
      <c r="I54" s="965"/>
      <c r="J54" s="971"/>
      <c r="K54" s="965"/>
      <c r="L54" s="966"/>
      <c r="M54" s="853"/>
    </row>
    <row r="55" spans="1:13" ht="12.75">
      <c r="A55" s="826"/>
      <c r="B55" s="841"/>
      <c r="C55" s="843"/>
      <c r="D55" s="843"/>
      <c r="E55" s="843"/>
      <c r="F55" s="843"/>
      <c r="G55" s="843" t="s">
        <v>1029</v>
      </c>
      <c r="H55" s="852">
        <f t="shared" si="0"/>
        <v>52</v>
      </c>
      <c r="I55" s="965"/>
      <c r="J55" s="971"/>
      <c r="K55" s="965"/>
      <c r="L55" s="966"/>
      <c r="M55" s="853"/>
    </row>
    <row r="56" spans="1:13" ht="12.75">
      <c r="A56" s="826"/>
      <c r="B56" s="841"/>
      <c r="C56" s="843"/>
      <c r="D56" s="843"/>
      <c r="E56" s="843"/>
      <c r="F56" s="843"/>
      <c r="G56" s="843" t="s">
        <v>1030</v>
      </c>
      <c r="H56" s="852">
        <f t="shared" si="0"/>
        <v>53</v>
      </c>
      <c r="I56" s="965"/>
      <c r="J56" s="971"/>
      <c r="K56" s="965"/>
      <c r="L56" s="966"/>
      <c r="M56" s="853"/>
    </row>
    <row r="57" spans="1:13" ht="12.75">
      <c r="A57" s="826"/>
      <c r="B57" s="841"/>
      <c r="C57" s="843"/>
      <c r="D57" s="843"/>
      <c r="E57" s="843"/>
      <c r="F57" s="842" t="s">
        <v>1054</v>
      </c>
      <c r="G57" s="844"/>
      <c r="H57" s="845">
        <f t="shared" si="0"/>
        <v>54</v>
      </c>
      <c r="I57" s="961">
        <f>SUM(I58:J61)</f>
        <v>0</v>
      </c>
      <c r="J57" s="978"/>
      <c r="K57" s="961">
        <f>SUM(K58:L61)</f>
        <v>0</v>
      </c>
      <c r="L57" s="962"/>
      <c r="M57" s="846" t="s">
        <v>1055</v>
      </c>
    </row>
    <row r="58" spans="1:13" ht="12.75">
      <c r="A58" s="826"/>
      <c r="B58" s="841"/>
      <c r="C58" s="843"/>
      <c r="D58" s="843"/>
      <c r="E58" s="843"/>
      <c r="F58" s="843" t="s">
        <v>137</v>
      </c>
      <c r="G58" s="843" t="s">
        <v>1027</v>
      </c>
      <c r="H58" s="852">
        <f t="shared" si="0"/>
        <v>55</v>
      </c>
      <c r="I58" s="965"/>
      <c r="J58" s="971"/>
      <c r="K58" s="965"/>
      <c r="L58" s="966"/>
      <c r="M58" s="855"/>
    </row>
    <row r="59" spans="1:13" ht="12.75">
      <c r="A59" s="826"/>
      <c r="B59" s="841"/>
      <c r="C59" s="843"/>
      <c r="D59" s="843"/>
      <c r="E59" s="843"/>
      <c r="G59" s="843" t="s">
        <v>1028</v>
      </c>
      <c r="H59" s="852">
        <f t="shared" si="0"/>
        <v>56</v>
      </c>
      <c r="I59" s="965"/>
      <c r="J59" s="971"/>
      <c r="K59" s="965"/>
      <c r="L59" s="966"/>
      <c r="M59" s="853"/>
    </row>
    <row r="60" spans="1:13" ht="12.75">
      <c r="A60" s="826"/>
      <c r="B60" s="841"/>
      <c r="C60" s="843"/>
      <c r="D60" s="843"/>
      <c r="E60" s="843"/>
      <c r="F60" s="843"/>
      <c r="G60" s="843" t="s">
        <v>1029</v>
      </c>
      <c r="H60" s="862">
        <f t="shared" si="0"/>
        <v>57</v>
      </c>
      <c r="I60" s="965"/>
      <c r="J60" s="971"/>
      <c r="K60" s="965"/>
      <c r="L60" s="966"/>
      <c r="M60" s="855"/>
    </row>
    <row r="61" spans="1:13" ht="12.75">
      <c r="A61" s="826"/>
      <c r="B61" s="841"/>
      <c r="C61" s="843"/>
      <c r="D61" s="843"/>
      <c r="E61" s="843"/>
      <c r="F61" s="860"/>
      <c r="G61" s="843" t="s">
        <v>1030</v>
      </c>
      <c r="H61" s="862">
        <f t="shared" si="0"/>
        <v>58</v>
      </c>
      <c r="I61" s="965"/>
      <c r="J61" s="971"/>
      <c r="K61" s="965"/>
      <c r="L61" s="966"/>
      <c r="M61" s="855"/>
    </row>
    <row r="62" spans="1:13" ht="12.75">
      <c r="A62" s="826"/>
      <c r="B62" s="841"/>
      <c r="C62" s="843"/>
      <c r="D62" s="843"/>
      <c r="E62" s="843"/>
      <c r="F62" s="843" t="s">
        <v>1033</v>
      </c>
      <c r="G62" s="844"/>
      <c r="H62" s="852">
        <f t="shared" si="0"/>
        <v>59</v>
      </c>
      <c r="I62" s="965"/>
      <c r="J62" s="971"/>
      <c r="K62" s="965"/>
      <c r="L62" s="966"/>
      <c r="M62" s="855"/>
    </row>
    <row r="63" spans="1:13" ht="12.75">
      <c r="A63" s="826"/>
      <c r="B63" s="841"/>
      <c r="C63" s="843"/>
      <c r="D63" s="843"/>
      <c r="E63" s="843"/>
      <c r="F63" s="842" t="s">
        <v>1049</v>
      </c>
      <c r="G63" s="844"/>
      <c r="H63" s="852">
        <f t="shared" si="0"/>
        <v>60</v>
      </c>
      <c r="I63" s="965"/>
      <c r="J63" s="971"/>
      <c r="K63" s="965"/>
      <c r="L63" s="966"/>
      <c r="M63" s="855"/>
    </row>
    <row r="64" spans="1:13" ht="12.75">
      <c r="A64" s="826"/>
      <c r="B64" s="841"/>
      <c r="C64" s="843"/>
      <c r="D64" s="843"/>
      <c r="E64" s="843"/>
      <c r="F64" s="842" t="s">
        <v>1050</v>
      </c>
      <c r="G64" s="844"/>
      <c r="H64" s="852">
        <f t="shared" si="0"/>
        <v>61</v>
      </c>
      <c r="I64" s="965"/>
      <c r="J64" s="971"/>
      <c r="K64" s="965"/>
      <c r="L64" s="966"/>
      <c r="M64" s="855"/>
    </row>
    <row r="65" spans="1:13" ht="12.75">
      <c r="A65" s="826"/>
      <c r="B65" s="841"/>
      <c r="C65" s="843" t="s">
        <v>1056</v>
      </c>
      <c r="D65" s="843"/>
      <c r="E65" s="843"/>
      <c r="F65" s="843"/>
      <c r="G65" s="844"/>
      <c r="H65" s="845">
        <f t="shared" si="0"/>
        <v>62</v>
      </c>
      <c r="I65" s="961">
        <f>I66+I71+I76+I77</f>
        <v>0</v>
      </c>
      <c r="J65" s="978"/>
      <c r="K65" s="961">
        <f>K66+K71+K76+K77</f>
        <v>0</v>
      </c>
      <c r="L65" s="962"/>
      <c r="M65" s="846" t="s">
        <v>1057</v>
      </c>
    </row>
    <row r="66" spans="1:13" ht="12.75">
      <c r="A66" s="826"/>
      <c r="B66" s="841"/>
      <c r="C66" s="843"/>
      <c r="D66" s="843" t="s">
        <v>137</v>
      </c>
      <c r="E66" s="842" t="s">
        <v>1025</v>
      </c>
      <c r="F66" s="843"/>
      <c r="G66" s="844"/>
      <c r="H66" s="845">
        <f t="shared" si="0"/>
        <v>63</v>
      </c>
      <c r="I66" s="961">
        <f>SUM(I67:J70)</f>
        <v>0</v>
      </c>
      <c r="J66" s="978"/>
      <c r="K66" s="961">
        <f>SUM(K67:L70)</f>
        <v>0</v>
      </c>
      <c r="L66" s="962"/>
      <c r="M66" s="846" t="s">
        <v>1058</v>
      </c>
    </row>
    <row r="67" spans="1:13" ht="12.75">
      <c r="A67" s="826"/>
      <c r="B67" s="841"/>
      <c r="C67" s="843"/>
      <c r="D67" s="843"/>
      <c r="E67" s="843" t="s">
        <v>137</v>
      </c>
      <c r="F67" s="843" t="s">
        <v>1027</v>
      </c>
      <c r="G67" s="844"/>
      <c r="H67" s="852">
        <f t="shared" si="0"/>
        <v>64</v>
      </c>
      <c r="I67" s="965"/>
      <c r="J67" s="971"/>
      <c r="K67" s="965"/>
      <c r="L67" s="966"/>
      <c r="M67" s="853"/>
    </row>
    <row r="68" spans="1:13" ht="12.75">
      <c r="A68" s="826"/>
      <c r="B68" s="841"/>
      <c r="C68" s="843"/>
      <c r="D68" s="843"/>
      <c r="E68" s="843"/>
      <c r="F68" s="843" t="s">
        <v>1028</v>
      </c>
      <c r="G68" s="844"/>
      <c r="H68" s="852">
        <f t="shared" si="0"/>
        <v>65</v>
      </c>
      <c r="I68" s="965"/>
      <c r="J68" s="971"/>
      <c r="K68" s="965"/>
      <c r="L68" s="966"/>
      <c r="M68" s="853"/>
    </row>
    <row r="69" spans="1:13" ht="12.75">
      <c r="A69" s="826"/>
      <c r="B69" s="841"/>
      <c r="C69" s="843"/>
      <c r="D69" s="843"/>
      <c r="E69" s="843"/>
      <c r="F69" s="843" t="s">
        <v>1029</v>
      </c>
      <c r="G69" s="844"/>
      <c r="H69" s="852">
        <f t="shared" si="0"/>
        <v>66</v>
      </c>
      <c r="I69" s="965"/>
      <c r="J69" s="971"/>
      <c r="K69" s="965"/>
      <c r="L69" s="966"/>
      <c r="M69" s="853"/>
    </row>
    <row r="70" spans="1:13" ht="12.75">
      <c r="A70" s="826"/>
      <c r="B70" s="841"/>
      <c r="C70" s="843"/>
      <c r="D70" s="843"/>
      <c r="E70" s="843"/>
      <c r="F70" s="843" t="s">
        <v>1030</v>
      </c>
      <c r="G70" s="844"/>
      <c r="H70" s="852">
        <f t="shared" si="0"/>
        <v>67</v>
      </c>
      <c r="I70" s="965"/>
      <c r="J70" s="971"/>
      <c r="K70" s="965"/>
      <c r="L70" s="966"/>
      <c r="M70" s="853"/>
    </row>
    <row r="71" spans="1:13" ht="12.75">
      <c r="A71" s="826"/>
      <c r="B71" s="841"/>
      <c r="C71" s="843"/>
      <c r="D71" s="843"/>
      <c r="E71" s="842" t="s">
        <v>1054</v>
      </c>
      <c r="F71" s="844"/>
      <c r="G71" s="844"/>
      <c r="H71" s="845">
        <f t="shared" si="0"/>
        <v>68</v>
      </c>
      <c r="I71" s="961">
        <f>SUM(I72:J75)</f>
        <v>0</v>
      </c>
      <c r="J71" s="978"/>
      <c r="K71" s="961">
        <f>SUM(K72:L75)</f>
        <v>0</v>
      </c>
      <c r="L71" s="962"/>
      <c r="M71" s="846" t="s">
        <v>1059</v>
      </c>
    </row>
    <row r="72" spans="1:13" ht="12.75">
      <c r="A72" s="826"/>
      <c r="B72" s="841"/>
      <c r="C72" s="843"/>
      <c r="D72" s="843"/>
      <c r="E72" s="843" t="s">
        <v>137</v>
      </c>
      <c r="F72" s="843" t="s">
        <v>1027</v>
      </c>
      <c r="G72" s="844"/>
      <c r="H72" s="852">
        <f t="shared" si="0"/>
        <v>69</v>
      </c>
      <c r="I72" s="965"/>
      <c r="J72" s="971"/>
      <c r="K72" s="965"/>
      <c r="L72" s="966"/>
      <c r="M72" s="855"/>
    </row>
    <row r="73" spans="1:13" ht="12.75">
      <c r="A73" s="826"/>
      <c r="B73" s="841"/>
      <c r="C73" s="843"/>
      <c r="D73" s="843"/>
      <c r="F73" s="843" t="s">
        <v>1028</v>
      </c>
      <c r="G73" s="844"/>
      <c r="H73" s="852">
        <f aca="true" t="shared" si="1" ref="H73:H78">H72+1</f>
        <v>70</v>
      </c>
      <c r="I73" s="965"/>
      <c r="J73" s="971"/>
      <c r="K73" s="965"/>
      <c r="L73" s="966"/>
      <c r="M73" s="853"/>
    </row>
    <row r="74" spans="1:13" ht="12.75">
      <c r="A74" s="826"/>
      <c r="B74" s="841"/>
      <c r="C74" s="843"/>
      <c r="D74" s="843"/>
      <c r="E74" s="843"/>
      <c r="F74" s="843" t="s">
        <v>1029</v>
      </c>
      <c r="G74" s="844"/>
      <c r="H74" s="852">
        <f t="shared" si="1"/>
        <v>71</v>
      </c>
      <c r="I74" s="965"/>
      <c r="J74" s="971"/>
      <c r="K74" s="965"/>
      <c r="L74" s="966"/>
      <c r="M74" s="853"/>
    </row>
    <row r="75" spans="1:13" ht="12.75">
      <c r="A75" s="826"/>
      <c r="B75" s="841"/>
      <c r="C75" s="843"/>
      <c r="D75" s="843"/>
      <c r="E75" s="860"/>
      <c r="F75" s="843" t="s">
        <v>1030</v>
      </c>
      <c r="G75" s="844"/>
      <c r="H75" s="852">
        <f t="shared" si="1"/>
        <v>72</v>
      </c>
      <c r="I75" s="965"/>
      <c r="J75" s="971"/>
      <c r="K75" s="965"/>
      <c r="L75" s="966"/>
      <c r="M75" s="855"/>
    </row>
    <row r="76" spans="1:13" ht="12.75">
      <c r="A76" s="826"/>
      <c r="B76" s="841"/>
      <c r="C76" s="843"/>
      <c r="D76" s="843"/>
      <c r="E76" s="843" t="s">
        <v>1033</v>
      </c>
      <c r="F76" s="843"/>
      <c r="G76" s="844"/>
      <c r="H76" s="852">
        <f t="shared" si="1"/>
        <v>73</v>
      </c>
      <c r="I76" s="965"/>
      <c r="J76" s="971"/>
      <c r="K76" s="965"/>
      <c r="L76" s="966"/>
      <c r="M76" s="855"/>
    </row>
    <row r="77" spans="1:13" ht="13.5" thickBot="1">
      <c r="A77" s="826"/>
      <c r="B77" s="863"/>
      <c r="C77" s="864"/>
      <c r="D77" s="864"/>
      <c r="E77" s="865" t="s">
        <v>1050</v>
      </c>
      <c r="F77" s="864"/>
      <c r="G77" s="866"/>
      <c r="H77" s="867">
        <f t="shared" si="1"/>
        <v>74</v>
      </c>
      <c r="I77" s="972"/>
      <c r="J77" s="973"/>
      <c r="K77" s="972"/>
      <c r="L77" s="974"/>
      <c r="M77" s="868"/>
    </row>
    <row r="78" spans="1:17" ht="15.75" thickTop="1">
      <c r="A78" s="826"/>
      <c r="B78" s="869" t="s">
        <v>1060</v>
      </c>
      <c r="C78" s="870"/>
      <c r="D78" s="870"/>
      <c r="E78" s="870"/>
      <c r="F78" s="870"/>
      <c r="G78" s="871"/>
      <c r="H78" s="872">
        <f t="shared" si="1"/>
        <v>75</v>
      </c>
      <c r="I78" s="980">
        <f>I79+I101+I139</f>
        <v>0</v>
      </c>
      <c r="J78" s="981"/>
      <c r="K78" s="980">
        <f>K79+K101+K139</f>
        <v>0</v>
      </c>
      <c r="L78" s="982"/>
      <c r="M78" s="873" t="s">
        <v>1061</v>
      </c>
      <c r="N78" s="838"/>
      <c r="O78" s="839"/>
      <c r="P78" s="839"/>
      <c r="Q78" s="840"/>
    </row>
    <row r="79" spans="1:17" ht="15">
      <c r="A79" s="826"/>
      <c r="B79" s="841"/>
      <c r="C79" s="842" t="s">
        <v>1010</v>
      </c>
      <c r="D79" s="843"/>
      <c r="E79" s="843"/>
      <c r="F79" s="843"/>
      <c r="G79" s="844"/>
      <c r="H79" s="845">
        <f>H78+1</f>
        <v>76</v>
      </c>
      <c r="I79" s="961">
        <f>I80</f>
        <v>0</v>
      </c>
      <c r="J79" s="978"/>
      <c r="K79" s="961">
        <f>K80</f>
        <v>0</v>
      </c>
      <c r="L79" s="962"/>
      <c r="M79" s="846" t="s">
        <v>1062</v>
      </c>
      <c r="N79" s="838" t="s">
        <v>1063</v>
      </c>
      <c r="O79" s="839"/>
      <c r="P79" s="839"/>
      <c r="Q79" s="840"/>
    </row>
    <row r="80" spans="1:17" ht="15.75">
      <c r="A80" s="826"/>
      <c r="B80" s="847"/>
      <c r="C80" s="848"/>
      <c r="D80" s="849" t="s">
        <v>1013</v>
      </c>
      <c r="E80" s="848"/>
      <c r="F80" s="848"/>
      <c r="G80" s="850"/>
      <c r="H80" s="845">
        <f>H79+1</f>
        <v>77</v>
      </c>
      <c r="I80" s="961">
        <f>SUM(I81:J87)</f>
        <v>0</v>
      </c>
      <c r="J80" s="978"/>
      <c r="K80" s="961">
        <f>SUM(K81:L87)</f>
        <v>0</v>
      </c>
      <c r="L80" s="962"/>
      <c r="M80" s="837" t="s">
        <v>1064</v>
      </c>
      <c r="N80" s="838" t="s">
        <v>1063</v>
      </c>
      <c r="O80" s="839"/>
      <c r="P80" s="839"/>
      <c r="Q80" s="840"/>
    </row>
    <row r="81" spans="1:16" ht="15">
      <c r="A81" s="826"/>
      <c r="B81" s="841"/>
      <c r="C81" s="843"/>
      <c r="D81" s="851" t="s">
        <v>107</v>
      </c>
      <c r="E81" s="842" t="s">
        <v>1015</v>
      </c>
      <c r="F81" s="843"/>
      <c r="G81" s="844"/>
      <c r="H81" s="852">
        <f aca="true" t="shared" si="2" ref="H81:H144">H80+1</f>
        <v>78</v>
      </c>
      <c r="I81" s="965"/>
      <c r="J81" s="971"/>
      <c r="K81" s="965"/>
      <c r="L81" s="966"/>
      <c r="M81" s="853"/>
      <c r="N81" s="838"/>
      <c r="O81" s="839"/>
      <c r="P81" s="839"/>
    </row>
    <row r="82" spans="1:16" ht="15">
      <c r="A82" s="826"/>
      <c r="B82" s="841"/>
      <c r="C82" s="843"/>
      <c r="D82" s="854"/>
      <c r="E82" s="842" t="s">
        <v>1016</v>
      </c>
      <c r="G82" s="844"/>
      <c r="H82" s="852">
        <f t="shared" si="2"/>
        <v>79</v>
      </c>
      <c r="I82" s="965"/>
      <c r="J82" s="971"/>
      <c r="K82" s="965"/>
      <c r="L82" s="966"/>
      <c r="M82" s="855"/>
      <c r="N82" s="838"/>
      <c r="O82" s="839"/>
      <c r="P82" s="839"/>
    </row>
    <row r="83" spans="1:16" ht="15">
      <c r="A83" s="826"/>
      <c r="B83" s="841"/>
      <c r="C83" s="843"/>
      <c r="D83" s="854"/>
      <c r="E83" s="842" t="s">
        <v>1017</v>
      </c>
      <c r="G83" s="844"/>
      <c r="H83" s="852">
        <f t="shared" si="2"/>
        <v>80</v>
      </c>
      <c r="I83" s="965"/>
      <c r="J83" s="971"/>
      <c r="K83" s="965"/>
      <c r="L83" s="966"/>
      <c r="M83" s="855"/>
      <c r="N83" s="838"/>
      <c r="O83" s="839"/>
      <c r="P83" s="839"/>
    </row>
    <row r="84" spans="1:16" ht="15">
      <c r="A84" s="826"/>
      <c r="B84" s="841"/>
      <c r="C84" s="843"/>
      <c r="D84" s="854"/>
      <c r="E84" s="842" t="s">
        <v>1018</v>
      </c>
      <c r="G84" s="844"/>
      <c r="H84" s="852">
        <f t="shared" si="2"/>
        <v>81</v>
      </c>
      <c r="I84" s="965"/>
      <c r="J84" s="971"/>
      <c r="K84" s="965"/>
      <c r="L84" s="966"/>
      <c r="M84" s="855"/>
      <c r="N84" s="838"/>
      <c r="O84" s="839"/>
      <c r="P84" s="839"/>
    </row>
    <row r="85" spans="1:16" ht="15">
      <c r="A85" s="826"/>
      <c r="B85" s="841"/>
      <c r="C85" s="843"/>
      <c r="D85" s="854"/>
      <c r="E85" s="842" t="s">
        <v>1019</v>
      </c>
      <c r="G85" s="844"/>
      <c r="H85" s="852">
        <f t="shared" si="2"/>
        <v>82</v>
      </c>
      <c r="I85" s="965"/>
      <c r="J85" s="971"/>
      <c r="K85" s="965"/>
      <c r="L85" s="966"/>
      <c r="M85" s="855"/>
      <c r="N85" s="838"/>
      <c r="O85" s="839"/>
      <c r="P85" s="839"/>
    </row>
    <row r="86" spans="1:16" ht="15">
      <c r="A86" s="826"/>
      <c r="B86" s="841"/>
      <c r="C86" s="843"/>
      <c r="D86" s="843"/>
      <c r="E86" s="842" t="s">
        <v>1020</v>
      </c>
      <c r="G86" s="844"/>
      <c r="H86" s="852">
        <f t="shared" si="2"/>
        <v>83</v>
      </c>
      <c r="I86" s="965"/>
      <c r="J86" s="971"/>
      <c r="K86" s="965"/>
      <c r="L86" s="966"/>
      <c r="M86" s="855"/>
      <c r="N86" s="838"/>
      <c r="O86" s="839"/>
      <c r="P86" s="839"/>
    </row>
    <row r="87" spans="1:16" ht="15">
      <c r="A87" s="826"/>
      <c r="B87" s="841"/>
      <c r="C87" s="843"/>
      <c r="D87" s="843"/>
      <c r="E87" s="843" t="s">
        <v>1021</v>
      </c>
      <c r="G87" s="844"/>
      <c r="H87" s="852">
        <f t="shared" si="2"/>
        <v>84</v>
      </c>
      <c r="I87" s="965"/>
      <c r="J87" s="971"/>
      <c r="K87" s="965"/>
      <c r="L87" s="966"/>
      <c r="M87" s="855"/>
      <c r="N87" s="838"/>
      <c r="O87" s="839"/>
      <c r="P87" s="839"/>
    </row>
    <row r="88" spans="1:16" ht="15.75">
      <c r="A88" s="826"/>
      <c r="B88" s="841"/>
      <c r="C88" s="843"/>
      <c r="D88" s="849" t="s">
        <v>1022</v>
      </c>
      <c r="E88" s="843"/>
      <c r="G88" s="844"/>
      <c r="H88" s="845">
        <f t="shared" si="2"/>
        <v>85</v>
      </c>
      <c r="I88" s="961">
        <f>I89+I94+I99+I100</f>
        <v>0</v>
      </c>
      <c r="J88" s="978"/>
      <c r="K88" s="961">
        <f>K89+K94+K99+K100</f>
        <v>0</v>
      </c>
      <c r="L88" s="962"/>
      <c r="M88" s="846" t="s">
        <v>1065</v>
      </c>
      <c r="N88" s="838" t="s">
        <v>1066</v>
      </c>
      <c r="O88" s="839"/>
      <c r="P88" s="839"/>
    </row>
    <row r="89" spans="1:16" ht="15">
      <c r="A89" s="826"/>
      <c r="B89" s="841"/>
      <c r="C89" s="843"/>
      <c r="D89" s="856" t="s">
        <v>107</v>
      </c>
      <c r="E89" s="842" t="s">
        <v>1025</v>
      </c>
      <c r="F89" s="843"/>
      <c r="G89" s="844"/>
      <c r="H89" s="845">
        <f t="shared" si="2"/>
        <v>86</v>
      </c>
      <c r="I89" s="961">
        <f>SUM(I90:J93)</f>
        <v>0</v>
      </c>
      <c r="J89" s="978"/>
      <c r="K89" s="961">
        <f>SUM(K90:L93)</f>
        <v>0</v>
      </c>
      <c r="L89" s="962"/>
      <c r="M89" s="846" t="s">
        <v>1067</v>
      </c>
      <c r="N89" s="838"/>
      <c r="O89" s="839"/>
      <c r="P89" s="839"/>
    </row>
    <row r="90" spans="1:16" ht="15">
      <c r="A90" s="826"/>
      <c r="B90" s="841"/>
      <c r="C90" s="843"/>
      <c r="D90" s="843"/>
      <c r="E90" s="843" t="s">
        <v>137</v>
      </c>
      <c r="F90" s="843" t="s">
        <v>1068</v>
      </c>
      <c r="G90" s="844"/>
      <c r="H90" s="852">
        <f t="shared" si="2"/>
        <v>87</v>
      </c>
      <c r="I90" s="965"/>
      <c r="J90" s="971"/>
      <c r="K90" s="965"/>
      <c r="L90" s="966"/>
      <c r="M90" s="853"/>
      <c r="N90" s="838"/>
      <c r="O90" s="839"/>
      <c r="P90" s="839"/>
    </row>
    <row r="91" spans="1:16" ht="15">
      <c r="A91" s="826"/>
      <c r="B91" s="841"/>
      <c r="C91" s="843"/>
      <c r="D91" s="843"/>
      <c r="E91" s="843"/>
      <c r="F91" s="843" t="s">
        <v>1069</v>
      </c>
      <c r="G91" s="844"/>
      <c r="H91" s="852">
        <f t="shared" si="2"/>
        <v>88</v>
      </c>
      <c r="I91" s="965"/>
      <c r="J91" s="971"/>
      <c r="K91" s="965"/>
      <c r="L91" s="966"/>
      <c r="M91" s="855"/>
      <c r="N91" s="838"/>
      <c r="O91" s="839"/>
      <c r="P91" s="839"/>
    </row>
    <row r="92" spans="1:16" ht="15">
      <c r="A92" s="826"/>
      <c r="B92" s="841"/>
      <c r="C92" s="843"/>
      <c r="D92" s="843"/>
      <c r="E92" s="843"/>
      <c r="F92" s="843" t="s">
        <v>1029</v>
      </c>
      <c r="G92" s="844"/>
      <c r="H92" s="852">
        <f t="shared" si="2"/>
        <v>89</v>
      </c>
      <c r="I92" s="965"/>
      <c r="J92" s="971"/>
      <c r="K92" s="965"/>
      <c r="L92" s="966"/>
      <c r="M92" s="853"/>
      <c r="N92" s="838"/>
      <c r="O92" s="839"/>
      <c r="P92" s="839"/>
    </row>
    <row r="93" spans="1:16" ht="15">
      <c r="A93" s="826"/>
      <c r="B93" s="841"/>
      <c r="C93" s="843"/>
      <c r="D93" s="857"/>
      <c r="E93" s="857"/>
      <c r="F93" s="843" t="s">
        <v>1030</v>
      </c>
      <c r="G93" s="844"/>
      <c r="H93" s="852">
        <f t="shared" si="2"/>
        <v>90</v>
      </c>
      <c r="I93" s="965"/>
      <c r="J93" s="971"/>
      <c r="K93" s="965"/>
      <c r="L93" s="966"/>
      <c r="M93" s="855"/>
      <c r="N93" s="838"/>
      <c r="O93" s="839"/>
      <c r="P93" s="839"/>
    </row>
    <row r="94" spans="1:16" ht="15">
      <c r="A94" s="826"/>
      <c r="B94" s="841"/>
      <c r="C94" s="843"/>
      <c r="D94" s="843"/>
      <c r="E94" s="842" t="s">
        <v>1031</v>
      </c>
      <c r="F94" s="844"/>
      <c r="G94" s="844"/>
      <c r="H94" s="845">
        <f t="shared" si="2"/>
        <v>91</v>
      </c>
      <c r="I94" s="961">
        <f>SUM(I95:J98)</f>
        <v>0</v>
      </c>
      <c r="J94" s="978"/>
      <c r="K94" s="961">
        <f>SUM(K95:L98)</f>
        <v>0</v>
      </c>
      <c r="L94" s="962"/>
      <c r="M94" s="846" t="s">
        <v>1070</v>
      </c>
      <c r="N94" s="838"/>
      <c r="O94" s="839"/>
      <c r="P94" s="839"/>
    </row>
    <row r="95" spans="1:16" ht="15">
      <c r="A95" s="826"/>
      <c r="B95" s="841"/>
      <c r="C95" s="843"/>
      <c r="D95" s="843"/>
      <c r="E95" s="843" t="s">
        <v>137</v>
      </c>
      <c r="F95" s="843" t="s">
        <v>1068</v>
      </c>
      <c r="G95" s="844"/>
      <c r="H95" s="852">
        <f t="shared" si="2"/>
        <v>92</v>
      </c>
      <c r="I95" s="965"/>
      <c r="J95" s="971"/>
      <c r="K95" s="965"/>
      <c r="L95" s="966"/>
      <c r="M95" s="855"/>
      <c r="N95" s="838"/>
      <c r="O95" s="839"/>
      <c r="P95" s="839"/>
    </row>
    <row r="96" spans="1:16" ht="15">
      <c r="A96" s="826"/>
      <c r="B96" s="841"/>
      <c r="C96" s="843"/>
      <c r="D96" s="843"/>
      <c r="F96" s="843" t="s">
        <v>1069</v>
      </c>
      <c r="G96" s="844"/>
      <c r="H96" s="852">
        <f t="shared" si="2"/>
        <v>93</v>
      </c>
      <c r="I96" s="965"/>
      <c r="J96" s="971"/>
      <c r="K96" s="965"/>
      <c r="L96" s="966"/>
      <c r="M96" s="855"/>
      <c r="N96" s="838"/>
      <c r="O96" s="839"/>
      <c r="P96" s="839"/>
    </row>
    <row r="97" spans="1:16" ht="15">
      <c r="A97" s="826"/>
      <c r="B97" s="841"/>
      <c r="C97" s="843"/>
      <c r="D97" s="843"/>
      <c r="E97" s="843"/>
      <c r="F97" s="843" t="s">
        <v>1029</v>
      </c>
      <c r="G97" s="844"/>
      <c r="H97" s="852">
        <f t="shared" si="2"/>
        <v>94</v>
      </c>
      <c r="I97" s="965"/>
      <c r="J97" s="971"/>
      <c r="K97" s="965"/>
      <c r="L97" s="966"/>
      <c r="M97" s="855"/>
      <c r="N97" s="838"/>
      <c r="O97" s="839"/>
      <c r="P97" s="839"/>
    </row>
    <row r="98" spans="1:16" ht="15">
      <c r="A98" s="826"/>
      <c r="B98" s="841"/>
      <c r="C98" s="843"/>
      <c r="D98" s="843"/>
      <c r="E98" s="843"/>
      <c r="F98" s="843" t="s">
        <v>1030</v>
      </c>
      <c r="G98" s="844"/>
      <c r="H98" s="852">
        <f t="shared" si="2"/>
        <v>95</v>
      </c>
      <c r="I98" s="965"/>
      <c r="J98" s="971"/>
      <c r="K98" s="965"/>
      <c r="L98" s="966"/>
      <c r="M98" s="855"/>
      <c r="N98" s="838"/>
      <c r="O98" s="839"/>
      <c r="P98" s="839"/>
    </row>
    <row r="99" spans="1:13" ht="12.75">
      <c r="A99" s="826"/>
      <c r="B99" s="841"/>
      <c r="C99" s="843"/>
      <c r="D99" s="843"/>
      <c r="E99" s="843" t="s">
        <v>1033</v>
      </c>
      <c r="F99" s="843"/>
      <c r="G99" s="844"/>
      <c r="H99" s="852">
        <f t="shared" si="2"/>
        <v>96</v>
      </c>
      <c r="I99" s="965"/>
      <c r="J99" s="971"/>
      <c r="K99" s="965"/>
      <c r="L99" s="966"/>
      <c r="M99" s="855"/>
    </row>
    <row r="100" spans="1:14" ht="12.75">
      <c r="A100" s="826"/>
      <c r="B100" s="841"/>
      <c r="C100" s="843"/>
      <c r="D100" s="843"/>
      <c r="E100" s="843" t="s">
        <v>1034</v>
      </c>
      <c r="F100" s="843"/>
      <c r="G100" s="844"/>
      <c r="H100" s="852">
        <f t="shared" si="2"/>
        <v>97</v>
      </c>
      <c r="I100" s="965"/>
      <c r="J100" s="971"/>
      <c r="K100" s="965"/>
      <c r="L100" s="966"/>
      <c r="M100" s="855"/>
      <c r="N100" s="874"/>
    </row>
    <row r="101" spans="1:14" ht="12.75">
      <c r="A101" s="826"/>
      <c r="B101" s="841"/>
      <c r="C101" s="843" t="s">
        <v>1035</v>
      </c>
      <c r="D101" s="843"/>
      <c r="E101" s="843"/>
      <c r="F101" s="843"/>
      <c r="G101" s="844"/>
      <c r="H101" s="845">
        <f t="shared" si="2"/>
        <v>98</v>
      </c>
      <c r="I101" s="961">
        <f>I102+I125</f>
        <v>0</v>
      </c>
      <c r="J101" s="978"/>
      <c r="K101" s="961">
        <f>K102+K125</f>
        <v>0</v>
      </c>
      <c r="L101" s="962"/>
      <c r="M101" s="846" t="s">
        <v>1071</v>
      </c>
      <c r="N101" s="874"/>
    </row>
    <row r="102" spans="1:14" ht="12.75">
      <c r="A102" s="826"/>
      <c r="B102" s="841"/>
      <c r="C102" s="843"/>
      <c r="D102" s="843" t="s">
        <v>1037</v>
      </c>
      <c r="E102" s="843" t="s">
        <v>1038</v>
      </c>
      <c r="F102" s="843"/>
      <c r="G102" s="844"/>
      <c r="H102" s="845">
        <f t="shared" si="2"/>
        <v>99</v>
      </c>
      <c r="I102" s="961">
        <f>I103+I108+I113+I118+I123+I124</f>
        <v>0</v>
      </c>
      <c r="J102" s="978"/>
      <c r="K102" s="961">
        <f>K103+K108+K113+K118+K123+K124</f>
        <v>0</v>
      </c>
      <c r="L102" s="962"/>
      <c r="M102" s="875" t="s">
        <v>1072</v>
      </c>
      <c r="N102" s="874"/>
    </row>
    <row r="103" spans="1:13" ht="12.75">
      <c r="A103" s="826"/>
      <c r="B103" s="841"/>
      <c r="C103" s="843"/>
      <c r="D103" s="843"/>
      <c r="E103" s="843" t="s">
        <v>137</v>
      </c>
      <c r="F103" s="842" t="s">
        <v>1040</v>
      </c>
      <c r="G103" s="844"/>
      <c r="H103" s="845">
        <f t="shared" si="2"/>
        <v>100</v>
      </c>
      <c r="I103" s="961">
        <f>SUM(I104:J107)</f>
        <v>0</v>
      </c>
      <c r="J103" s="978"/>
      <c r="K103" s="961">
        <f>SUM(K104:L107)</f>
        <v>0</v>
      </c>
      <c r="L103" s="962"/>
      <c r="M103" s="846" t="s">
        <v>1073</v>
      </c>
    </row>
    <row r="104" spans="1:13" ht="12.75">
      <c r="A104" s="826"/>
      <c r="B104" s="841"/>
      <c r="C104" s="843"/>
      <c r="D104" s="843"/>
      <c r="E104" s="843"/>
      <c r="F104" s="843" t="s">
        <v>137</v>
      </c>
      <c r="G104" s="843" t="s">
        <v>1068</v>
      </c>
      <c r="H104" s="852">
        <f t="shared" si="2"/>
        <v>101</v>
      </c>
      <c r="I104" s="963" t="s">
        <v>1042</v>
      </c>
      <c r="J104" s="964"/>
      <c r="K104" s="963" t="s">
        <v>1042</v>
      </c>
      <c r="L104" s="979"/>
      <c r="M104" s="855"/>
    </row>
    <row r="105" spans="1:13" ht="12.75">
      <c r="A105" s="826"/>
      <c r="B105" s="841"/>
      <c r="C105" s="843"/>
      <c r="D105" s="843"/>
      <c r="E105" s="843"/>
      <c r="F105" s="843"/>
      <c r="G105" s="843" t="s">
        <v>1069</v>
      </c>
      <c r="H105" s="852">
        <f t="shared" si="2"/>
        <v>102</v>
      </c>
      <c r="I105" s="965"/>
      <c r="J105" s="971"/>
      <c r="K105" s="965"/>
      <c r="L105" s="966"/>
      <c r="M105" s="853"/>
    </row>
    <row r="106" spans="1:13" ht="12.75">
      <c r="A106" s="826"/>
      <c r="B106" s="841"/>
      <c r="C106" s="843"/>
      <c r="D106" s="843"/>
      <c r="E106" s="843"/>
      <c r="F106" s="843"/>
      <c r="G106" s="843" t="s">
        <v>1029</v>
      </c>
      <c r="H106" s="852">
        <f t="shared" si="2"/>
        <v>103</v>
      </c>
      <c r="I106" s="965"/>
      <c r="J106" s="971"/>
      <c r="K106" s="965"/>
      <c r="L106" s="966"/>
      <c r="M106" s="855"/>
    </row>
    <row r="107" spans="1:13" ht="12.75">
      <c r="A107" s="826"/>
      <c r="B107" s="841"/>
      <c r="C107" s="843"/>
      <c r="D107" s="843"/>
      <c r="E107" s="843"/>
      <c r="F107" s="843"/>
      <c r="G107" s="843" t="s">
        <v>1030</v>
      </c>
      <c r="H107" s="852">
        <f t="shared" si="2"/>
        <v>104</v>
      </c>
      <c r="I107" s="965"/>
      <c r="J107" s="971"/>
      <c r="K107" s="965"/>
      <c r="L107" s="966"/>
      <c r="M107" s="855"/>
    </row>
    <row r="108" spans="1:13" ht="12.75">
      <c r="A108" s="826"/>
      <c r="B108" s="841"/>
      <c r="C108" s="843"/>
      <c r="D108" s="843"/>
      <c r="E108" s="843"/>
      <c r="F108" s="842" t="s">
        <v>1043</v>
      </c>
      <c r="G108" s="843"/>
      <c r="H108" s="845">
        <f t="shared" si="2"/>
        <v>105</v>
      </c>
      <c r="I108" s="961">
        <f>SUM(I109:J112)</f>
        <v>0</v>
      </c>
      <c r="J108" s="978"/>
      <c r="K108" s="961">
        <f>SUM(K109:L112)</f>
        <v>0</v>
      </c>
      <c r="L108" s="962"/>
      <c r="M108" s="846" t="s">
        <v>1074</v>
      </c>
    </row>
    <row r="109" spans="1:13" ht="12.75">
      <c r="A109" s="826"/>
      <c r="B109" s="841"/>
      <c r="C109" s="843"/>
      <c r="D109" s="843"/>
      <c r="E109" s="843"/>
      <c r="F109" s="843" t="s">
        <v>137</v>
      </c>
      <c r="G109" s="843" t="s">
        <v>1075</v>
      </c>
      <c r="H109" s="852">
        <f t="shared" si="2"/>
        <v>106</v>
      </c>
      <c r="I109" s="965"/>
      <c r="J109" s="971"/>
      <c r="K109" s="965"/>
      <c r="L109" s="966"/>
      <c r="M109" s="855"/>
    </row>
    <row r="110" spans="1:13" ht="12.75">
      <c r="A110" s="826"/>
      <c r="B110" s="841"/>
      <c r="C110" s="843"/>
      <c r="D110" s="843"/>
      <c r="E110" s="843"/>
      <c r="F110" s="843"/>
      <c r="G110" s="843" t="s">
        <v>1069</v>
      </c>
      <c r="H110" s="852">
        <f t="shared" si="2"/>
        <v>107</v>
      </c>
      <c r="I110" s="965"/>
      <c r="J110" s="971"/>
      <c r="K110" s="965"/>
      <c r="L110" s="966"/>
      <c r="M110" s="855"/>
    </row>
    <row r="111" spans="1:13" ht="12.75">
      <c r="A111" s="826"/>
      <c r="B111" s="841"/>
      <c r="C111" s="843"/>
      <c r="D111" s="843"/>
      <c r="E111" s="843"/>
      <c r="F111" s="843"/>
      <c r="G111" s="843" t="s">
        <v>1029</v>
      </c>
      <c r="H111" s="852">
        <f t="shared" si="2"/>
        <v>108</v>
      </c>
      <c r="I111" s="965"/>
      <c r="J111" s="971"/>
      <c r="K111" s="965"/>
      <c r="L111" s="966"/>
      <c r="M111" s="853"/>
    </row>
    <row r="112" spans="1:13" ht="12.75">
      <c r="A112" s="826"/>
      <c r="B112" s="841"/>
      <c r="C112" s="843"/>
      <c r="D112" s="843"/>
      <c r="E112" s="843"/>
      <c r="F112" s="843"/>
      <c r="G112" s="843" t="s">
        <v>1030</v>
      </c>
      <c r="H112" s="852">
        <f t="shared" si="2"/>
        <v>109</v>
      </c>
      <c r="I112" s="965"/>
      <c r="J112" s="971"/>
      <c r="K112" s="965"/>
      <c r="L112" s="966"/>
      <c r="M112" s="855"/>
    </row>
    <row r="113" spans="1:13" ht="12.75">
      <c r="A113" s="826"/>
      <c r="B113" s="841"/>
      <c r="C113" s="843"/>
      <c r="D113" s="843"/>
      <c r="E113" s="843"/>
      <c r="F113" s="842" t="s">
        <v>1045</v>
      </c>
      <c r="G113" s="858"/>
      <c r="H113" s="845">
        <f t="shared" si="2"/>
        <v>110</v>
      </c>
      <c r="I113" s="961">
        <f>SUM(I114:J117)</f>
        <v>0</v>
      </c>
      <c r="J113" s="978"/>
      <c r="K113" s="961">
        <f>SUM(K114:L117)</f>
        <v>0</v>
      </c>
      <c r="L113" s="962"/>
      <c r="M113" s="846" t="s">
        <v>1076</v>
      </c>
    </row>
    <row r="114" spans="1:13" ht="12.75">
      <c r="A114" s="826"/>
      <c r="B114" s="841"/>
      <c r="C114" s="843"/>
      <c r="D114" s="843"/>
      <c r="E114" s="843"/>
      <c r="F114" s="843" t="s">
        <v>137</v>
      </c>
      <c r="G114" s="859" t="s">
        <v>1075</v>
      </c>
      <c r="H114" s="852">
        <f t="shared" si="2"/>
        <v>111</v>
      </c>
      <c r="I114" s="963" t="s">
        <v>1042</v>
      </c>
      <c r="J114" s="964"/>
      <c r="K114" s="963" t="s">
        <v>1042</v>
      </c>
      <c r="L114" s="979"/>
      <c r="M114" s="855"/>
    </row>
    <row r="115" spans="1:13" ht="12.75">
      <c r="A115" s="826"/>
      <c r="B115" s="841"/>
      <c r="C115" s="843"/>
      <c r="D115" s="843"/>
      <c r="E115" s="843"/>
      <c r="F115" s="857"/>
      <c r="G115" s="843" t="s">
        <v>1069</v>
      </c>
      <c r="H115" s="852">
        <f t="shared" si="2"/>
        <v>112</v>
      </c>
      <c r="I115" s="965"/>
      <c r="J115" s="971"/>
      <c r="K115" s="965"/>
      <c r="L115" s="966"/>
      <c r="M115" s="855"/>
    </row>
    <row r="116" spans="1:13" ht="12.75">
      <c r="A116" s="826"/>
      <c r="B116" s="841"/>
      <c r="C116" s="843"/>
      <c r="D116" s="843"/>
      <c r="E116" s="843"/>
      <c r="F116" s="843"/>
      <c r="G116" s="859" t="s">
        <v>1029</v>
      </c>
      <c r="H116" s="852">
        <f t="shared" si="2"/>
        <v>113</v>
      </c>
      <c r="I116" s="965"/>
      <c r="J116" s="971"/>
      <c r="K116" s="965"/>
      <c r="L116" s="966"/>
      <c r="M116" s="855"/>
    </row>
    <row r="117" spans="1:13" ht="12.75">
      <c r="A117" s="826"/>
      <c r="B117" s="841"/>
      <c r="C117" s="843"/>
      <c r="D117" s="843"/>
      <c r="E117" s="843"/>
      <c r="F117" s="860"/>
      <c r="G117" s="859" t="s">
        <v>1030</v>
      </c>
      <c r="H117" s="852">
        <f t="shared" si="2"/>
        <v>114</v>
      </c>
      <c r="I117" s="965"/>
      <c r="J117" s="971"/>
      <c r="K117" s="965"/>
      <c r="L117" s="966"/>
      <c r="M117" s="855"/>
    </row>
    <row r="118" spans="1:13" ht="12.75">
      <c r="A118" s="826"/>
      <c r="B118" s="841"/>
      <c r="C118" s="843"/>
      <c r="D118" s="843"/>
      <c r="E118" s="843"/>
      <c r="F118" s="842" t="s">
        <v>1047</v>
      </c>
      <c r="G118" s="859"/>
      <c r="H118" s="845">
        <f t="shared" si="2"/>
        <v>115</v>
      </c>
      <c r="I118" s="961">
        <f>SUM(I119:J122)</f>
        <v>0</v>
      </c>
      <c r="J118" s="978"/>
      <c r="K118" s="961">
        <f>SUM(K119:L122)</f>
        <v>0</v>
      </c>
      <c r="L118" s="962"/>
      <c r="M118" s="846" t="s">
        <v>1077</v>
      </c>
    </row>
    <row r="119" spans="1:13" ht="12.75">
      <c r="A119" s="826"/>
      <c r="B119" s="841"/>
      <c r="C119" s="843"/>
      <c r="D119" s="843"/>
      <c r="E119" s="843"/>
      <c r="F119" s="843" t="s">
        <v>137</v>
      </c>
      <c r="G119" s="859" t="s">
        <v>1068</v>
      </c>
      <c r="H119" s="852">
        <f t="shared" si="2"/>
        <v>116</v>
      </c>
      <c r="I119" s="965"/>
      <c r="J119" s="971"/>
      <c r="K119" s="965"/>
      <c r="L119" s="966"/>
      <c r="M119" s="855"/>
    </row>
    <row r="120" spans="1:13" ht="12.75">
      <c r="A120" s="826"/>
      <c r="B120" s="841"/>
      <c r="C120" s="843"/>
      <c r="D120" s="843"/>
      <c r="E120" s="843"/>
      <c r="F120" s="843"/>
      <c r="G120" s="843" t="s">
        <v>1069</v>
      </c>
      <c r="H120" s="852">
        <f t="shared" si="2"/>
        <v>117</v>
      </c>
      <c r="I120" s="965"/>
      <c r="J120" s="971"/>
      <c r="K120" s="965"/>
      <c r="L120" s="966"/>
      <c r="M120" s="855"/>
    </row>
    <row r="121" spans="1:13" ht="12.75">
      <c r="A121" s="826"/>
      <c r="B121" s="841"/>
      <c r="C121" s="843"/>
      <c r="D121" s="843"/>
      <c r="E121" s="843"/>
      <c r="F121" s="843"/>
      <c r="G121" s="859" t="s">
        <v>1029</v>
      </c>
      <c r="H121" s="852">
        <f t="shared" si="2"/>
        <v>118</v>
      </c>
      <c r="I121" s="965"/>
      <c r="J121" s="971"/>
      <c r="K121" s="965"/>
      <c r="L121" s="966"/>
      <c r="M121" s="855"/>
    </row>
    <row r="122" spans="1:13" ht="12.75">
      <c r="A122" s="826"/>
      <c r="B122" s="841"/>
      <c r="C122" s="843"/>
      <c r="D122" s="843"/>
      <c r="E122" s="843"/>
      <c r="F122" s="843"/>
      <c r="G122" s="859" t="s">
        <v>1030</v>
      </c>
      <c r="H122" s="852">
        <f t="shared" si="2"/>
        <v>119</v>
      </c>
      <c r="I122" s="965"/>
      <c r="J122" s="971"/>
      <c r="K122" s="965"/>
      <c r="L122" s="966"/>
      <c r="M122" s="853"/>
    </row>
    <row r="123" spans="1:13" ht="12.75">
      <c r="A123" s="826"/>
      <c r="B123" s="841"/>
      <c r="C123" s="843"/>
      <c r="D123" s="843"/>
      <c r="E123" s="843"/>
      <c r="F123" s="842" t="s">
        <v>1049</v>
      </c>
      <c r="G123" s="861"/>
      <c r="H123" s="852">
        <f t="shared" si="2"/>
        <v>120</v>
      </c>
      <c r="I123" s="965"/>
      <c r="J123" s="971"/>
      <c r="K123" s="965"/>
      <c r="L123" s="966"/>
      <c r="M123" s="855"/>
    </row>
    <row r="124" spans="1:13" ht="12.75">
      <c r="A124" s="826"/>
      <c r="B124" s="841"/>
      <c r="C124" s="843"/>
      <c r="D124" s="843"/>
      <c r="E124" s="843"/>
      <c r="F124" s="842" t="s">
        <v>1050</v>
      </c>
      <c r="G124" s="861"/>
      <c r="H124" s="852">
        <f t="shared" si="2"/>
        <v>121</v>
      </c>
      <c r="I124" s="965"/>
      <c r="J124" s="971"/>
      <c r="K124" s="965"/>
      <c r="L124" s="966"/>
      <c r="M124" s="855"/>
    </row>
    <row r="125" spans="1:13" ht="12.75">
      <c r="A125" s="826"/>
      <c r="B125" s="841"/>
      <c r="C125" s="843"/>
      <c r="E125" s="843" t="s">
        <v>1051</v>
      </c>
      <c r="F125" s="843"/>
      <c r="G125" s="844"/>
      <c r="H125" s="845">
        <f t="shared" si="2"/>
        <v>122</v>
      </c>
      <c r="I125" s="961">
        <f>I126+I131+I136+I137+I138</f>
        <v>0</v>
      </c>
      <c r="J125" s="978"/>
      <c r="K125" s="961">
        <f>K126+K131+K136+K137+K138</f>
        <v>0</v>
      </c>
      <c r="L125" s="962"/>
      <c r="M125" s="846" t="s">
        <v>1078</v>
      </c>
    </row>
    <row r="126" spans="1:13" ht="12.75">
      <c r="A126" s="826"/>
      <c r="B126" s="841"/>
      <c r="C126" s="843"/>
      <c r="D126" s="843"/>
      <c r="E126" s="843" t="s">
        <v>137</v>
      </c>
      <c r="F126" s="842" t="s">
        <v>1025</v>
      </c>
      <c r="G126" s="843"/>
      <c r="H126" s="845">
        <f t="shared" si="2"/>
        <v>123</v>
      </c>
      <c r="I126" s="961">
        <f>SUM(I127:J130)</f>
        <v>0</v>
      </c>
      <c r="J126" s="978"/>
      <c r="K126" s="961">
        <f>SUM(K127:L130)</f>
        <v>0</v>
      </c>
      <c r="L126" s="962"/>
      <c r="M126" s="846" t="s">
        <v>1079</v>
      </c>
    </row>
    <row r="127" spans="1:13" ht="12.75">
      <c r="A127" s="826"/>
      <c r="B127" s="841"/>
      <c r="C127" s="843"/>
      <c r="D127" s="843"/>
      <c r="E127" s="843"/>
      <c r="F127" s="843" t="s">
        <v>137</v>
      </c>
      <c r="G127" s="843" t="s">
        <v>1075</v>
      </c>
      <c r="H127" s="852">
        <f t="shared" si="2"/>
        <v>124</v>
      </c>
      <c r="I127" s="965"/>
      <c r="J127" s="971"/>
      <c r="K127" s="965"/>
      <c r="L127" s="966"/>
      <c r="M127" s="853"/>
    </row>
    <row r="128" spans="1:13" ht="12.75">
      <c r="A128" s="826"/>
      <c r="B128" s="841"/>
      <c r="C128" s="843"/>
      <c r="D128" s="843"/>
      <c r="E128" s="843"/>
      <c r="F128" s="843"/>
      <c r="G128" s="843" t="s">
        <v>1069</v>
      </c>
      <c r="H128" s="852">
        <f t="shared" si="2"/>
        <v>125</v>
      </c>
      <c r="I128" s="965"/>
      <c r="J128" s="971"/>
      <c r="K128" s="965"/>
      <c r="L128" s="966"/>
      <c r="M128" s="853"/>
    </row>
    <row r="129" spans="1:13" ht="12.75">
      <c r="A129" s="826"/>
      <c r="B129" s="841"/>
      <c r="C129" s="843"/>
      <c r="D129" s="843"/>
      <c r="E129" s="843"/>
      <c r="F129" s="843"/>
      <c r="G129" s="843" t="s">
        <v>1029</v>
      </c>
      <c r="H129" s="852">
        <f t="shared" si="2"/>
        <v>126</v>
      </c>
      <c r="I129" s="965"/>
      <c r="J129" s="971"/>
      <c r="K129" s="965"/>
      <c r="L129" s="966"/>
      <c r="M129" s="853"/>
    </row>
    <row r="130" spans="1:13" ht="12.75">
      <c r="A130" s="826"/>
      <c r="B130" s="841"/>
      <c r="C130" s="843"/>
      <c r="D130" s="843"/>
      <c r="E130" s="843"/>
      <c r="F130" s="843"/>
      <c r="G130" s="843" t="s">
        <v>1030</v>
      </c>
      <c r="H130" s="852">
        <f t="shared" si="2"/>
        <v>127</v>
      </c>
      <c r="I130" s="965"/>
      <c r="J130" s="971"/>
      <c r="K130" s="965"/>
      <c r="L130" s="966"/>
      <c r="M130" s="853"/>
    </row>
    <row r="131" spans="1:13" ht="12.75">
      <c r="A131" s="826"/>
      <c r="B131" s="841"/>
      <c r="C131" s="843"/>
      <c r="D131" s="843"/>
      <c r="E131" s="843"/>
      <c r="F131" s="842" t="s">
        <v>1054</v>
      </c>
      <c r="G131" s="844"/>
      <c r="H131" s="845">
        <f t="shared" si="2"/>
        <v>128</v>
      </c>
      <c r="I131" s="961">
        <f>SUM(I132:J135)</f>
        <v>0</v>
      </c>
      <c r="J131" s="978"/>
      <c r="K131" s="961">
        <f>SUM(K132:L135)</f>
        <v>0</v>
      </c>
      <c r="L131" s="962"/>
      <c r="M131" s="846" t="s">
        <v>1080</v>
      </c>
    </row>
    <row r="132" spans="1:13" ht="12.75">
      <c r="A132" s="826"/>
      <c r="B132" s="841"/>
      <c r="C132" s="843"/>
      <c r="D132" s="843"/>
      <c r="E132" s="843"/>
      <c r="F132" s="843" t="s">
        <v>137</v>
      </c>
      <c r="G132" s="843" t="s">
        <v>1068</v>
      </c>
      <c r="H132" s="852">
        <f t="shared" si="2"/>
        <v>129</v>
      </c>
      <c r="I132" s="965"/>
      <c r="J132" s="971"/>
      <c r="K132" s="965"/>
      <c r="L132" s="966"/>
      <c r="M132" s="855"/>
    </row>
    <row r="133" spans="1:13" ht="12.75">
      <c r="A133" s="826"/>
      <c r="B133" s="841"/>
      <c r="C133" s="843"/>
      <c r="D133" s="843"/>
      <c r="E133" s="843"/>
      <c r="G133" s="843" t="s">
        <v>1069</v>
      </c>
      <c r="H133" s="852">
        <f t="shared" si="2"/>
        <v>130</v>
      </c>
      <c r="I133" s="965"/>
      <c r="J133" s="971"/>
      <c r="K133" s="965"/>
      <c r="L133" s="966"/>
      <c r="M133" s="853"/>
    </row>
    <row r="134" spans="1:13" ht="12.75">
      <c r="A134" s="826"/>
      <c r="B134" s="841"/>
      <c r="C134" s="843"/>
      <c r="D134" s="843"/>
      <c r="E134" s="843"/>
      <c r="F134" s="843"/>
      <c r="G134" s="843" t="s">
        <v>1029</v>
      </c>
      <c r="H134" s="862">
        <f t="shared" si="2"/>
        <v>131</v>
      </c>
      <c r="I134" s="965"/>
      <c r="J134" s="971"/>
      <c r="K134" s="965"/>
      <c r="L134" s="966"/>
      <c r="M134" s="855"/>
    </row>
    <row r="135" spans="1:13" ht="12.75">
      <c r="A135" s="826"/>
      <c r="B135" s="841"/>
      <c r="C135" s="843"/>
      <c r="D135" s="843"/>
      <c r="E135" s="843"/>
      <c r="F135" s="860"/>
      <c r="G135" s="843" t="s">
        <v>1030</v>
      </c>
      <c r="H135" s="862">
        <f t="shared" si="2"/>
        <v>132</v>
      </c>
      <c r="I135" s="965"/>
      <c r="J135" s="971"/>
      <c r="K135" s="965"/>
      <c r="L135" s="966"/>
      <c r="M135" s="855"/>
    </row>
    <row r="136" spans="1:13" ht="12.75">
      <c r="A136" s="826"/>
      <c r="B136" s="841"/>
      <c r="C136" s="843"/>
      <c r="D136" s="843"/>
      <c r="E136" s="843"/>
      <c r="F136" s="843" t="s">
        <v>1033</v>
      </c>
      <c r="G136" s="844"/>
      <c r="H136" s="852">
        <f t="shared" si="2"/>
        <v>133</v>
      </c>
      <c r="I136" s="965"/>
      <c r="J136" s="971"/>
      <c r="K136" s="965"/>
      <c r="L136" s="966"/>
      <c r="M136" s="855"/>
    </row>
    <row r="137" spans="1:13" ht="12.75">
      <c r="A137" s="826"/>
      <c r="B137" s="841"/>
      <c r="C137" s="843"/>
      <c r="D137" s="843"/>
      <c r="E137" s="843"/>
      <c r="F137" s="842" t="s">
        <v>1049</v>
      </c>
      <c r="G137" s="844"/>
      <c r="H137" s="852">
        <f t="shared" si="2"/>
        <v>134</v>
      </c>
      <c r="I137" s="965"/>
      <c r="J137" s="971"/>
      <c r="K137" s="965"/>
      <c r="L137" s="966"/>
      <c r="M137" s="855"/>
    </row>
    <row r="138" spans="1:13" ht="12.75">
      <c r="A138" s="826"/>
      <c r="B138" s="841"/>
      <c r="C138" s="843"/>
      <c r="D138" s="843"/>
      <c r="E138" s="843"/>
      <c r="F138" s="842" t="s">
        <v>1050</v>
      </c>
      <c r="G138" s="844"/>
      <c r="H138" s="852">
        <f t="shared" si="2"/>
        <v>135</v>
      </c>
      <c r="I138" s="965"/>
      <c r="J138" s="971"/>
      <c r="K138" s="965"/>
      <c r="L138" s="966"/>
      <c r="M138" s="855"/>
    </row>
    <row r="139" spans="1:13" ht="12.75">
      <c r="A139" s="826"/>
      <c r="B139" s="841"/>
      <c r="C139" s="843" t="s">
        <v>1056</v>
      </c>
      <c r="D139" s="843"/>
      <c r="E139" s="843"/>
      <c r="F139" s="843"/>
      <c r="G139" s="844"/>
      <c r="H139" s="845">
        <f t="shared" si="2"/>
        <v>136</v>
      </c>
      <c r="I139" s="961">
        <f>I140+I145+I150+I151</f>
        <v>0</v>
      </c>
      <c r="J139" s="978"/>
      <c r="K139" s="961">
        <f>K140+K145+K150+K151</f>
        <v>0</v>
      </c>
      <c r="L139" s="962"/>
      <c r="M139" s="846" t="s">
        <v>1081</v>
      </c>
    </row>
    <row r="140" spans="1:13" ht="12.75">
      <c r="A140" s="826"/>
      <c r="B140" s="841"/>
      <c r="C140" s="843"/>
      <c r="D140" s="843" t="s">
        <v>137</v>
      </c>
      <c r="E140" s="842" t="s">
        <v>1025</v>
      </c>
      <c r="F140" s="843"/>
      <c r="G140" s="844"/>
      <c r="H140" s="845">
        <f t="shared" si="2"/>
        <v>137</v>
      </c>
      <c r="I140" s="961">
        <f>SUM(I141:J144)</f>
        <v>0</v>
      </c>
      <c r="J140" s="978"/>
      <c r="K140" s="961">
        <f>SUM(K141:L144)</f>
        <v>0</v>
      </c>
      <c r="L140" s="962"/>
      <c r="M140" s="846" t="s">
        <v>1082</v>
      </c>
    </row>
    <row r="141" spans="1:13" ht="12.75">
      <c r="A141" s="826"/>
      <c r="B141" s="841"/>
      <c r="C141" s="843"/>
      <c r="D141" s="843"/>
      <c r="E141" s="843" t="s">
        <v>137</v>
      </c>
      <c r="F141" s="843" t="s">
        <v>1075</v>
      </c>
      <c r="G141" s="844"/>
      <c r="H141" s="852">
        <f t="shared" si="2"/>
        <v>138</v>
      </c>
      <c r="I141" s="965"/>
      <c r="J141" s="971"/>
      <c r="K141" s="965"/>
      <c r="L141" s="966"/>
      <c r="M141" s="853"/>
    </row>
    <row r="142" spans="1:13" ht="12.75">
      <c r="A142" s="826"/>
      <c r="B142" s="841"/>
      <c r="C142" s="843"/>
      <c r="D142" s="843"/>
      <c r="E142" s="843"/>
      <c r="F142" s="843" t="s">
        <v>1069</v>
      </c>
      <c r="G142" s="844"/>
      <c r="H142" s="852">
        <f t="shared" si="2"/>
        <v>139</v>
      </c>
      <c r="I142" s="965"/>
      <c r="J142" s="971"/>
      <c r="K142" s="965"/>
      <c r="L142" s="966"/>
      <c r="M142" s="853"/>
    </row>
    <row r="143" spans="1:13" ht="12.75">
      <c r="A143" s="826"/>
      <c r="B143" s="841"/>
      <c r="C143" s="843"/>
      <c r="D143" s="843"/>
      <c r="E143" s="843"/>
      <c r="F143" s="843" t="s">
        <v>1029</v>
      </c>
      <c r="G143" s="844"/>
      <c r="H143" s="852">
        <f t="shared" si="2"/>
        <v>140</v>
      </c>
      <c r="I143" s="965"/>
      <c r="J143" s="971"/>
      <c r="K143" s="965"/>
      <c r="L143" s="966"/>
      <c r="M143" s="853"/>
    </row>
    <row r="144" spans="1:13" ht="12.75">
      <c r="A144" s="826"/>
      <c r="B144" s="841"/>
      <c r="C144" s="843"/>
      <c r="D144" s="843"/>
      <c r="E144" s="843"/>
      <c r="F144" s="843" t="s">
        <v>1030</v>
      </c>
      <c r="G144" s="844"/>
      <c r="H144" s="852">
        <f t="shared" si="2"/>
        <v>141</v>
      </c>
      <c r="I144" s="965"/>
      <c r="J144" s="971"/>
      <c r="K144" s="965"/>
      <c r="L144" s="966"/>
      <c r="M144" s="853"/>
    </row>
    <row r="145" spans="1:13" ht="12.75">
      <c r="A145" s="826"/>
      <c r="B145" s="841"/>
      <c r="C145" s="843"/>
      <c r="D145" s="843"/>
      <c r="E145" s="842" t="s">
        <v>1054</v>
      </c>
      <c r="F145" s="844"/>
      <c r="G145" s="844"/>
      <c r="H145" s="845">
        <f aca="true" t="shared" si="3" ref="H145:H179">H144+1</f>
        <v>142</v>
      </c>
      <c r="I145" s="961">
        <f>SUM(I146:J149)</f>
        <v>0</v>
      </c>
      <c r="J145" s="978"/>
      <c r="K145" s="961">
        <f>SUM(K146:L149)</f>
        <v>0</v>
      </c>
      <c r="L145" s="962"/>
      <c r="M145" s="846" t="s">
        <v>1083</v>
      </c>
    </row>
    <row r="146" spans="1:13" ht="12.75">
      <c r="A146" s="826"/>
      <c r="B146" s="841"/>
      <c r="C146" s="843"/>
      <c r="D146" s="843"/>
      <c r="E146" s="843" t="s">
        <v>137</v>
      </c>
      <c r="F146" s="843" t="s">
        <v>1075</v>
      </c>
      <c r="G146" s="844"/>
      <c r="H146" s="852">
        <f t="shared" si="3"/>
        <v>143</v>
      </c>
      <c r="I146" s="965"/>
      <c r="J146" s="971"/>
      <c r="K146" s="965"/>
      <c r="L146" s="966"/>
      <c r="M146" s="855"/>
    </row>
    <row r="147" spans="1:13" ht="12.75">
      <c r="A147" s="826"/>
      <c r="B147" s="841"/>
      <c r="C147" s="843"/>
      <c r="D147" s="843"/>
      <c r="F147" s="843" t="s">
        <v>1069</v>
      </c>
      <c r="G147" s="844"/>
      <c r="H147" s="852">
        <f t="shared" si="3"/>
        <v>144</v>
      </c>
      <c r="I147" s="965"/>
      <c r="J147" s="971"/>
      <c r="K147" s="965"/>
      <c r="L147" s="966"/>
      <c r="M147" s="853"/>
    </row>
    <row r="148" spans="1:13" ht="12.75">
      <c r="A148" s="826"/>
      <c r="B148" s="841"/>
      <c r="C148" s="843"/>
      <c r="D148" s="843"/>
      <c r="E148" s="843"/>
      <c r="F148" s="843" t="s">
        <v>1029</v>
      </c>
      <c r="G148" s="844"/>
      <c r="H148" s="852">
        <f t="shared" si="3"/>
        <v>145</v>
      </c>
      <c r="I148" s="965"/>
      <c r="J148" s="971"/>
      <c r="K148" s="965"/>
      <c r="L148" s="966"/>
      <c r="M148" s="853"/>
    </row>
    <row r="149" spans="1:13" ht="12.75">
      <c r="A149" s="826"/>
      <c r="B149" s="841"/>
      <c r="C149" s="843"/>
      <c r="D149" s="843"/>
      <c r="E149" s="860"/>
      <c r="F149" s="843" t="s">
        <v>1030</v>
      </c>
      <c r="G149" s="844"/>
      <c r="H149" s="852">
        <f t="shared" si="3"/>
        <v>146</v>
      </c>
      <c r="I149" s="965"/>
      <c r="J149" s="971"/>
      <c r="K149" s="965"/>
      <c r="L149" s="966"/>
      <c r="M149" s="855"/>
    </row>
    <row r="150" spans="1:13" ht="12.75">
      <c r="A150" s="826"/>
      <c r="B150" s="841"/>
      <c r="C150" s="843"/>
      <c r="D150" s="843"/>
      <c r="E150" s="843" t="s">
        <v>1033</v>
      </c>
      <c r="F150" s="843"/>
      <c r="G150" s="844"/>
      <c r="H150" s="852">
        <f t="shared" si="3"/>
        <v>147</v>
      </c>
      <c r="I150" s="965"/>
      <c r="J150" s="971"/>
      <c r="K150" s="965"/>
      <c r="L150" s="966"/>
      <c r="M150" s="855"/>
    </row>
    <row r="151" spans="1:13" ht="13.5" thickBot="1">
      <c r="A151" s="826"/>
      <c r="B151" s="863"/>
      <c r="C151" s="864"/>
      <c r="D151" s="864"/>
      <c r="E151" s="865" t="s">
        <v>1084</v>
      </c>
      <c r="F151" s="864"/>
      <c r="G151" s="866"/>
      <c r="H151" s="867">
        <f t="shared" si="3"/>
        <v>148</v>
      </c>
      <c r="I151" s="972"/>
      <c r="J151" s="973"/>
      <c r="K151" s="972"/>
      <c r="L151" s="974"/>
      <c r="M151" s="868"/>
    </row>
    <row r="152" spans="1:13" ht="15.75" customHeight="1" thickTop="1">
      <c r="A152" s="826"/>
      <c r="B152" s="869" t="s">
        <v>1085</v>
      </c>
      <c r="C152" s="876"/>
      <c r="D152" s="876"/>
      <c r="E152" s="876"/>
      <c r="F152" s="876"/>
      <c r="G152" s="877"/>
      <c r="H152" s="878">
        <f t="shared" si="3"/>
        <v>149</v>
      </c>
      <c r="I152" s="975" t="s">
        <v>1042</v>
      </c>
      <c r="J152" s="976"/>
      <c r="K152" s="975" t="s">
        <v>1042</v>
      </c>
      <c r="L152" s="977"/>
      <c r="M152" s="879"/>
    </row>
    <row r="153" spans="1:14" ht="12.75">
      <c r="A153" s="826"/>
      <c r="B153" s="841"/>
      <c r="C153" s="880" t="s">
        <v>1086</v>
      </c>
      <c r="D153" s="881"/>
      <c r="E153" s="881"/>
      <c r="F153" s="881"/>
      <c r="G153" s="882"/>
      <c r="H153" s="845">
        <f t="shared" si="3"/>
        <v>150</v>
      </c>
      <c r="I153" s="961">
        <f>I154+I155+I156+I157+I158+I160+I161+I162</f>
        <v>0</v>
      </c>
      <c r="J153" s="978"/>
      <c r="K153" s="961">
        <f>K154+K155+K156+K157+K158+K160+K161+K162</f>
        <v>0</v>
      </c>
      <c r="L153" s="962"/>
      <c r="M153" s="846" t="s">
        <v>1087</v>
      </c>
      <c r="N153" s="874"/>
    </row>
    <row r="154" spans="1:14" ht="12.75">
      <c r="A154" s="826"/>
      <c r="B154" s="841"/>
      <c r="C154" s="851" t="s">
        <v>1088</v>
      </c>
      <c r="D154" s="881" t="s">
        <v>1089</v>
      </c>
      <c r="E154" s="881"/>
      <c r="F154" s="881"/>
      <c r="G154" s="882"/>
      <c r="H154" s="862">
        <f t="shared" si="3"/>
        <v>151</v>
      </c>
      <c r="I154" s="965"/>
      <c r="J154" s="971"/>
      <c r="K154" s="965"/>
      <c r="L154" s="966"/>
      <c r="M154" s="855"/>
      <c r="N154" s="874"/>
    </row>
    <row r="155" spans="1:14" ht="12.75">
      <c r="A155" s="826"/>
      <c r="B155" s="841"/>
      <c r="C155" s="851"/>
      <c r="D155" s="881" t="s">
        <v>1090</v>
      </c>
      <c r="E155" s="881"/>
      <c r="F155" s="881"/>
      <c r="G155" s="882"/>
      <c r="H155" s="862">
        <f t="shared" si="3"/>
        <v>152</v>
      </c>
      <c r="I155" s="965"/>
      <c r="J155" s="971"/>
      <c r="K155" s="965"/>
      <c r="L155" s="966"/>
      <c r="M155" s="855"/>
      <c r="N155" s="874"/>
    </row>
    <row r="156" spans="1:14" ht="12.75">
      <c r="A156" s="826"/>
      <c r="B156" s="841"/>
      <c r="C156" s="881"/>
      <c r="D156" s="842" t="s">
        <v>1091</v>
      </c>
      <c r="E156" s="881"/>
      <c r="F156" s="881"/>
      <c r="G156" s="882"/>
      <c r="H156" s="862">
        <f t="shared" si="3"/>
        <v>153</v>
      </c>
      <c r="I156" s="965"/>
      <c r="J156" s="971"/>
      <c r="K156" s="965"/>
      <c r="L156" s="966"/>
      <c r="M156" s="855"/>
      <c r="N156" s="874"/>
    </row>
    <row r="157" spans="1:14" ht="12.75">
      <c r="A157" s="826"/>
      <c r="B157" s="841"/>
      <c r="C157" s="881"/>
      <c r="D157" s="842" t="s">
        <v>1092</v>
      </c>
      <c r="E157" s="881"/>
      <c r="F157" s="881"/>
      <c r="G157" s="882"/>
      <c r="H157" s="862">
        <f t="shared" si="3"/>
        <v>154</v>
      </c>
      <c r="I157" s="965"/>
      <c r="J157" s="971"/>
      <c r="K157" s="965"/>
      <c r="L157" s="966"/>
      <c r="M157" s="855"/>
      <c r="N157" s="874"/>
    </row>
    <row r="158" spans="1:14" ht="12.75">
      <c r="A158" s="826"/>
      <c r="B158" s="841"/>
      <c r="C158" s="881"/>
      <c r="D158" s="842" t="s">
        <v>1093</v>
      </c>
      <c r="E158" s="881"/>
      <c r="F158" s="881"/>
      <c r="G158" s="882"/>
      <c r="H158" s="862">
        <f t="shared" si="3"/>
        <v>155</v>
      </c>
      <c r="I158" s="965"/>
      <c r="J158" s="971"/>
      <c r="K158" s="965"/>
      <c r="L158" s="966"/>
      <c r="M158" s="855"/>
      <c r="N158" s="874"/>
    </row>
    <row r="159" spans="1:14" ht="12.75">
      <c r="A159" s="826"/>
      <c r="B159" s="841"/>
      <c r="C159" s="881"/>
      <c r="D159" s="842" t="s">
        <v>1094</v>
      </c>
      <c r="E159" s="881"/>
      <c r="F159" s="881"/>
      <c r="G159" s="882"/>
      <c r="H159" s="862">
        <f t="shared" si="3"/>
        <v>156</v>
      </c>
      <c r="I159" s="965"/>
      <c r="J159" s="971"/>
      <c r="K159" s="965"/>
      <c r="L159" s="966"/>
      <c r="M159" s="855"/>
      <c r="N159" s="874"/>
    </row>
    <row r="160" spans="1:14" ht="12.75">
      <c r="A160" s="826"/>
      <c r="B160" s="841"/>
      <c r="C160" s="881"/>
      <c r="D160" s="842" t="s">
        <v>1095</v>
      </c>
      <c r="E160" s="881"/>
      <c r="F160" s="881"/>
      <c r="G160" s="882"/>
      <c r="H160" s="862">
        <f t="shared" si="3"/>
        <v>157</v>
      </c>
      <c r="I160" s="965"/>
      <c r="J160" s="971"/>
      <c r="K160" s="965"/>
      <c r="L160" s="966"/>
      <c r="M160" s="855"/>
      <c r="N160" s="874"/>
    </row>
    <row r="161" spans="1:14" ht="12.75">
      <c r="A161" s="826"/>
      <c r="B161" s="841"/>
      <c r="C161" s="881"/>
      <c r="D161" s="842" t="s">
        <v>1096</v>
      </c>
      <c r="E161" s="881"/>
      <c r="F161" s="881"/>
      <c r="G161" s="882"/>
      <c r="H161" s="862">
        <f t="shared" si="3"/>
        <v>158</v>
      </c>
      <c r="I161" s="965"/>
      <c r="J161" s="971"/>
      <c r="K161" s="965"/>
      <c r="L161" s="966"/>
      <c r="M161" s="855"/>
      <c r="N161" s="874"/>
    </row>
    <row r="162" spans="1:14" ht="12.75">
      <c r="A162" s="826"/>
      <c r="B162" s="841"/>
      <c r="C162" s="881"/>
      <c r="D162" s="842" t="s">
        <v>1097</v>
      </c>
      <c r="E162" s="881"/>
      <c r="F162" s="881"/>
      <c r="G162" s="882"/>
      <c r="H162" s="862">
        <f t="shared" si="3"/>
        <v>159</v>
      </c>
      <c r="I162" s="965"/>
      <c r="J162" s="971"/>
      <c r="K162" s="965"/>
      <c r="L162" s="966"/>
      <c r="M162" s="855"/>
      <c r="N162" s="874"/>
    </row>
    <row r="163" spans="1:14" ht="12.75">
      <c r="A163" s="826"/>
      <c r="B163" s="841"/>
      <c r="C163" s="880" t="s">
        <v>1098</v>
      </c>
      <c r="D163" s="881"/>
      <c r="E163" s="881"/>
      <c r="F163" s="881"/>
      <c r="G163" s="882"/>
      <c r="H163" s="845">
        <f t="shared" si="3"/>
        <v>160</v>
      </c>
      <c r="I163" s="959" t="s">
        <v>1042</v>
      </c>
      <c r="J163" s="960"/>
      <c r="K163" s="961">
        <f>SUM(K164:L165)</f>
        <v>0</v>
      </c>
      <c r="L163" s="962"/>
      <c r="M163" s="846" t="s">
        <v>1099</v>
      </c>
      <c r="N163" s="874"/>
    </row>
    <row r="164" spans="1:14" ht="12.75">
      <c r="A164" s="826"/>
      <c r="B164" s="841"/>
      <c r="C164" s="851" t="s">
        <v>1088</v>
      </c>
      <c r="D164" s="881" t="s">
        <v>1100</v>
      </c>
      <c r="E164" s="881"/>
      <c r="F164" s="881"/>
      <c r="G164" s="882"/>
      <c r="H164" s="862">
        <f t="shared" si="3"/>
        <v>161</v>
      </c>
      <c r="I164" s="963" t="s">
        <v>1042</v>
      </c>
      <c r="J164" s="964"/>
      <c r="K164" s="965"/>
      <c r="L164" s="966"/>
      <c r="M164" s="855"/>
      <c r="N164" s="874"/>
    </row>
    <row r="165" spans="1:14" ht="13.5" thickBot="1">
      <c r="A165" s="826"/>
      <c r="B165" s="883"/>
      <c r="C165" s="884"/>
      <c r="D165" s="885" t="s">
        <v>1101</v>
      </c>
      <c r="E165" s="885"/>
      <c r="F165" s="885"/>
      <c r="G165" s="886"/>
      <c r="H165" s="887">
        <f t="shared" si="3"/>
        <v>162</v>
      </c>
      <c r="I165" s="967" t="s">
        <v>1042</v>
      </c>
      <c r="J165" s="968"/>
      <c r="K165" s="969"/>
      <c r="L165" s="970"/>
      <c r="M165" s="888"/>
      <c r="N165" s="874"/>
    </row>
    <row r="166" spans="1:14" ht="12.75">
      <c r="A166" s="826"/>
      <c r="B166" s="954" t="s">
        <v>1102</v>
      </c>
      <c r="C166" s="955"/>
      <c r="D166" s="955"/>
      <c r="E166" s="955"/>
      <c r="F166" s="955"/>
      <c r="G166" s="956"/>
      <c r="H166" s="958" t="s">
        <v>21</v>
      </c>
      <c r="I166" s="889" t="s">
        <v>366</v>
      </c>
      <c r="J166" s="890" t="s">
        <v>1103</v>
      </c>
      <c r="K166" s="890" t="s">
        <v>1104</v>
      </c>
      <c r="L166" s="891" t="s">
        <v>366</v>
      </c>
      <c r="M166" s="892"/>
      <c r="N166" s="874"/>
    </row>
    <row r="167" spans="1:14" ht="12.75">
      <c r="A167" s="826"/>
      <c r="B167" s="957"/>
      <c r="C167" s="955"/>
      <c r="D167" s="955"/>
      <c r="E167" s="955"/>
      <c r="F167" s="955"/>
      <c r="G167" s="956"/>
      <c r="H167" s="958"/>
      <c r="I167" s="893" t="s">
        <v>1105</v>
      </c>
      <c r="J167" s="890" t="s">
        <v>1106</v>
      </c>
      <c r="K167" s="890" t="s">
        <v>1106</v>
      </c>
      <c r="L167" s="894" t="s">
        <v>1107</v>
      </c>
      <c r="M167" s="855"/>
      <c r="N167" s="874"/>
    </row>
    <row r="168" spans="1:14" ht="13.5" thickBot="1">
      <c r="A168" s="826"/>
      <c r="B168" s="895"/>
      <c r="C168" s="896"/>
      <c r="D168" s="896"/>
      <c r="E168" s="896"/>
      <c r="F168" s="896"/>
      <c r="G168" s="897"/>
      <c r="H168" s="898"/>
      <c r="I168" s="899">
        <v>1</v>
      </c>
      <c r="J168" s="900">
        <v>2</v>
      </c>
      <c r="K168" s="900">
        <v>3</v>
      </c>
      <c r="L168" s="901" t="s">
        <v>1108</v>
      </c>
      <c r="M168" s="855"/>
      <c r="N168" s="874"/>
    </row>
    <row r="169" spans="1:14" ht="12.75">
      <c r="A169" s="826"/>
      <c r="B169" s="902"/>
      <c r="C169" s="903" t="s">
        <v>1109</v>
      </c>
      <c r="D169" s="904"/>
      <c r="E169" s="904"/>
      <c r="F169" s="904"/>
      <c r="G169" s="905"/>
      <c r="H169" s="906">
        <f>H165+1</f>
        <v>163</v>
      </c>
      <c r="I169" s="907">
        <f>SUM(I170:I176)</f>
        <v>0</v>
      </c>
      <c r="J169" s="907">
        <f>SUM(J170:J176)</f>
        <v>0</v>
      </c>
      <c r="K169" s="907">
        <f>SUM(K170:K176)</f>
        <v>0</v>
      </c>
      <c r="L169" s="908">
        <f>SUM(L170:L176)</f>
        <v>0</v>
      </c>
      <c r="M169" s="846" t="s">
        <v>1110</v>
      </c>
      <c r="N169" s="874"/>
    </row>
    <row r="170" spans="1:14" ht="12.75">
      <c r="A170" s="826"/>
      <c r="B170" s="841"/>
      <c r="C170" s="909" t="s">
        <v>137</v>
      </c>
      <c r="D170" s="910" t="s">
        <v>1111</v>
      </c>
      <c r="E170" s="911"/>
      <c r="F170" s="911"/>
      <c r="G170" s="912"/>
      <c r="H170" s="913">
        <f t="shared" si="3"/>
        <v>164</v>
      </c>
      <c r="I170" s="914"/>
      <c r="J170" s="914"/>
      <c r="K170" s="914"/>
      <c r="L170" s="915">
        <f>I170+J170-K170</f>
        <v>0</v>
      </c>
      <c r="M170" s="855"/>
      <c r="N170" s="874"/>
    </row>
    <row r="171" spans="1:14" ht="12.75">
      <c r="A171" s="826"/>
      <c r="B171" s="841"/>
      <c r="C171" s="911"/>
      <c r="D171" s="910" t="s">
        <v>168</v>
      </c>
      <c r="E171" s="911"/>
      <c r="F171" s="911"/>
      <c r="G171" s="912"/>
      <c r="H171" s="913">
        <f t="shared" si="3"/>
        <v>165</v>
      </c>
      <c r="I171" s="914"/>
      <c r="J171" s="914"/>
      <c r="K171" s="914"/>
      <c r="L171" s="915">
        <f aca="true" t="shared" si="4" ref="L171:L176">I171+J171-K171</f>
        <v>0</v>
      </c>
      <c r="M171" s="855"/>
      <c r="N171" s="874"/>
    </row>
    <row r="172" spans="1:13" ht="12.75">
      <c r="A172" s="826"/>
      <c r="B172" s="841"/>
      <c r="C172" s="911"/>
      <c r="D172" s="910" t="s">
        <v>169</v>
      </c>
      <c r="E172" s="911"/>
      <c r="F172" s="911"/>
      <c r="G172" s="912"/>
      <c r="H172" s="913">
        <f t="shared" si="3"/>
        <v>166</v>
      </c>
      <c r="I172" s="914"/>
      <c r="J172" s="914"/>
      <c r="K172" s="914"/>
      <c r="L172" s="915">
        <f t="shared" si="4"/>
        <v>0</v>
      </c>
      <c r="M172" s="855"/>
    </row>
    <row r="173" spans="2:13" ht="12.75">
      <c r="B173" s="841"/>
      <c r="C173" s="911"/>
      <c r="D173" s="910" t="s">
        <v>170</v>
      </c>
      <c r="E173" s="911"/>
      <c r="F173" s="911"/>
      <c r="G173" s="912"/>
      <c r="H173" s="913">
        <f t="shared" si="3"/>
        <v>167</v>
      </c>
      <c r="I173" s="914"/>
      <c r="J173" s="914"/>
      <c r="K173" s="914"/>
      <c r="L173" s="915">
        <f t="shared" si="4"/>
        <v>0</v>
      </c>
      <c r="M173" s="855"/>
    </row>
    <row r="174" spans="2:13" ht="12.75">
      <c r="B174" s="841"/>
      <c r="C174" s="911"/>
      <c r="D174" s="910" t="s">
        <v>171</v>
      </c>
      <c r="E174" s="911"/>
      <c r="F174" s="911"/>
      <c r="G174" s="912"/>
      <c r="H174" s="913">
        <f t="shared" si="3"/>
        <v>168</v>
      </c>
      <c r="I174" s="914"/>
      <c r="J174" s="914"/>
      <c r="K174" s="914"/>
      <c r="L174" s="915">
        <f t="shared" si="4"/>
        <v>0</v>
      </c>
      <c r="M174" s="855"/>
    </row>
    <row r="175" spans="2:13" ht="12.75">
      <c r="B175" s="841"/>
      <c r="C175" s="911"/>
      <c r="D175" s="910" t="s">
        <v>172</v>
      </c>
      <c r="E175" s="911"/>
      <c r="F175" s="911"/>
      <c r="G175" s="912"/>
      <c r="H175" s="913">
        <f t="shared" si="3"/>
        <v>169</v>
      </c>
      <c r="I175" s="914"/>
      <c r="J175" s="914"/>
      <c r="K175" s="914"/>
      <c r="L175" s="915">
        <f t="shared" si="4"/>
        <v>0</v>
      </c>
      <c r="M175" s="855"/>
    </row>
    <row r="176" spans="2:14" ht="12.75">
      <c r="B176" s="916"/>
      <c r="C176" s="917"/>
      <c r="D176" s="918" t="s">
        <v>173</v>
      </c>
      <c r="E176" s="917"/>
      <c r="F176" s="917"/>
      <c r="G176" s="919"/>
      <c r="H176" s="920">
        <f t="shared" si="3"/>
        <v>170</v>
      </c>
      <c r="I176" s="921"/>
      <c r="J176" s="921"/>
      <c r="K176" s="921"/>
      <c r="L176" s="922">
        <f t="shared" si="4"/>
        <v>0</v>
      </c>
      <c r="M176" s="923"/>
      <c r="N176" s="924"/>
    </row>
    <row r="177" spans="2:13" ht="12.75">
      <c r="B177" s="925"/>
      <c r="C177" s="926" t="s">
        <v>1112</v>
      </c>
      <c r="D177" s="927"/>
      <c r="E177" s="927"/>
      <c r="F177" s="927"/>
      <c r="G177" s="928"/>
      <c r="H177" s="929">
        <f t="shared" si="3"/>
        <v>171</v>
      </c>
      <c r="I177" s="930" t="s">
        <v>1042</v>
      </c>
      <c r="J177" s="931"/>
      <c r="K177" s="931"/>
      <c r="L177" s="932"/>
      <c r="M177" s="933" t="s">
        <v>1113</v>
      </c>
    </row>
    <row r="178" spans="2:13" ht="12.75">
      <c r="B178" s="934"/>
      <c r="C178" s="935" t="s">
        <v>376</v>
      </c>
      <c r="D178" s="911" t="s">
        <v>1114</v>
      </c>
      <c r="E178" s="911"/>
      <c r="F178" s="911"/>
      <c r="G178" s="912"/>
      <c r="H178" s="913">
        <f t="shared" si="3"/>
        <v>172</v>
      </c>
      <c r="I178" s="936" t="s">
        <v>1042</v>
      </c>
      <c r="J178" s="914"/>
      <c r="K178" s="914"/>
      <c r="L178" s="915"/>
      <c r="M178" s="855"/>
    </row>
    <row r="179" spans="2:13" ht="13.5" thickBot="1">
      <c r="B179" s="937"/>
      <c r="C179" s="938"/>
      <c r="D179" s="939" t="s">
        <v>1115</v>
      </c>
      <c r="E179" s="938"/>
      <c r="F179" s="938"/>
      <c r="G179" s="940"/>
      <c r="H179" s="941">
        <f t="shared" si="3"/>
        <v>173</v>
      </c>
      <c r="I179" s="942" t="s">
        <v>1042</v>
      </c>
      <c r="J179" s="943"/>
      <c r="K179" s="943"/>
      <c r="L179" s="944"/>
      <c r="M179" s="855"/>
    </row>
    <row r="180" spans="2:8" ht="12.75">
      <c r="B180" s="945"/>
      <c r="C180" s="945"/>
      <c r="D180" s="945"/>
      <c r="E180" s="945"/>
      <c r="F180" s="945"/>
      <c r="H180" s="946"/>
    </row>
  </sheetData>
  <sheetProtection/>
  <mergeCells count="332">
    <mergeCell ref="B2:G3"/>
    <mergeCell ref="H2:H3"/>
    <mergeCell ref="I2:J2"/>
    <mergeCell ref="K2:L2"/>
    <mergeCell ref="I3:J3"/>
    <mergeCell ref="K3:L3"/>
    <mergeCell ref="I4:J4"/>
    <mergeCell ref="K4:L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72:J72"/>
    <mergeCell ref="K72:L72"/>
    <mergeCell ref="I73:J73"/>
    <mergeCell ref="K73:L73"/>
    <mergeCell ref="I74:J74"/>
    <mergeCell ref="K74:L74"/>
    <mergeCell ref="I75:J75"/>
    <mergeCell ref="K75:L75"/>
    <mergeCell ref="I76:J76"/>
    <mergeCell ref="K76:L76"/>
    <mergeCell ref="I77:J77"/>
    <mergeCell ref="K77:L77"/>
    <mergeCell ref="I78:J78"/>
    <mergeCell ref="K78:L78"/>
    <mergeCell ref="I79:J79"/>
    <mergeCell ref="K79:L79"/>
    <mergeCell ref="I80:J80"/>
    <mergeCell ref="K80:L80"/>
    <mergeCell ref="I81:J81"/>
    <mergeCell ref="K81:L81"/>
    <mergeCell ref="I82:J82"/>
    <mergeCell ref="K82:L82"/>
    <mergeCell ref="I83:J83"/>
    <mergeCell ref="K83:L83"/>
    <mergeCell ref="I84:J84"/>
    <mergeCell ref="K84:L84"/>
    <mergeCell ref="I85:J85"/>
    <mergeCell ref="K85:L85"/>
    <mergeCell ref="I86:J86"/>
    <mergeCell ref="K86:L86"/>
    <mergeCell ref="I87:J87"/>
    <mergeCell ref="K87:L87"/>
    <mergeCell ref="I88:J88"/>
    <mergeCell ref="K88:L88"/>
    <mergeCell ref="I89:J89"/>
    <mergeCell ref="K89:L89"/>
    <mergeCell ref="I90:J90"/>
    <mergeCell ref="K90:L90"/>
    <mergeCell ref="I91:J91"/>
    <mergeCell ref="K91:L91"/>
    <mergeCell ref="I92:J92"/>
    <mergeCell ref="K92:L92"/>
    <mergeCell ref="I93:J93"/>
    <mergeCell ref="K93:L93"/>
    <mergeCell ref="I94:J94"/>
    <mergeCell ref="K94:L94"/>
    <mergeCell ref="I95:J95"/>
    <mergeCell ref="K95:L95"/>
    <mergeCell ref="I96:J96"/>
    <mergeCell ref="K96:L96"/>
    <mergeCell ref="I97:J97"/>
    <mergeCell ref="K97:L97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I106:J106"/>
    <mergeCell ref="K106:L106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I111:J111"/>
    <mergeCell ref="K111:L111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I116:J116"/>
    <mergeCell ref="K116:L116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I121:J121"/>
    <mergeCell ref="K121:L121"/>
    <mergeCell ref="I122:J122"/>
    <mergeCell ref="K122:L122"/>
    <mergeCell ref="I123:J123"/>
    <mergeCell ref="K123:L123"/>
    <mergeCell ref="I124:J124"/>
    <mergeCell ref="K124:L124"/>
    <mergeCell ref="I125:J125"/>
    <mergeCell ref="K125:L125"/>
    <mergeCell ref="I126:J126"/>
    <mergeCell ref="K126:L126"/>
    <mergeCell ref="I127:J127"/>
    <mergeCell ref="K127:L127"/>
    <mergeCell ref="I128:J128"/>
    <mergeCell ref="K128:L128"/>
    <mergeCell ref="I129:J129"/>
    <mergeCell ref="K129:L129"/>
    <mergeCell ref="I130:J130"/>
    <mergeCell ref="K130:L130"/>
    <mergeCell ref="I131:J131"/>
    <mergeCell ref="K131:L131"/>
    <mergeCell ref="I132:J132"/>
    <mergeCell ref="K132:L132"/>
    <mergeCell ref="I133:J133"/>
    <mergeCell ref="K133:L133"/>
    <mergeCell ref="I134:J134"/>
    <mergeCell ref="K134:L134"/>
    <mergeCell ref="I135:J135"/>
    <mergeCell ref="K135:L135"/>
    <mergeCell ref="I136:J136"/>
    <mergeCell ref="K136:L136"/>
    <mergeCell ref="I137:J137"/>
    <mergeCell ref="K137:L137"/>
    <mergeCell ref="I138:J138"/>
    <mergeCell ref="K138:L138"/>
    <mergeCell ref="I139:J139"/>
    <mergeCell ref="K139:L139"/>
    <mergeCell ref="I140:J140"/>
    <mergeCell ref="K140:L140"/>
    <mergeCell ref="I141:J141"/>
    <mergeCell ref="K141:L141"/>
    <mergeCell ref="I142:J142"/>
    <mergeCell ref="K142:L142"/>
    <mergeCell ref="I143:J143"/>
    <mergeCell ref="K143:L143"/>
    <mergeCell ref="I144:J144"/>
    <mergeCell ref="K144:L144"/>
    <mergeCell ref="I145:J145"/>
    <mergeCell ref="K145:L145"/>
    <mergeCell ref="I146:J146"/>
    <mergeCell ref="K146:L146"/>
    <mergeCell ref="I147:J147"/>
    <mergeCell ref="K147:L147"/>
    <mergeCell ref="I148:J148"/>
    <mergeCell ref="K148:L148"/>
    <mergeCell ref="I149:J149"/>
    <mergeCell ref="K149:L149"/>
    <mergeCell ref="I150:J150"/>
    <mergeCell ref="K150:L150"/>
    <mergeCell ref="I151:J151"/>
    <mergeCell ref="K151:L151"/>
    <mergeCell ref="I152:J152"/>
    <mergeCell ref="K152:L152"/>
    <mergeCell ref="I153:J153"/>
    <mergeCell ref="K153:L153"/>
    <mergeCell ref="I154:J154"/>
    <mergeCell ref="K154:L154"/>
    <mergeCell ref="I155:J155"/>
    <mergeCell ref="K155:L155"/>
    <mergeCell ref="I156:J156"/>
    <mergeCell ref="K156:L156"/>
    <mergeCell ref="I157:J157"/>
    <mergeCell ref="K157:L157"/>
    <mergeCell ref="I158:J158"/>
    <mergeCell ref="K158:L158"/>
    <mergeCell ref="I159:J159"/>
    <mergeCell ref="K159:L159"/>
    <mergeCell ref="I160:J160"/>
    <mergeCell ref="K160:L160"/>
    <mergeCell ref="I161:J161"/>
    <mergeCell ref="K161:L161"/>
    <mergeCell ref="I162:J162"/>
    <mergeCell ref="K162:L162"/>
    <mergeCell ref="B166:G167"/>
    <mergeCell ref="H166:H167"/>
    <mergeCell ref="I163:J163"/>
    <mergeCell ref="K163:L163"/>
    <mergeCell ref="I164:J164"/>
    <mergeCell ref="K164:L164"/>
    <mergeCell ref="I165:J165"/>
    <mergeCell ref="K165:L165"/>
  </mergeCells>
  <printOptions/>
  <pageMargins left="0" right="0" top="0" bottom="0" header="0" footer="0.15748031496062992"/>
  <pageSetup fitToHeight="3" horizontalDpi="600" verticalDpi="600" orientation="portrait" paperSize="9" scale="60" r:id="rId1"/>
  <headerFooter alignWithMargins="0">
    <oddFooter>&amp;C&amp;P/&amp;N</oddFooter>
  </headerFooter>
  <rowBreaks count="2" manualBreakCount="2">
    <brk id="77" max="255" man="1"/>
    <brk id="15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2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7.7109375" style="3" customWidth="1"/>
    <col min="2" max="2" width="14.00390625" style="3" customWidth="1"/>
    <col min="3" max="3" width="15.57421875" style="3" customWidth="1"/>
    <col min="4" max="4" width="17.421875" style="3" customWidth="1"/>
    <col min="5" max="16384" width="9.14062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" t="s">
        <v>412</v>
      </c>
      <c r="B3" s="2"/>
      <c r="C3" s="2"/>
      <c r="D3" s="4" t="s">
        <v>1</v>
      </c>
      <c r="E3" s="2"/>
      <c r="F3" s="2"/>
      <c r="G3" s="2"/>
    </row>
    <row r="4" spans="1:7" ht="13.5" thickBot="1">
      <c r="A4" s="5"/>
      <c r="B4" s="5"/>
      <c r="C4" s="5"/>
      <c r="D4" s="5"/>
      <c r="E4" s="5"/>
      <c r="F4" s="2"/>
      <c r="G4" s="2"/>
    </row>
    <row r="5" spans="1:7" s="11" customFormat="1" ht="26.25" thickBot="1">
      <c r="A5" s="6" t="s">
        <v>456</v>
      </c>
      <c r="B5" s="7" t="s">
        <v>2</v>
      </c>
      <c r="C5" s="8" t="s">
        <v>3</v>
      </c>
      <c r="D5" s="9" t="s">
        <v>4</v>
      </c>
      <c r="E5" s="10"/>
      <c r="F5" s="10"/>
      <c r="G5" s="10"/>
    </row>
    <row r="6" spans="1:7" ht="12.75">
      <c r="A6" s="12"/>
      <c r="B6" s="13"/>
      <c r="C6" s="14"/>
      <c r="D6" s="15">
        <f>SUM(B6:C6)</f>
        <v>0</v>
      </c>
      <c r="E6" s="2"/>
      <c r="F6" s="2"/>
      <c r="G6" s="2"/>
    </row>
    <row r="7" spans="1:7" ht="12.75">
      <c r="A7" s="16"/>
      <c r="B7" s="17"/>
      <c r="C7" s="18"/>
      <c r="D7" s="15">
        <f aca="true" t="shared" si="0" ref="D7:D12">SUM(B7:C7)</f>
        <v>0</v>
      </c>
      <c r="E7" s="2"/>
      <c r="F7" s="19"/>
      <c r="G7" s="2"/>
    </row>
    <row r="8" spans="1:7" ht="12.75">
      <c r="A8" s="16"/>
      <c r="B8" s="17"/>
      <c r="C8" s="18"/>
      <c r="D8" s="15">
        <f t="shared" si="0"/>
        <v>0</v>
      </c>
      <c r="E8" s="2"/>
      <c r="F8" s="20"/>
      <c r="G8" s="2"/>
    </row>
    <row r="9" spans="1:7" ht="12.75">
      <c r="A9" s="16"/>
      <c r="B9" s="17"/>
      <c r="C9" s="18"/>
      <c r="D9" s="15">
        <f t="shared" si="0"/>
        <v>0</v>
      </c>
      <c r="E9" s="2"/>
      <c r="F9" s="20"/>
      <c r="G9" s="2"/>
    </row>
    <row r="10" spans="1:7" ht="12.75">
      <c r="A10" s="16"/>
      <c r="B10" s="17"/>
      <c r="C10" s="18"/>
      <c r="D10" s="15">
        <f t="shared" si="0"/>
        <v>0</v>
      </c>
      <c r="E10" s="2"/>
      <c r="F10" s="20"/>
      <c r="G10" s="2"/>
    </row>
    <row r="11" spans="1:7" ht="12.75">
      <c r="A11" s="16"/>
      <c r="B11" s="17"/>
      <c r="C11" s="18"/>
      <c r="D11" s="15">
        <f t="shared" si="0"/>
        <v>0</v>
      </c>
      <c r="E11" s="2"/>
      <c r="F11" s="2"/>
      <c r="G11" s="2"/>
    </row>
    <row r="12" spans="1:7" ht="13.5" thickBot="1">
      <c r="A12" s="21"/>
      <c r="B12" s="22"/>
      <c r="C12" s="23"/>
      <c r="D12" s="15">
        <f t="shared" si="0"/>
        <v>0</v>
      </c>
      <c r="E12" s="2"/>
      <c r="F12" s="2"/>
      <c r="G12" s="2"/>
    </row>
    <row r="13" spans="1:7" ht="18.75" customHeight="1" thickBot="1">
      <c r="A13" s="24" t="s">
        <v>5</v>
      </c>
      <c r="B13" s="25">
        <f>SUM(B6:B12)</f>
        <v>0</v>
      </c>
      <c r="C13" s="25">
        <f>SUM(C6:C12)</f>
        <v>0</v>
      </c>
      <c r="D13" s="26">
        <f>SUM(D6:D12)</f>
        <v>0</v>
      </c>
      <c r="E13" s="19"/>
      <c r="F13" s="2"/>
      <c r="G13" s="2"/>
    </row>
    <row r="14" spans="1:7" ht="12.75">
      <c r="A14" s="27"/>
      <c r="B14" s="2"/>
      <c r="C14" s="2"/>
      <c r="D14" s="2"/>
      <c r="E14" s="2"/>
      <c r="F14" s="2"/>
      <c r="G14" s="2"/>
    </row>
    <row r="15" spans="1:7" ht="12.75">
      <c r="A15" s="2" t="s">
        <v>6</v>
      </c>
      <c r="B15" s="2"/>
      <c r="C15" s="2"/>
      <c r="D15" s="2"/>
      <c r="E15" s="2"/>
      <c r="F15" s="2"/>
      <c r="G15" s="2"/>
    </row>
    <row r="16" spans="1:7" ht="12.75">
      <c r="A16" s="1002" t="s">
        <v>457</v>
      </c>
      <c r="B16" s="1002"/>
      <c r="C16" s="1002"/>
      <c r="D16" s="1002"/>
      <c r="E16" s="2"/>
      <c r="F16" s="2"/>
      <c r="G16" s="2"/>
    </row>
    <row r="17" spans="1:7" ht="12.75">
      <c r="A17" s="2" t="s">
        <v>7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19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</sheetData>
  <sheetProtection formatRows="0" insertRows="0" deleteRows="0"/>
  <mergeCells count="1">
    <mergeCell ref="A16:D16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&amp;R&amp;"Times New Roman,Obyčejné"&amp;12Část Roční účetní závěrka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8"/>
  <sheetViews>
    <sheetView workbookViewId="0" topLeftCell="A1">
      <selection activeCell="G9" sqref="G9"/>
    </sheetView>
  </sheetViews>
  <sheetFormatPr defaultColWidth="9.140625" defaultRowHeight="12.75"/>
  <cols>
    <col min="1" max="1" width="9.00390625" style="0" customWidth="1"/>
    <col min="2" max="8" width="10.7109375" style="0" customWidth="1"/>
  </cols>
  <sheetData>
    <row r="1" ht="15.75">
      <c r="A1" s="28" t="s">
        <v>8</v>
      </c>
    </row>
    <row r="3" spans="1:10" ht="15.75">
      <c r="A3" s="28" t="s">
        <v>9</v>
      </c>
      <c r="H3" s="29"/>
      <c r="J3" s="30" t="s">
        <v>1</v>
      </c>
    </row>
    <row r="4" ht="13.5" thickBot="1"/>
    <row r="5" spans="1:10" ht="26.25" thickBot="1">
      <c r="A5" s="31"/>
      <c r="B5" s="32" t="s">
        <v>10</v>
      </c>
      <c r="C5" s="32" t="s">
        <v>11</v>
      </c>
      <c r="D5" s="32" t="s">
        <v>12</v>
      </c>
      <c r="E5" s="33" t="s">
        <v>13</v>
      </c>
      <c r="F5" s="33" t="s">
        <v>14</v>
      </c>
      <c r="G5" s="32" t="s">
        <v>15</v>
      </c>
      <c r="H5" s="32" t="s">
        <v>16</v>
      </c>
      <c r="I5" s="32" t="s">
        <v>17</v>
      </c>
      <c r="J5" s="32" t="s">
        <v>413</v>
      </c>
    </row>
    <row r="6" spans="1:10" ht="16.5" thickBot="1">
      <c r="A6" s="31" t="s">
        <v>18</v>
      </c>
      <c r="B6" s="34"/>
      <c r="C6" s="34"/>
      <c r="D6" s="34"/>
      <c r="E6" s="35"/>
      <c r="F6" s="35"/>
      <c r="G6" s="34"/>
      <c r="H6" s="34"/>
      <c r="I6" s="34"/>
      <c r="J6" s="34"/>
    </row>
    <row r="8" ht="12.75">
      <c r="A8" t="s">
        <v>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&amp;RČást Roční účetní závěrka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41"/>
  <sheetViews>
    <sheetView zoomScale="75" zoomScaleNormal="75" workbookViewId="0" topLeftCell="A7">
      <selection activeCell="B13" sqref="B13"/>
    </sheetView>
  </sheetViews>
  <sheetFormatPr defaultColWidth="9.140625" defaultRowHeight="12.75"/>
  <cols>
    <col min="1" max="1" width="3.28125" style="38" customWidth="1"/>
    <col min="2" max="2" width="22.8515625" style="38" customWidth="1"/>
    <col min="3" max="3" width="11.7109375" style="38" customWidth="1"/>
    <col min="4" max="4" width="10.28125" style="38" customWidth="1"/>
    <col min="5" max="5" width="8.57421875" style="38" customWidth="1"/>
    <col min="6" max="6" width="10.28125" style="38" customWidth="1"/>
    <col min="7" max="7" width="8.57421875" style="38" customWidth="1"/>
    <col min="8" max="11" width="9.8515625" style="38" customWidth="1"/>
    <col min="12" max="12" width="10.28125" style="38" customWidth="1"/>
    <col min="13" max="13" width="11.7109375" style="38" customWidth="1"/>
    <col min="14" max="14" width="10.140625" style="38" customWidth="1"/>
    <col min="15" max="15" width="10.28125" style="38" customWidth="1"/>
    <col min="16" max="16" width="11.140625" style="38" customWidth="1"/>
    <col min="17" max="16384" width="9.140625" style="38" customWidth="1"/>
  </cols>
  <sheetData>
    <row r="1" spans="1:20" ht="15.75">
      <c r="A1" s="1" t="s">
        <v>20</v>
      </c>
      <c r="B1" s="36"/>
      <c r="C1" s="37"/>
      <c r="D1" s="37"/>
      <c r="E1" s="37"/>
      <c r="F1" s="37"/>
      <c r="G1" s="37"/>
      <c r="H1" s="37"/>
      <c r="I1" s="37"/>
      <c r="J1" s="37"/>
      <c r="K1" s="5"/>
      <c r="L1" s="5"/>
      <c r="M1" s="5"/>
      <c r="N1" s="37"/>
      <c r="O1" s="37"/>
      <c r="P1" s="37"/>
      <c r="Q1" s="37"/>
      <c r="R1" s="37"/>
      <c r="S1" s="37"/>
      <c r="T1" s="37"/>
    </row>
    <row r="2" spans="1:2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1" t="s">
        <v>443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37"/>
      <c r="L4" s="37"/>
      <c r="M4" s="37"/>
      <c r="N4" s="5"/>
      <c r="O4" s="5"/>
      <c r="P4" s="5"/>
      <c r="Q4" s="5"/>
      <c r="R4" s="5"/>
      <c r="S4" s="5"/>
      <c r="T4" s="5"/>
    </row>
    <row r="5" spans="1:20" ht="15.75">
      <c r="A5" s="39" t="s">
        <v>414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0" t="s">
        <v>1</v>
      </c>
      <c r="Q5" s="37"/>
      <c r="R5" s="37"/>
      <c r="S5" s="37"/>
      <c r="T5" s="37"/>
    </row>
    <row r="6" spans="1:20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52" customFormat="1" ht="69" customHeight="1" thickBot="1">
      <c r="A7" s="41" t="s">
        <v>21</v>
      </c>
      <c r="B7" s="42" t="s">
        <v>22</v>
      </c>
      <c r="C7" s="1003" t="s">
        <v>23</v>
      </c>
      <c r="D7" s="1004"/>
      <c r="E7" s="1005" t="s">
        <v>24</v>
      </c>
      <c r="F7" s="1004"/>
      <c r="G7" s="1005" t="s">
        <v>25</v>
      </c>
      <c r="H7" s="1004"/>
      <c r="I7" s="45" t="s">
        <v>26</v>
      </c>
      <c r="J7" s="1005" t="s">
        <v>27</v>
      </c>
      <c r="K7" s="1004"/>
      <c r="L7" s="46" t="s">
        <v>28</v>
      </c>
      <c r="M7" s="47" t="s">
        <v>29</v>
      </c>
      <c r="N7" s="48" t="s">
        <v>30</v>
      </c>
      <c r="O7" s="49" t="s">
        <v>31</v>
      </c>
      <c r="P7" s="50" t="s">
        <v>32</v>
      </c>
      <c r="Q7" s="51"/>
      <c r="R7" s="51"/>
      <c r="S7" s="51"/>
      <c r="T7" s="51"/>
    </row>
    <row r="8" spans="1:20" s="52" customFormat="1" ht="13.5" thickBot="1">
      <c r="A8" s="41"/>
      <c r="B8" s="42"/>
      <c r="C8" s="53" t="s">
        <v>33</v>
      </c>
      <c r="D8" s="54" t="s">
        <v>34</v>
      </c>
      <c r="E8" s="54" t="s">
        <v>33</v>
      </c>
      <c r="F8" s="54" t="s">
        <v>34</v>
      </c>
      <c r="G8" s="54" t="s">
        <v>33</v>
      </c>
      <c r="H8" s="54" t="s">
        <v>34</v>
      </c>
      <c r="I8" s="54"/>
      <c r="J8" s="54" t="s">
        <v>33</v>
      </c>
      <c r="K8" s="54" t="s">
        <v>34</v>
      </c>
      <c r="L8" s="46"/>
      <c r="M8" s="55"/>
      <c r="N8" s="56"/>
      <c r="O8" s="46"/>
      <c r="P8" s="42"/>
      <c r="Q8" s="51"/>
      <c r="R8" s="51"/>
      <c r="S8" s="51"/>
      <c r="T8" s="51"/>
    </row>
    <row r="9" spans="1:20" s="52" customFormat="1" ht="13.5" thickBot="1">
      <c r="A9" s="53"/>
      <c r="B9" s="57"/>
      <c r="C9" s="43" t="s">
        <v>35</v>
      </c>
      <c r="D9" s="43" t="s">
        <v>36</v>
      </c>
      <c r="E9" s="54" t="s">
        <v>37</v>
      </c>
      <c r="F9" s="54" t="s">
        <v>38</v>
      </c>
      <c r="G9" s="54" t="s">
        <v>39</v>
      </c>
      <c r="H9" s="54" t="s">
        <v>40</v>
      </c>
      <c r="I9" s="54" t="s">
        <v>41</v>
      </c>
      <c r="J9" s="54" t="s">
        <v>42</v>
      </c>
      <c r="K9" s="54" t="s">
        <v>43</v>
      </c>
      <c r="L9" s="44" t="s">
        <v>44</v>
      </c>
      <c r="M9" s="58" t="s">
        <v>45</v>
      </c>
      <c r="N9" s="43" t="s">
        <v>46</v>
      </c>
      <c r="O9" s="54" t="s">
        <v>47</v>
      </c>
      <c r="P9" s="57" t="s">
        <v>48</v>
      </c>
      <c r="Q9" s="51"/>
      <c r="R9" s="51"/>
      <c r="S9" s="51"/>
      <c r="T9" s="51"/>
    </row>
    <row r="10" spans="1:20" s="63" customFormat="1" ht="14.25" customHeight="1" thickBot="1">
      <c r="A10" s="59"/>
      <c r="B10" s="60"/>
      <c r="C10" s="56"/>
      <c r="D10" s="56"/>
      <c r="E10" s="61"/>
      <c r="F10" s="61"/>
      <c r="G10" s="54" t="s">
        <v>49</v>
      </c>
      <c r="H10" s="54" t="s">
        <v>50</v>
      </c>
      <c r="I10" s="61" t="s">
        <v>51</v>
      </c>
      <c r="J10" s="61"/>
      <c r="K10" s="61"/>
      <c r="L10" s="44" t="s">
        <v>52</v>
      </c>
      <c r="M10" s="55" t="s">
        <v>53</v>
      </c>
      <c r="N10" s="56"/>
      <c r="O10" s="46"/>
      <c r="P10" s="57" t="s">
        <v>54</v>
      </c>
      <c r="Q10" s="62"/>
      <c r="R10" s="62"/>
      <c r="S10" s="62"/>
      <c r="T10" s="62"/>
    </row>
    <row r="11" spans="1:20" ht="26.25" thickBot="1">
      <c r="A11" s="64">
        <v>1</v>
      </c>
      <c r="B11" s="65" t="s">
        <v>55</v>
      </c>
      <c r="C11" s="66"/>
      <c r="D11" s="67"/>
      <c r="E11" s="67"/>
      <c r="F11" s="67"/>
      <c r="G11" s="68"/>
      <c r="H11" s="68"/>
      <c r="I11" s="69">
        <f>G11+H11</f>
        <v>0</v>
      </c>
      <c r="J11" s="67"/>
      <c r="K11" s="67"/>
      <c r="L11" s="70"/>
      <c r="M11" s="71">
        <f>I11</f>
        <v>0</v>
      </c>
      <c r="N11" s="68"/>
      <c r="O11" s="72"/>
      <c r="P11" s="73">
        <f>M11-N11-O11</f>
        <v>0</v>
      </c>
      <c r="Q11" s="37"/>
      <c r="R11" s="37"/>
      <c r="S11" s="37"/>
      <c r="T11" s="37"/>
    </row>
    <row r="12" spans="1:20" ht="27" customHeight="1">
      <c r="A12" s="74">
        <v>2</v>
      </c>
      <c r="B12" s="75" t="s">
        <v>56</v>
      </c>
      <c r="C12" s="76"/>
      <c r="D12" s="76"/>
      <c r="E12" s="76"/>
      <c r="F12" s="76"/>
      <c r="G12" s="77">
        <f>SUM(G13:G14)</f>
        <v>0</v>
      </c>
      <c r="H12" s="77">
        <f>SUM(H13:H14)</f>
        <v>0</v>
      </c>
      <c r="I12" s="77">
        <f>SUM(I13:I14)</f>
        <v>0</v>
      </c>
      <c r="J12" s="77">
        <f>SUM(J13:J14)</f>
        <v>0</v>
      </c>
      <c r="K12" s="77">
        <f>SUM(K13:K14)</f>
        <v>0</v>
      </c>
      <c r="L12" s="78">
        <f aca="true" t="shared" si="0" ref="L12:L27">SUM(J12:K12)</f>
        <v>0</v>
      </c>
      <c r="M12" s="79">
        <f aca="true" t="shared" si="1" ref="M12:M27">I12+L12</f>
        <v>0</v>
      </c>
      <c r="N12" s="77">
        <f>SUM(N13:N14)</f>
        <v>0</v>
      </c>
      <c r="O12" s="77">
        <f>SUM(O13:O14)</f>
        <v>0</v>
      </c>
      <c r="P12" s="80">
        <f aca="true" t="shared" si="2" ref="P12:P27">M12-N12-O12</f>
        <v>0</v>
      </c>
      <c r="Q12" s="37"/>
      <c r="R12" s="37"/>
      <c r="S12" s="37"/>
      <c r="T12" s="37"/>
    </row>
    <row r="13" spans="1:20" ht="18" customHeight="1">
      <c r="A13" s="81"/>
      <c r="B13" s="82" t="s">
        <v>465</v>
      </c>
      <c r="C13" s="83"/>
      <c r="D13" s="84"/>
      <c r="E13" s="84"/>
      <c r="F13" s="84"/>
      <c r="G13" s="85"/>
      <c r="H13" s="85"/>
      <c r="I13" s="86">
        <f aca="true" t="shared" si="3" ref="I13:I27">G13+H13</f>
        <v>0</v>
      </c>
      <c r="J13" s="87"/>
      <c r="K13" s="87"/>
      <c r="L13" s="88">
        <f t="shared" si="0"/>
        <v>0</v>
      </c>
      <c r="M13" s="89">
        <f t="shared" si="1"/>
        <v>0</v>
      </c>
      <c r="N13" s="90"/>
      <c r="O13" s="91"/>
      <c r="P13" s="88">
        <f t="shared" si="2"/>
        <v>0</v>
      </c>
      <c r="Q13" s="37"/>
      <c r="R13" s="37"/>
      <c r="S13" s="37"/>
      <c r="T13" s="37"/>
    </row>
    <row r="14" spans="1:20" ht="17.25" customHeight="1" thickBot="1">
      <c r="A14" s="92"/>
      <c r="B14" s="93" t="s">
        <v>444</v>
      </c>
      <c r="C14" s="94"/>
      <c r="D14" s="95"/>
      <c r="E14" s="95"/>
      <c r="F14" s="95"/>
      <c r="G14" s="85"/>
      <c r="H14" s="85"/>
      <c r="I14" s="96">
        <f t="shared" si="3"/>
        <v>0</v>
      </c>
      <c r="J14" s="97"/>
      <c r="K14" s="97"/>
      <c r="L14" s="98">
        <f t="shared" si="0"/>
        <v>0</v>
      </c>
      <c r="M14" s="99">
        <f t="shared" si="1"/>
        <v>0</v>
      </c>
      <c r="N14" s="100"/>
      <c r="O14" s="101"/>
      <c r="P14" s="102">
        <f t="shared" si="2"/>
        <v>0</v>
      </c>
      <c r="Q14" s="37"/>
      <c r="R14" s="37"/>
      <c r="S14" s="37"/>
      <c r="T14" s="37"/>
    </row>
    <row r="15" spans="1:20" ht="45.75" customHeight="1" thickBot="1">
      <c r="A15" s="64">
        <v>3</v>
      </c>
      <c r="B15" s="103" t="s">
        <v>463</v>
      </c>
      <c r="C15" s="104">
        <f>SUM(C16:C19)</f>
        <v>0</v>
      </c>
      <c r="D15" s="104">
        <f>SUM(D16:D19)</f>
        <v>0</v>
      </c>
      <c r="E15" s="104">
        <f>SUM(E16:E19)</f>
        <v>0</v>
      </c>
      <c r="F15" s="104">
        <f>SUM(F16:F19)</f>
        <v>0</v>
      </c>
      <c r="G15" s="69">
        <f aca="true" t="shared" si="4" ref="G15:H27">C15+E15</f>
        <v>0</v>
      </c>
      <c r="H15" s="105">
        <f t="shared" si="4"/>
        <v>0</v>
      </c>
      <c r="I15" s="105">
        <f t="shared" si="3"/>
        <v>0</v>
      </c>
      <c r="J15" s="105">
        <f>SUM(J16:J19)</f>
        <v>0</v>
      </c>
      <c r="K15" s="105">
        <f>SUM(K16:K19)</f>
        <v>0</v>
      </c>
      <c r="L15" s="106">
        <f t="shared" si="0"/>
        <v>0</v>
      </c>
      <c r="M15" s="71">
        <f t="shared" si="1"/>
        <v>0</v>
      </c>
      <c r="N15" s="105">
        <f>SUM(N16:N19)</f>
        <v>0</v>
      </c>
      <c r="O15" s="105">
        <f>SUM(O16:O19)</f>
        <v>0</v>
      </c>
      <c r="P15" s="73">
        <f t="shared" si="2"/>
        <v>0</v>
      </c>
      <c r="Q15" s="37"/>
      <c r="R15" s="37"/>
      <c r="S15" s="37"/>
      <c r="T15" s="37"/>
    </row>
    <row r="16" spans="1:20" ht="12.75">
      <c r="A16" s="107"/>
      <c r="B16" s="108" t="s">
        <v>57</v>
      </c>
      <c r="C16" s="109"/>
      <c r="D16" s="109"/>
      <c r="E16" s="110"/>
      <c r="F16" s="109"/>
      <c r="G16" s="111">
        <f t="shared" si="4"/>
        <v>0</v>
      </c>
      <c r="H16" s="111">
        <f t="shared" si="4"/>
        <v>0</v>
      </c>
      <c r="I16" s="112">
        <f t="shared" si="3"/>
        <v>0</v>
      </c>
      <c r="J16" s="113"/>
      <c r="K16" s="113"/>
      <c r="L16" s="98">
        <f t="shared" si="0"/>
        <v>0</v>
      </c>
      <c r="M16" s="114">
        <f t="shared" si="1"/>
        <v>0</v>
      </c>
      <c r="N16" s="115"/>
      <c r="O16" s="116"/>
      <c r="P16" s="102">
        <f t="shared" si="2"/>
        <v>0</v>
      </c>
      <c r="Q16" s="37"/>
      <c r="R16" s="37"/>
      <c r="S16" s="37"/>
      <c r="T16" s="37"/>
    </row>
    <row r="17" spans="1:20" ht="16.5" customHeight="1">
      <c r="A17" s="117"/>
      <c r="B17" s="118"/>
      <c r="C17" s="119"/>
      <c r="D17" s="119"/>
      <c r="E17" s="120"/>
      <c r="F17" s="119"/>
      <c r="G17" s="111">
        <f t="shared" si="4"/>
        <v>0</v>
      </c>
      <c r="H17" s="111">
        <f t="shared" si="4"/>
        <v>0</v>
      </c>
      <c r="I17" s="111">
        <f t="shared" si="3"/>
        <v>0</v>
      </c>
      <c r="J17" s="85"/>
      <c r="K17" s="85"/>
      <c r="L17" s="98">
        <f t="shared" si="0"/>
        <v>0</v>
      </c>
      <c r="M17" s="121">
        <f t="shared" si="1"/>
        <v>0</v>
      </c>
      <c r="N17" s="115"/>
      <c r="O17" s="116"/>
      <c r="P17" s="102">
        <f t="shared" si="2"/>
        <v>0</v>
      </c>
      <c r="Q17" s="37"/>
      <c r="R17" s="37"/>
      <c r="S17" s="37"/>
      <c r="T17" s="37"/>
    </row>
    <row r="18" spans="1:20" ht="12.75">
      <c r="A18" s="117"/>
      <c r="B18" s="122"/>
      <c r="C18" s="119"/>
      <c r="D18" s="119"/>
      <c r="E18" s="120"/>
      <c r="F18" s="119"/>
      <c r="G18" s="111">
        <f t="shared" si="4"/>
        <v>0</v>
      </c>
      <c r="H18" s="111">
        <f t="shared" si="4"/>
        <v>0</v>
      </c>
      <c r="I18" s="111">
        <f t="shared" si="3"/>
        <v>0</v>
      </c>
      <c r="J18" s="85"/>
      <c r="K18" s="85"/>
      <c r="L18" s="98">
        <f t="shared" si="0"/>
        <v>0</v>
      </c>
      <c r="M18" s="121">
        <f t="shared" si="1"/>
        <v>0</v>
      </c>
      <c r="N18" s="115"/>
      <c r="O18" s="116"/>
      <c r="P18" s="102">
        <f t="shared" si="2"/>
        <v>0</v>
      </c>
      <c r="Q18" s="37"/>
      <c r="R18" s="37"/>
      <c r="S18" s="37"/>
      <c r="T18" s="37"/>
    </row>
    <row r="19" spans="1:20" ht="13.5" thickBot="1">
      <c r="A19" s="117"/>
      <c r="B19" s="122"/>
      <c r="C19" s="119"/>
      <c r="D19" s="119"/>
      <c r="E19" s="120"/>
      <c r="F19" s="119"/>
      <c r="G19" s="111">
        <f t="shared" si="4"/>
        <v>0</v>
      </c>
      <c r="H19" s="123">
        <f t="shared" si="4"/>
        <v>0</v>
      </c>
      <c r="I19" s="111">
        <f t="shared" si="3"/>
        <v>0</v>
      </c>
      <c r="J19" s="85"/>
      <c r="K19" s="85"/>
      <c r="L19" s="98">
        <f t="shared" si="0"/>
        <v>0</v>
      </c>
      <c r="M19" s="99">
        <f t="shared" si="1"/>
        <v>0</v>
      </c>
      <c r="N19" s="115"/>
      <c r="O19" s="116"/>
      <c r="P19" s="102">
        <f t="shared" si="2"/>
        <v>0</v>
      </c>
      <c r="Q19" s="37"/>
      <c r="R19" s="37"/>
      <c r="S19" s="37"/>
      <c r="T19" s="37"/>
    </row>
    <row r="20" spans="1:20" ht="54" customHeight="1" thickBot="1">
      <c r="A20" s="64">
        <v>4</v>
      </c>
      <c r="B20" s="103" t="s">
        <v>464</v>
      </c>
      <c r="C20" s="105">
        <f>SUM(C21:C23)</f>
        <v>0</v>
      </c>
      <c r="D20" s="105">
        <f>SUM(D21:D23)</f>
        <v>0</v>
      </c>
      <c r="E20" s="105">
        <f>SUM(E21:E23)</f>
        <v>0</v>
      </c>
      <c r="F20" s="105">
        <f>SUM(F21:F23)</f>
        <v>0</v>
      </c>
      <c r="G20" s="69">
        <f t="shared" si="4"/>
        <v>0</v>
      </c>
      <c r="H20" s="124">
        <f t="shared" si="4"/>
        <v>0</v>
      </c>
      <c r="I20" s="105">
        <f t="shared" si="3"/>
        <v>0</v>
      </c>
      <c r="J20" s="105">
        <f>SUM(J21:J23)</f>
        <v>0</v>
      </c>
      <c r="K20" s="105">
        <f>SUM(K21:K23)</f>
        <v>0</v>
      </c>
      <c r="L20" s="106">
        <f t="shared" si="0"/>
        <v>0</v>
      </c>
      <c r="M20" s="125">
        <f t="shared" si="1"/>
        <v>0</v>
      </c>
      <c r="N20" s="105">
        <f>SUM(N21:N23)</f>
        <v>0</v>
      </c>
      <c r="O20" s="105">
        <f>SUM(O21:O23)</f>
        <v>0</v>
      </c>
      <c r="P20" s="73">
        <f t="shared" si="2"/>
        <v>0</v>
      </c>
      <c r="Q20" s="37"/>
      <c r="R20" s="37"/>
      <c r="S20" s="37"/>
      <c r="T20" s="37"/>
    </row>
    <row r="21" spans="1:20" ht="12.75">
      <c r="A21" s="117"/>
      <c r="B21" s="122" t="s">
        <v>58</v>
      </c>
      <c r="C21" s="126"/>
      <c r="D21" s="126"/>
      <c r="E21" s="85"/>
      <c r="F21" s="126"/>
      <c r="G21" s="111">
        <f t="shared" si="4"/>
        <v>0</v>
      </c>
      <c r="H21" s="127">
        <f t="shared" si="4"/>
        <v>0</v>
      </c>
      <c r="I21" s="111">
        <f t="shared" si="3"/>
        <v>0</v>
      </c>
      <c r="J21" s="85"/>
      <c r="K21" s="85"/>
      <c r="L21" s="88">
        <f t="shared" si="0"/>
        <v>0</v>
      </c>
      <c r="M21" s="114">
        <f t="shared" si="1"/>
        <v>0</v>
      </c>
      <c r="N21" s="115"/>
      <c r="O21" s="128"/>
      <c r="P21" s="102">
        <f t="shared" si="2"/>
        <v>0</v>
      </c>
      <c r="Q21" s="37"/>
      <c r="R21" s="37"/>
      <c r="S21" s="37"/>
      <c r="T21" s="37"/>
    </row>
    <row r="22" spans="1:20" ht="16.5" customHeight="1">
      <c r="A22" s="117"/>
      <c r="B22" s="118"/>
      <c r="C22" s="126"/>
      <c r="D22" s="126"/>
      <c r="E22" s="85"/>
      <c r="F22" s="126"/>
      <c r="G22" s="111">
        <f t="shared" si="4"/>
        <v>0</v>
      </c>
      <c r="H22" s="111">
        <f t="shared" si="4"/>
        <v>0</v>
      </c>
      <c r="I22" s="111">
        <f t="shared" si="3"/>
        <v>0</v>
      </c>
      <c r="J22" s="85"/>
      <c r="K22" s="85"/>
      <c r="L22" s="88">
        <f t="shared" si="0"/>
        <v>0</v>
      </c>
      <c r="M22" s="121">
        <f t="shared" si="1"/>
        <v>0</v>
      </c>
      <c r="N22" s="115"/>
      <c r="O22" s="128"/>
      <c r="P22" s="102">
        <f t="shared" si="2"/>
        <v>0</v>
      </c>
      <c r="Q22" s="37"/>
      <c r="R22" s="37"/>
      <c r="S22" s="37"/>
      <c r="T22" s="37"/>
    </row>
    <row r="23" spans="1:20" ht="13.5" thickBot="1">
      <c r="A23" s="117"/>
      <c r="B23" s="122"/>
      <c r="C23" s="126"/>
      <c r="D23" s="126"/>
      <c r="E23" s="85"/>
      <c r="F23" s="126"/>
      <c r="G23" s="123">
        <f t="shared" si="4"/>
        <v>0</v>
      </c>
      <c r="H23" s="129">
        <f t="shared" si="4"/>
        <v>0</v>
      </c>
      <c r="I23" s="129">
        <f t="shared" si="3"/>
        <v>0</v>
      </c>
      <c r="J23" s="85"/>
      <c r="K23" s="85"/>
      <c r="L23" s="98">
        <f t="shared" si="0"/>
        <v>0</v>
      </c>
      <c r="M23" s="99">
        <f t="shared" si="1"/>
        <v>0</v>
      </c>
      <c r="N23" s="115"/>
      <c r="O23" s="128"/>
      <c r="P23" s="102">
        <f t="shared" si="2"/>
        <v>0</v>
      </c>
      <c r="Q23" s="37"/>
      <c r="R23" s="37"/>
      <c r="S23" s="37"/>
      <c r="T23" s="37"/>
    </row>
    <row r="24" spans="1:20" ht="26.25" thickBot="1">
      <c r="A24" s="64">
        <v>5</v>
      </c>
      <c r="B24" s="103" t="s">
        <v>59</v>
      </c>
      <c r="C24" s="105">
        <f>SUM(C25:C27)</f>
        <v>0</v>
      </c>
      <c r="D24" s="105">
        <f>SUM(D25:D27)</f>
        <v>0</v>
      </c>
      <c r="E24" s="105">
        <f>SUM(E25:E27)</f>
        <v>0</v>
      </c>
      <c r="F24" s="105">
        <f>SUM(F25:F27)</f>
        <v>0</v>
      </c>
      <c r="G24" s="69">
        <f t="shared" si="4"/>
        <v>0</v>
      </c>
      <c r="H24" s="130">
        <f t="shared" si="4"/>
        <v>0</v>
      </c>
      <c r="I24" s="105">
        <f t="shared" si="3"/>
        <v>0</v>
      </c>
      <c r="J24" s="105">
        <f>SUM(J25:J27)</f>
        <v>0</v>
      </c>
      <c r="K24" s="105">
        <f>SUM(K25:K27)</f>
        <v>0</v>
      </c>
      <c r="L24" s="106">
        <f t="shared" si="0"/>
        <v>0</v>
      </c>
      <c r="M24" s="125">
        <f t="shared" si="1"/>
        <v>0</v>
      </c>
      <c r="N24" s="105">
        <f>SUM(N25:N27)</f>
        <v>0</v>
      </c>
      <c r="O24" s="105">
        <f>SUM(O25:O27)</f>
        <v>0</v>
      </c>
      <c r="P24" s="73">
        <f t="shared" si="2"/>
        <v>0</v>
      </c>
      <c r="Q24" s="37"/>
      <c r="R24" s="37"/>
      <c r="S24" s="37"/>
      <c r="T24" s="37"/>
    </row>
    <row r="25" spans="1:20" ht="12.75">
      <c r="A25" s="131"/>
      <c r="B25" s="132" t="s">
        <v>58</v>
      </c>
      <c r="C25" s="133"/>
      <c r="D25" s="133"/>
      <c r="E25" s="134"/>
      <c r="F25" s="133"/>
      <c r="G25" s="111">
        <f t="shared" si="4"/>
        <v>0</v>
      </c>
      <c r="H25" s="127">
        <f t="shared" si="4"/>
        <v>0</v>
      </c>
      <c r="I25" s="111">
        <f t="shared" si="3"/>
        <v>0</v>
      </c>
      <c r="J25" s="134"/>
      <c r="K25" s="134"/>
      <c r="L25" s="135">
        <f t="shared" si="0"/>
        <v>0</v>
      </c>
      <c r="M25" s="114">
        <f t="shared" si="1"/>
        <v>0</v>
      </c>
      <c r="N25" s="136"/>
      <c r="O25" s="137"/>
      <c r="P25" s="138">
        <f t="shared" si="2"/>
        <v>0</v>
      </c>
      <c r="Q25" s="37"/>
      <c r="R25" s="37"/>
      <c r="S25" s="37"/>
      <c r="T25" s="37"/>
    </row>
    <row r="26" spans="1:20" ht="15" customHeight="1">
      <c r="A26" s="131"/>
      <c r="B26" s="118"/>
      <c r="C26" s="133"/>
      <c r="D26" s="133"/>
      <c r="E26" s="134"/>
      <c r="F26" s="133"/>
      <c r="G26" s="111">
        <f t="shared" si="4"/>
        <v>0</v>
      </c>
      <c r="H26" s="111">
        <f t="shared" si="4"/>
        <v>0</v>
      </c>
      <c r="I26" s="111">
        <f t="shared" si="3"/>
        <v>0</v>
      </c>
      <c r="J26" s="134"/>
      <c r="K26" s="134"/>
      <c r="L26" s="135">
        <f t="shared" si="0"/>
        <v>0</v>
      </c>
      <c r="M26" s="121">
        <f t="shared" si="1"/>
        <v>0</v>
      </c>
      <c r="N26" s="136"/>
      <c r="O26" s="137"/>
      <c r="P26" s="138">
        <f t="shared" si="2"/>
        <v>0</v>
      </c>
      <c r="Q26" s="37"/>
      <c r="R26" s="37"/>
      <c r="S26" s="37"/>
      <c r="T26" s="37"/>
    </row>
    <row r="27" spans="1:20" ht="13.5" thickBot="1">
      <c r="A27" s="139"/>
      <c r="B27" s="140"/>
      <c r="C27" s="141"/>
      <c r="D27" s="141"/>
      <c r="E27" s="142"/>
      <c r="F27" s="141"/>
      <c r="G27" s="123">
        <f t="shared" si="4"/>
        <v>0</v>
      </c>
      <c r="H27" s="123">
        <f t="shared" si="4"/>
        <v>0</v>
      </c>
      <c r="I27" s="123">
        <f t="shared" si="3"/>
        <v>0</v>
      </c>
      <c r="J27" s="142"/>
      <c r="K27" s="142"/>
      <c r="L27" s="143">
        <f t="shared" si="0"/>
        <v>0</v>
      </c>
      <c r="M27" s="121">
        <f t="shared" si="1"/>
        <v>0</v>
      </c>
      <c r="N27" s="141"/>
      <c r="O27" s="144"/>
      <c r="P27" s="145">
        <f t="shared" si="2"/>
        <v>0</v>
      </c>
      <c r="Q27" s="37"/>
      <c r="R27" s="37"/>
      <c r="S27" s="37"/>
      <c r="T27" s="37"/>
    </row>
    <row r="28" spans="1:20" ht="13.5" thickBot="1">
      <c r="A28" s="146"/>
      <c r="B28" s="37"/>
      <c r="C28" s="147"/>
      <c r="D28" s="147"/>
      <c r="E28" s="147"/>
      <c r="F28" s="147"/>
      <c r="G28" s="148"/>
      <c r="H28" s="148"/>
      <c r="I28" s="148"/>
      <c r="J28" s="147"/>
      <c r="K28" s="147"/>
      <c r="L28" s="147"/>
      <c r="M28" s="149"/>
      <c r="N28" s="147"/>
      <c r="O28" s="147"/>
      <c r="P28" s="147"/>
      <c r="Q28" s="37"/>
      <c r="R28" s="37"/>
      <c r="S28" s="37"/>
      <c r="T28" s="37"/>
    </row>
    <row r="29" spans="1:20" s="155" customFormat="1" ht="39.75" customHeight="1" thickBot="1">
      <c r="A29" s="150">
        <v>6</v>
      </c>
      <c r="B29" s="151" t="s">
        <v>60</v>
      </c>
      <c r="C29" s="152">
        <f>C15+C20+C24</f>
        <v>0</v>
      </c>
      <c r="D29" s="152">
        <f>D15+D20+D24</f>
        <v>0</v>
      </c>
      <c r="E29" s="152">
        <f>E15+E20+E24</f>
        <v>0</v>
      </c>
      <c r="F29" s="152">
        <f>F15+F20+F24</f>
        <v>0</v>
      </c>
      <c r="G29" s="152">
        <f>G11+G12+G15+G20+G24</f>
        <v>0</v>
      </c>
      <c r="H29" s="152">
        <f>H11+H12+H15+H20+H24</f>
        <v>0</v>
      </c>
      <c r="I29" s="152">
        <f>I11+I12+I15+I20+I24</f>
        <v>0</v>
      </c>
      <c r="J29" s="152">
        <f>J12+J15+J20+J24</f>
        <v>0</v>
      </c>
      <c r="K29" s="152">
        <f>K12+K15+K20+K24</f>
        <v>0</v>
      </c>
      <c r="L29" s="152">
        <f>L12+L15+L20+L24</f>
        <v>0</v>
      </c>
      <c r="M29" s="152">
        <f>M11+M12+M15+M20+M24</f>
        <v>0</v>
      </c>
      <c r="N29" s="152">
        <f>N11+N12+N15+N20+N24</f>
        <v>0</v>
      </c>
      <c r="O29" s="152">
        <f>O11+O12+O15+O20+O24</f>
        <v>0</v>
      </c>
      <c r="P29" s="153">
        <f>P11+P12+P15+P20+P24</f>
        <v>0</v>
      </c>
      <c r="Q29" s="154"/>
      <c r="R29" s="154"/>
      <c r="S29" s="154"/>
      <c r="T29" s="154"/>
    </row>
    <row r="30" spans="1:20" ht="12.75">
      <c r="A30" s="14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5">
      <c r="A31" s="37"/>
      <c r="B31" s="156" t="s">
        <v>61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5">
      <c r="A32" s="37"/>
      <c r="B32" s="156" t="s">
        <v>62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.75">
      <c r="A33" s="37"/>
      <c r="B33" s="37" t="s">
        <v>63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>
      <c r="A34" s="37"/>
      <c r="B34" s="37" t="s">
        <v>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.75">
      <c r="A35" s="37"/>
      <c r="B35" s="37" t="s">
        <v>65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.75">
      <c r="A36" s="37"/>
      <c r="B36" s="37" t="s">
        <v>66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.75">
      <c r="A37" s="37"/>
      <c r="B37" s="37" t="s">
        <v>67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.75">
      <c r="A38" s="37"/>
      <c r="B38" s="37" t="s">
        <v>68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.75">
      <c r="A39" s="37" t="s">
        <v>69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.75">
      <c r="A40" s="37"/>
      <c r="B40" s="37" t="s">
        <v>70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</sheetData>
  <sheetProtection insertRows="0" deleteRows="0"/>
  <mergeCells count="4">
    <mergeCell ref="C7:D7"/>
    <mergeCell ref="E7:F7"/>
    <mergeCell ref="G7:H7"/>
    <mergeCell ref="J7:K7"/>
  </mergeCells>
  <printOptions horizontalCentered="1"/>
  <pageMargins left="0.03937007874015748" right="0.11811023622047245" top="0.4724409448818898" bottom="0.3937007874015748" header="0.2362204724409449" footer="0.11811023622047245"/>
  <pageSetup cellComments="asDisplayed" fitToHeight="1" fitToWidth="1" horizontalDpi="300" verticalDpi="300" orientation="landscape" paperSize="9" scale="73" r:id="rId1"/>
  <headerFooter alignWithMargins="0">
    <oddHeader xml:space="preserve">&amp;R&amp;"Times New Roman,Obyčejné"&amp;12Část Přehled rozsahu příjmů a výnosů
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28125" style="38" customWidth="1"/>
    <col min="2" max="2" width="7.8515625" style="38" customWidth="1"/>
    <col min="3" max="3" width="51.421875" style="38" customWidth="1"/>
    <col min="4" max="4" width="12.140625" style="38" customWidth="1"/>
    <col min="5" max="5" width="13.140625" style="38" customWidth="1"/>
    <col min="6" max="6" width="11.421875" style="38" customWidth="1"/>
    <col min="7" max="7" width="2.00390625" style="38" customWidth="1"/>
    <col min="8" max="8" width="6.140625" style="38" customWidth="1"/>
    <col min="9" max="9" width="67.140625" style="38" customWidth="1"/>
    <col min="10" max="16384" width="9.140625" style="38" customWidth="1"/>
  </cols>
  <sheetData>
    <row r="1" spans="1:9" ht="15.75">
      <c r="A1" s="157" t="s">
        <v>71</v>
      </c>
      <c r="B1" s="157"/>
      <c r="C1" s="37"/>
      <c r="D1" s="37"/>
      <c r="E1" s="158"/>
      <c r="F1" s="158"/>
      <c r="G1" s="158"/>
      <c r="H1" s="158"/>
      <c r="I1" s="158"/>
    </row>
    <row r="2" spans="1:9" s="3" customFormat="1" ht="12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415</v>
      </c>
      <c r="B3" s="1"/>
      <c r="C3" s="1"/>
      <c r="D3" s="159"/>
      <c r="E3" s="37"/>
      <c r="F3" s="160" t="s">
        <v>72</v>
      </c>
      <c r="G3" s="158"/>
      <c r="H3" s="158"/>
      <c r="I3" s="158"/>
    </row>
    <row r="4" spans="1:9" s="3" customFormat="1" ht="13.5" thickBot="1">
      <c r="A4" s="2"/>
      <c r="B4" s="2"/>
      <c r="C4" s="2"/>
      <c r="D4" s="2"/>
      <c r="E4" s="2"/>
      <c r="F4" s="2"/>
      <c r="G4" s="2"/>
      <c r="H4" s="2"/>
      <c r="I4" s="2"/>
    </row>
    <row r="5" spans="1:9" s="52" customFormat="1" ht="26.25" thickBot="1">
      <c r="A5" s="161" t="s">
        <v>21</v>
      </c>
      <c r="B5" s="1003" t="s">
        <v>73</v>
      </c>
      <c r="C5" s="1004"/>
      <c r="D5" s="54" t="s">
        <v>74</v>
      </c>
      <c r="E5" s="54" t="s">
        <v>75</v>
      </c>
      <c r="F5" s="57" t="s">
        <v>29</v>
      </c>
      <c r="G5" s="162"/>
      <c r="H5" s="5"/>
      <c r="I5" s="5"/>
    </row>
    <row r="6" spans="1:9" s="52" customFormat="1" ht="14.25" customHeight="1">
      <c r="A6" s="163">
        <v>1</v>
      </c>
      <c r="B6" s="164" t="s">
        <v>76</v>
      </c>
      <c r="C6" s="165"/>
      <c r="D6" s="110"/>
      <c r="E6" s="110"/>
      <c r="F6" s="166">
        <f>SUM(D6+E6)</f>
        <v>0</v>
      </c>
      <c r="G6" s="162"/>
      <c r="H6" s="5"/>
      <c r="I6" s="5"/>
    </row>
    <row r="7" spans="1:9" s="52" customFormat="1" ht="15.75" customHeight="1">
      <c r="A7" s="167">
        <v>2</v>
      </c>
      <c r="B7" s="164" t="s">
        <v>77</v>
      </c>
      <c r="C7" s="168"/>
      <c r="D7" s="120"/>
      <c r="E7" s="110"/>
      <c r="F7" s="166">
        <f>SUM(D7+E7)</f>
        <v>0</v>
      </c>
      <c r="G7" s="162"/>
      <c r="H7" s="5"/>
      <c r="I7" s="5"/>
    </row>
    <row r="8" spans="1:9" s="52" customFormat="1" ht="14.25" customHeight="1">
      <c r="A8" s="167">
        <v>3</v>
      </c>
      <c r="B8" s="169" t="s">
        <v>78</v>
      </c>
      <c r="C8" s="170" t="s">
        <v>79</v>
      </c>
      <c r="D8" s="120"/>
      <c r="E8" s="120"/>
      <c r="F8" s="166">
        <f>SUM(D8+E8)</f>
        <v>0</v>
      </c>
      <c r="G8" s="162"/>
      <c r="H8" s="5"/>
      <c r="I8" s="5"/>
    </row>
    <row r="9" spans="1:9" s="52" customFormat="1" ht="14.25" customHeight="1">
      <c r="A9" s="167">
        <v>4</v>
      </c>
      <c r="B9" s="169" t="s">
        <v>80</v>
      </c>
      <c r="C9" s="171"/>
      <c r="D9" s="120"/>
      <c r="E9" s="120"/>
      <c r="F9" s="166">
        <f>SUM(D9+E9)</f>
        <v>0</v>
      </c>
      <c r="G9" s="162"/>
      <c r="H9" s="5"/>
      <c r="I9" s="5"/>
    </row>
    <row r="10" spans="1:9" s="52" customFormat="1" ht="14.25" customHeight="1">
      <c r="A10" s="167">
        <v>5</v>
      </c>
      <c r="B10" s="1006" t="s">
        <v>78</v>
      </c>
      <c r="C10" s="173" t="s">
        <v>81</v>
      </c>
      <c r="D10" s="119"/>
      <c r="E10" s="120"/>
      <c r="F10" s="166">
        <f aca="true" t="shared" si="0" ref="F10:F18">SUM(D10+E10)</f>
        <v>0</v>
      </c>
      <c r="G10" s="162"/>
      <c r="H10" s="5"/>
      <c r="I10" s="5"/>
    </row>
    <row r="11" spans="1:9" s="52" customFormat="1" ht="15" customHeight="1">
      <c r="A11" s="167">
        <v>6</v>
      </c>
      <c r="B11" s="1007"/>
      <c r="C11" s="165" t="s">
        <v>82</v>
      </c>
      <c r="D11" s="119"/>
      <c r="E11" s="120"/>
      <c r="F11" s="166">
        <f t="shared" si="0"/>
        <v>0</v>
      </c>
      <c r="G11" s="174"/>
      <c r="H11" s="5"/>
      <c r="I11" s="5"/>
    </row>
    <row r="12" spans="1:9" s="52" customFormat="1" ht="15" customHeight="1">
      <c r="A12" s="167">
        <v>7</v>
      </c>
      <c r="B12" s="1008"/>
      <c r="C12" s="165" t="s">
        <v>83</v>
      </c>
      <c r="D12" s="119"/>
      <c r="E12" s="120"/>
      <c r="F12" s="166">
        <f t="shared" si="0"/>
        <v>0</v>
      </c>
      <c r="G12" s="174"/>
      <c r="H12" s="5"/>
      <c r="I12" s="5"/>
    </row>
    <row r="13" spans="1:9" s="52" customFormat="1" ht="15" customHeight="1">
      <c r="A13" s="167">
        <v>8</v>
      </c>
      <c r="B13" s="164" t="s">
        <v>84</v>
      </c>
      <c r="C13" s="171"/>
      <c r="D13" s="120"/>
      <c r="E13" s="120"/>
      <c r="F13" s="166">
        <f t="shared" si="0"/>
        <v>0</v>
      </c>
      <c r="G13" s="174"/>
      <c r="H13" s="5"/>
      <c r="I13" s="5"/>
    </row>
    <row r="14" spans="1:9" s="52" customFormat="1" ht="15" customHeight="1">
      <c r="A14" s="167">
        <v>9</v>
      </c>
      <c r="B14" s="1006" t="s">
        <v>85</v>
      </c>
      <c r="C14" s="171" t="s">
        <v>86</v>
      </c>
      <c r="D14" s="120"/>
      <c r="E14" s="120"/>
      <c r="F14" s="166">
        <f t="shared" si="0"/>
        <v>0</v>
      </c>
      <c r="G14" s="174"/>
      <c r="H14" s="5"/>
      <c r="I14" s="5"/>
    </row>
    <row r="15" spans="1:9" s="52" customFormat="1" ht="15" customHeight="1">
      <c r="A15" s="167">
        <v>10</v>
      </c>
      <c r="B15" s="1008"/>
      <c r="C15" s="171" t="s">
        <v>82</v>
      </c>
      <c r="D15" s="120"/>
      <c r="E15" s="120"/>
      <c r="F15" s="166">
        <f t="shared" si="0"/>
        <v>0</v>
      </c>
      <c r="G15" s="174"/>
      <c r="H15" s="5"/>
      <c r="I15" s="5"/>
    </row>
    <row r="16" spans="1:9" s="52" customFormat="1" ht="15" customHeight="1">
      <c r="A16" s="167">
        <v>11</v>
      </c>
      <c r="B16" s="175" t="s">
        <v>87</v>
      </c>
      <c r="C16" s="176"/>
      <c r="D16" s="120"/>
      <c r="E16" s="120"/>
      <c r="F16" s="166">
        <f t="shared" si="0"/>
        <v>0</v>
      </c>
      <c r="G16" s="174"/>
      <c r="H16" s="5"/>
      <c r="I16" s="5"/>
    </row>
    <row r="17" spans="1:9" ht="12.75">
      <c r="A17" s="167">
        <v>12</v>
      </c>
      <c r="B17" s="177" t="s">
        <v>78</v>
      </c>
      <c r="C17" s="173" t="s">
        <v>88</v>
      </c>
      <c r="D17" s="119"/>
      <c r="E17" s="120"/>
      <c r="F17" s="166">
        <f t="shared" si="0"/>
        <v>0</v>
      </c>
      <c r="G17" s="174"/>
      <c r="H17" s="5"/>
      <c r="I17" s="5"/>
    </row>
    <row r="18" spans="1:9" ht="13.5" thickBot="1">
      <c r="A18" s="178">
        <v>13</v>
      </c>
      <c r="B18" s="179" t="s">
        <v>89</v>
      </c>
      <c r="C18" s="180"/>
      <c r="D18" s="181"/>
      <c r="E18" s="181"/>
      <c r="F18" s="182">
        <f t="shared" si="0"/>
        <v>0</v>
      </c>
      <c r="G18" s="174"/>
      <c r="H18" s="5"/>
      <c r="I18" s="5"/>
    </row>
    <row r="19" spans="1:9" ht="12.75">
      <c r="A19" s="183"/>
      <c r="B19" s="184"/>
      <c r="C19" s="184"/>
      <c r="D19" s="184"/>
      <c r="E19" s="183"/>
      <c r="F19" s="185"/>
      <c r="G19" s="5"/>
      <c r="H19" s="5"/>
      <c r="I19" s="37"/>
    </row>
    <row r="20" spans="1:9" ht="12.75">
      <c r="A20" s="698"/>
      <c r="B20" s="37"/>
      <c r="C20" s="37"/>
      <c r="D20" s="37"/>
      <c r="E20" s="5"/>
      <c r="F20" s="174"/>
      <c r="G20" s="5"/>
      <c r="H20" s="5"/>
      <c r="I20" s="37"/>
    </row>
    <row r="21" spans="1:9" ht="12.75">
      <c r="A21" s="698"/>
      <c r="B21" s="37"/>
      <c r="C21" s="37"/>
      <c r="D21" s="37"/>
      <c r="E21" s="37"/>
      <c r="F21" s="5"/>
      <c r="G21" s="5"/>
      <c r="H21" s="37"/>
      <c r="I21" s="37"/>
    </row>
    <row r="22" spans="1:9" ht="12.75">
      <c r="A22" s="5"/>
      <c r="B22" s="5"/>
      <c r="C22" s="37"/>
      <c r="D22" s="37"/>
      <c r="E22" s="37"/>
      <c r="F22" s="5"/>
      <c r="G22" s="5"/>
      <c r="H22" s="37"/>
      <c r="I22" s="37"/>
    </row>
    <row r="23" spans="1:9" ht="12.75">
      <c r="A23" s="5"/>
      <c r="B23" s="5"/>
      <c r="C23" s="5"/>
      <c r="D23" s="37"/>
      <c r="E23" s="37"/>
      <c r="F23" s="37"/>
      <c r="G23" s="5"/>
      <c r="H23" s="37"/>
      <c r="I23" s="37"/>
    </row>
    <row r="24" spans="1:9" ht="12.75">
      <c r="A24" s="5"/>
      <c r="B24" s="37"/>
      <c r="C24" s="37"/>
      <c r="D24" s="37"/>
      <c r="E24" s="37"/>
      <c r="F24" s="37"/>
      <c r="G24" s="5"/>
      <c r="H24" s="37"/>
      <c r="I24" s="37"/>
    </row>
    <row r="25" spans="1:9" ht="12.75">
      <c r="A25" s="5"/>
      <c r="B25" s="37"/>
      <c r="C25" s="37"/>
      <c r="D25" s="37"/>
      <c r="E25" s="37"/>
      <c r="F25" s="159"/>
      <c r="G25" s="37"/>
      <c r="H25" s="37"/>
      <c r="I25" s="37"/>
    </row>
    <row r="26" spans="1:8" ht="12.75">
      <c r="A26" s="37"/>
      <c r="G26"/>
      <c r="H26"/>
    </row>
    <row r="27" spans="1:8" ht="12.75">
      <c r="A27" s="37"/>
      <c r="G27"/>
      <c r="H27"/>
    </row>
    <row r="29" ht="12.75">
      <c r="F29"/>
    </row>
    <row r="33" spans="7:8" ht="12.75">
      <c r="G33"/>
      <c r="H33"/>
    </row>
    <row r="34" spans="7:8" ht="12.75">
      <c r="G34"/>
      <c r="H34"/>
    </row>
    <row r="35" spans="7:8" ht="12.75">
      <c r="G35"/>
      <c r="H35"/>
    </row>
    <row r="36" spans="7:8" ht="12.75">
      <c r="G36"/>
      <c r="H36"/>
    </row>
    <row r="37" spans="7:8" ht="12.75">
      <c r="G37"/>
      <c r="H37"/>
    </row>
    <row r="38" spans="7:8" ht="12.75">
      <c r="G38"/>
      <c r="H38"/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7:8" ht="12.75">
      <c r="G42"/>
      <c r="H42"/>
    </row>
    <row r="48" ht="12.75">
      <c r="A48" s="37"/>
    </row>
    <row r="49" ht="12.75">
      <c r="A49" s="37"/>
    </row>
  </sheetData>
  <sheetProtection formatRows="0" insertRows="0" deleteRows="0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scale="82" r:id="rId1"/>
  <headerFooter alignWithMargins="0">
    <oddHeader>&amp;RČást Přehled rozsahu příjmů a výnosů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25"/>
  <sheetViews>
    <sheetView zoomScalePageLayoutView="0" workbookViewId="0" topLeftCell="A4">
      <selection activeCell="B18" sqref="B18:E20"/>
    </sheetView>
  </sheetViews>
  <sheetFormatPr defaultColWidth="9.140625" defaultRowHeight="12.75"/>
  <cols>
    <col min="1" max="1" width="3.140625" style="187" customWidth="1"/>
    <col min="2" max="2" width="49.57421875" style="187" customWidth="1"/>
    <col min="3" max="3" width="19.8515625" style="187" customWidth="1"/>
    <col min="4" max="4" width="21.140625" style="187" customWidth="1"/>
    <col min="5" max="5" width="17.421875" style="187" customWidth="1"/>
    <col min="6" max="16384" width="9.140625" style="187" customWidth="1"/>
  </cols>
  <sheetData>
    <row r="1" spans="1:4" ht="12.75">
      <c r="A1" s="186"/>
      <c r="B1" s="186"/>
      <c r="C1" s="186"/>
      <c r="D1" s="186"/>
    </row>
    <row r="2" spans="1:7" ht="12.75">
      <c r="A2" s="186"/>
      <c r="B2" s="186"/>
      <c r="C2" s="186"/>
      <c r="D2" s="186"/>
      <c r="E2" s="186"/>
      <c r="F2" s="186"/>
      <c r="G2" s="186"/>
    </row>
    <row r="3" spans="1:7" ht="15.75">
      <c r="A3" s="188" t="s">
        <v>90</v>
      </c>
      <c r="B3" s="186"/>
      <c r="C3" s="186"/>
      <c r="D3" s="186"/>
      <c r="E3" s="186"/>
      <c r="F3" s="186"/>
      <c r="G3" s="186"/>
    </row>
    <row r="4" spans="1:7" ht="15.75">
      <c r="A4" s="188"/>
      <c r="B4" s="186"/>
      <c r="C4" s="186"/>
      <c r="D4" s="186"/>
      <c r="E4" s="186"/>
      <c r="F4" s="186"/>
      <c r="G4" s="186"/>
    </row>
    <row r="5" spans="1:7" ht="15.75">
      <c r="A5" s="188"/>
      <c r="B5" s="186"/>
      <c r="C5" s="186"/>
      <c r="D5" s="186"/>
      <c r="E5" s="186"/>
      <c r="F5" s="186"/>
      <c r="G5" s="186"/>
    </row>
    <row r="6" spans="1:7" ht="15.75">
      <c r="A6" s="188" t="s">
        <v>416</v>
      </c>
      <c r="B6" s="188"/>
      <c r="C6" s="186"/>
      <c r="D6" s="186"/>
      <c r="E6" s="189" t="s">
        <v>1</v>
      </c>
      <c r="F6" s="186"/>
      <c r="G6" s="186"/>
    </row>
    <row r="7" spans="1:7" ht="13.5" thickBot="1">
      <c r="A7" s="186"/>
      <c r="B7" s="186"/>
      <c r="C7" s="186"/>
      <c r="D7" s="189"/>
      <c r="E7" s="186"/>
      <c r="F7" s="186"/>
      <c r="G7" s="186"/>
    </row>
    <row r="8" spans="1:7" ht="23.25" customHeight="1" thickBot="1">
      <c r="A8" s="190" t="s">
        <v>21</v>
      </c>
      <c r="B8" s="190" t="s">
        <v>91</v>
      </c>
      <c r="C8" s="190" t="s">
        <v>92</v>
      </c>
      <c r="D8" s="191" t="s">
        <v>93</v>
      </c>
      <c r="E8" s="186"/>
      <c r="F8" s="186"/>
      <c r="G8" s="186"/>
    </row>
    <row r="9" spans="1:7" ht="18.75" customHeight="1">
      <c r="A9" s="192">
        <v>1</v>
      </c>
      <c r="B9" s="18" t="s">
        <v>94</v>
      </c>
      <c r="C9" s="193"/>
      <c r="D9" s="194"/>
      <c r="E9" s="186"/>
      <c r="F9" s="186"/>
      <c r="G9" s="186"/>
    </row>
    <row r="10" spans="1:7" ht="18.75" customHeight="1">
      <c r="A10" s="195">
        <v>2</v>
      </c>
      <c r="B10" s="18" t="s">
        <v>95</v>
      </c>
      <c r="C10" s="196"/>
      <c r="D10" s="197"/>
      <c r="E10" s="186"/>
      <c r="F10" s="186"/>
      <c r="G10" s="186"/>
    </row>
    <row r="11" spans="1:7" ht="17.25" customHeight="1">
      <c r="A11" s="195">
        <v>3</v>
      </c>
      <c r="B11" s="195" t="s">
        <v>96</v>
      </c>
      <c r="C11" s="198"/>
      <c r="D11" s="199"/>
      <c r="E11" s="186"/>
      <c r="F11" s="186"/>
      <c r="G11" s="186"/>
    </row>
    <row r="12" spans="1:7" ht="15.75" customHeight="1" thickBot="1">
      <c r="A12" s="195">
        <v>4</v>
      </c>
      <c r="B12" s="200" t="s">
        <v>97</v>
      </c>
      <c r="C12" s="201"/>
      <c r="D12" s="202"/>
      <c r="E12" s="186"/>
      <c r="F12" s="186"/>
      <c r="G12" s="186"/>
    </row>
    <row r="13" spans="1:7" ht="16.5" customHeight="1" thickBot="1">
      <c r="A13" s="203">
        <v>5</v>
      </c>
      <c r="B13" s="204" t="s">
        <v>25</v>
      </c>
      <c r="C13" s="205">
        <f>SUM(C11:C12)</f>
        <v>0</v>
      </c>
      <c r="D13" s="205">
        <f>SUM(D9:D10)</f>
        <v>0</v>
      </c>
      <c r="E13" s="206">
        <f>SUM(C13:D13)</f>
        <v>0</v>
      </c>
      <c r="F13" s="186"/>
      <c r="G13" s="186"/>
    </row>
    <row r="14" spans="1:7" ht="18.75" customHeight="1">
      <c r="A14" s="5"/>
      <c r="B14" s="5"/>
      <c r="C14" s="5"/>
      <c r="D14" s="186"/>
      <c r="E14" s="186"/>
      <c r="F14" s="186"/>
      <c r="G14" s="186"/>
    </row>
    <row r="15" spans="1:7" ht="24.75" customHeight="1">
      <c r="A15" s="1009" t="s">
        <v>98</v>
      </c>
      <c r="B15" s="1010"/>
      <c r="C15" s="1010"/>
      <c r="D15" s="1010"/>
      <c r="E15" s="186"/>
      <c r="F15" s="186"/>
      <c r="G15" s="186"/>
    </row>
    <row r="16" spans="1:7" ht="12.75">
      <c r="A16" s="207" t="s">
        <v>99</v>
      </c>
      <c r="B16" s="5"/>
      <c r="C16" s="5"/>
      <c r="D16" s="186"/>
      <c r="E16" s="186"/>
      <c r="F16" s="186"/>
      <c r="G16" s="186"/>
    </row>
    <row r="17" spans="1:7" ht="12.75">
      <c r="A17" s="208"/>
      <c r="B17" s="186"/>
      <c r="C17" s="186"/>
      <c r="D17" s="186"/>
      <c r="E17" s="186"/>
      <c r="F17" s="186"/>
      <c r="G17" s="186"/>
    </row>
    <row r="18" spans="1:7" ht="12.75">
      <c r="A18" s="5"/>
      <c r="B18" s="699"/>
      <c r="C18" s="186"/>
      <c r="D18" s="703"/>
      <c r="E18" s="186"/>
      <c r="F18" s="186"/>
      <c r="G18" s="186"/>
    </row>
    <row r="19" spans="1:7" ht="12.75">
      <c r="A19" s="5"/>
      <c r="B19" s="699"/>
      <c r="C19" s="186"/>
      <c r="D19" s="186"/>
      <c r="E19" s="186"/>
      <c r="F19" s="186"/>
      <c r="G19" s="186"/>
    </row>
    <row r="20" spans="1:7" ht="12.75">
      <c r="A20" s="5"/>
      <c r="B20" s="186"/>
      <c r="C20" s="186"/>
      <c r="D20" s="703"/>
      <c r="E20" s="186"/>
      <c r="F20" s="186"/>
      <c r="G20" s="186"/>
    </row>
    <row r="21" spans="1:7" ht="12.75">
      <c r="A21" s="186"/>
      <c r="B21" s="186"/>
      <c r="C21" s="186"/>
      <c r="D21" s="186"/>
      <c r="E21" s="186"/>
      <c r="F21" s="186"/>
      <c r="G21" s="186"/>
    </row>
    <row r="22" spans="1:7" ht="12.75">
      <c r="A22" s="186"/>
      <c r="B22" s="186"/>
      <c r="C22" s="186"/>
      <c r="D22" s="186"/>
      <c r="E22" s="186"/>
      <c r="F22" s="186"/>
      <c r="G22" s="186"/>
    </row>
    <row r="23" spans="1:7" ht="12.75">
      <c r="A23" s="186"/>
      <c r="B23" s="186"/>
      <c r="C23" s="186"/>
      <c r="D23" s="186"/>
      <c r="E23" s="186"/>
      <c r="F23" s="186"/>
      <c r="G23" s="186"/>
    </row>
    <row r="24" ht="12.75">
      <c r="A24" s="186"/>
    </row>
    <row r="25" ht="12.75">
      <c r="A25" s="186"/>
    </row>
  </sheetData>
  <sheetProtection/>
  <protectedRanges>
    <protectedRange sqref="D10:D13" name="Oblast1"/>
  </protectedRanges>
  <mergeCells count="1"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300" verticalDpi="300" orientation="landscape" paperSize="9" r:id="rId1"/>
  <headerFooter alignWithMargins="0">
    <oddHeader>&amp;RČást Přehled rozsahu příjmů a výnosů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421875" style="38" customWidth="1"/>
    <col min="2" max="2" width="8.421875" style="38" customWidth="1"/>
    <col min="3" max="3" width="28.140625" style="38" customWidth="1"/>
    <col min="4" max="4" width="19.57421875" style="38" customWidth="1"/>
    <col min="5" max="5" width="15.7109375" style="38" bestFit="1" customWidth="1"/>
    <col min="6" max="6" width="17.57421875" style="38" customWidth="1"/>
    <col min="7" max="7" width="9.00390625" style="38" customWidth="1"/>
    <col min="8" max="8" width="9.140625" style="38" customWidth="1"/>
    <col min="9" max="9" width="65.57421875" style="38" customWidth="1"/>
    <col min="10" max="16384" width="9.140625" style="38" customWidth="1"/>
  </cols>
  <sheetData>
    <row r="1" spans="1:9" ht="15.75">
      <c r="A1" s="1" t="s">
        <v>100</v>
      </c>
      <c r="B1" s="37"/>
      <c r="C1" s="1"/>
      <c r="D1" s="37"/>
      <c r="E1" s="37"/>
      <c r="F1" s="37"/>
      <c r="G1" s="37"/>
      <c r="H1" s="37"/>
      <c r="I1" s="37"/>
    </row>
    <row r="2" spans="1:9" ht="12.75">
      <c r="A2" s="37"/>
      <c r="B2" s="158"/>
      <c r="C2" s="158"/>
      <c r="D2" s="51"/>
      <c r="E2" s="51"/>
      <c r="F2" s="158"/>
      <c r="G2" s="37"/>
      <c r="H2" s="37"/>
      <c r="I2" s="37"/>
    </row>
    <row r="3" spans="1:9" ht="15.75">
      <c r="A3" s="1" t="s">
        <v>417</v>
      </c>
      <c r="B3" s="37"/>
      <c r="C3" s="1"/>
      <c r="D3" s="2"/>
      <c r="E3" s="2"/>
      <c r="F3" s="209" t="s">
        <v>72</v>
      </c>
      <c r="G3" s="37"/>
      <c r="H3" s="37"/>
      <c r="I3" s="37"/>
    </row>
    <row r="4" spans="1:9" ht="13.5" thickBot="1">
      <c r="A4" s="37"/>
      <c r="B4" s="37"/>
      <c r="C4" s="37"/>
      <c r="D4" s="37"/>
      <c r="E4" s="37"/>
      <c r="F4" s="37"/>
      <c r="G4" s="37"/>
      <c r="H4" s="37"/>
      <c r="I4" s="37"/>
    </row>
    <row r="5" spans="1:9" s="52" customFormat="1" ht="24" customHeight="1" thickBot="1">
      <c r="A5" s="210" t="s">
        <v>21</v>
      </c>
      <c r="B5" s="1005" t="s">
        <v>91</v>
      </c>
      <c r="C5" s="1011"/>
      <c r="D5" s="54" t="s">
        <v>101</v>
      </c>
      <c r="E5" s="54" t="s">
        <v>75</v>
      </c>
      <c r="F5" s="57" t="s">
        <v>25</v>
      </c>
      <c r="G5" s="51"/>
      <c r="H5" s="5"/>
      <c r="I5" s="5"/>
    </row>
    <row r="6" spans="1:9" ht="15" customHeight="1">
      <c r="A6" s="211">
        <v>1</v>
      </c>
      <c r="B6" s="212" t="s">
        <v>102</v>
      </c>
      <c r="C6" s="213"/>
      <c r="D6" s="115"/>
      <c r="E6" s="115"/>
      <c r="F6" s="214">
        <f>SUM(D6+E6)</f>
        <v>0</v>
      </c>
      <c r="G6" s="215"/>
      <c r="H6" s="5"/>
      <c r="I6" s="5"/>
    </row>
    <row r="7" spans="1:9" ht="15" customHeight="1">
      <c r="A7" s="177">
        <v>2</v>
      </c>
      <c r="B7" s="216" t="s">
        <v>103</v>
      </c>
      <c r="C7" s="17" t="s">
        <v>104</v>
      </c>
      <c r="D7" s="126"/>
      <c r="E7" s="85"/>
      <c r="F7" s="217">
        <f>SUM(D7+E7)</f>
        <v>0</v>
      </c>
      <c r="G7" s="215"/>
      <c r="H7" s="5"/>
      <c r="I7" s="5"/>
    </row>
    <row r="8" spans="1:9" ht="13.5" customHeight="1">
      <c r="A8" s="177">
        <v>3</v>
      </c>
      <c r="B8" s="218"/>
      <c r="C8" s="17" t="s">
        <v>105</v>
      </c>
      <c r="D8" s="126"/>
      <c r="E8" s="126"/>
      <c r="F8" s="217">
        <f>SUM(D8+E8)</f>
        <v>0</v>
      </c>
      <c r="G8" s="215"/>
      <c r="H8" s="5"/>
      <c r="I8" s="5"/>
    </row>
    <row r="9" spans="1:9" ht="15" customHeight="1">
      <c r="A9" s="177">
        <v>4</v>
      </c>
      <c r="B9" s="219" t="s">
        <v>106</v>
      </c>
      <c r="C9" s="17"/>
      <c r="D9" s="220">
        <f>D10+D11</f>
        <v>0</v>
      </c>
      <c r="E9" s="220">
        <f>E10+E11</f>
        <v>0</v>
      </c>
      <c r="F9" s="217">
        <f>SUM(F10:F11)</f>
        <v>0</v>
      </c>
      <c r="G9" s="215"/>
      <c r="H9" s="5"/>
      <c r="I9" s="5"/>
    </row>
    <row r="10" spans="1:9" ht="12.75">
      <c r="A10" s="177">
        <v>5</v>
      </c>
      <c r="B10" s="1012" t="s">
        <v>107</v>
      </c>
      <c r="C10" s="17" t="s">
        <v>108</v>
      </c>
      <c r="D10" s="126"/>
      <c r="E10" s="85"/>
      <c r="F10" s="217">
        <f>SUM(D10+E10)</f>
        <v>0</v>
      </c>
      <c r="G10" s="215"/>
      <c r="H10" s="5"/>
      <c r="I10" s="5"/>
    </row>
    <row r="11" spans="1:9" ht="12.75">
      <c r="A11" s="177">
        <v>6</v>
      </c>
      <c r="B11" s="1013"/>
      <c r="C11" s="17" t="s">
        <v>109</v>
      </c>
      <c r="D11" s="126"/>
      <c r="E11" s="85"/>
      <c r="F11" s="217">
        <f>SUM(D11+E11)</f>
        <v>0</v>
      </c>
      <c r="G11" s="215"/>
      <c r="H11" s="5"/>
      <c r="I11" s="5"/>
    </row>
    <row r="12" spans="1:9" ht="12.75">
      <c r="A12" s="177">
        <v>7</v>
      </c>
      <c r="B12" s="219" t="s">
        <v>110</v>
      </c>
      <c r="C12" s="17"/>
      <c r="D12" s="126"/>
      <c r="E12" s="85"/>
      <c r="F12" s="217">
        <f>SUM(D12+E12)</f>
        <v>0</v>
      </c>
      <c r="G12" s="37"/>
      <c r="H12" s="5"/>
      <c r="I12" s="5"/>
    </row>
    <row r="13" spans="1:9" ht="13.5" thickBot="1">
      <c r="A13" s="172">
        <v>8</v>
      </c>
      <c r="B13" s="221" t="s">
        <v>111</v>
      </c>
      <c r="C13" s="22"/>
      <c r="D13" s="90"/>
      <c r="E13" s="222"/>
      <c r="F13" s="223">
        <f>SUM(D13+E13)</f>
        <v>0</v>
      </c>
      <c r="G13" s="37"/>
      <c r="H13" s="5"/>
      <c r="I13" s="5"/>
    </row>
    <row r="14" spans="1:9" ht="12.75">
      <c r="A14" s="184"/>
      <c r="B14" s="184"/>
      <c r="C14" s="184"/>
      <c r="D14" s="184"/>
      <c r="E14" s="184"/>
      <c r="F14" s="184"/>
      <c r="G14" s="5"/>
      <c r="H14" s="5"/>
      <c r="I14" s="37"/>
    </row>
    <row r="15" spans="1:9" ht="12.75">
      <c r="A15" s="5"/>
      <c r="B15" s="5"/>
      <c r="C15" s="37"/>
      <c r="D15" s="37"/>
      <c r="E15" s="37"/>
      <c r="F15" s="37"/>
      <c r="G15" s="5"/>
      <c r="H15" s="5"/>
      <c r="I15" s="37"/>
    </row>
    <row r="16" spans="1:9" ht="12.75">
      <c r="A16" s="5"/>
      <c r="B16" s="5"/>
      <c r="C16" s="37"/>
      <c r="D16" s="37"/>
      <c r="E16" s="37"/>
      <c r="F16" s="37"/>
      <c r="G16" s="5"/>
      <c r="H16" s="5"/>
      <c r="I16" s="37"/>
    </row>
    <row r="17" spans="1:9" ht="12.75">
      <c r="A17" s="5"/>
      <c r="B17" s="5"/>
      <c r="C17" s="5"/>
      <c r="D17" s="37"/>
      <c r="E17" s="37"/>
      <c r="F17" s="37"/>
      <c r="G17" s="5"/>
      <c r="H17" s="5"/>
      <c r="I17" s="37"/>
    </row>
    <row r="18" spans="1:9" ht="12.75">
      <c r="A18" s="5"/>
      <c r="B18" s="5"/>
      <c r="C18" s="37"/>
      <c r="D18" s="37"/>
      <c r="E18" s="37"/>
      <c r="F18" s="37"/>
      <c r="G18" s="37"/>
      <c r="H18" s="37"/>
      <c r="I18" s="37"/>
    </row>
    <row r="19" spans="1:9" ht="12.75">
      <c r="A19" s="5"/>
      <c r="B19" s="5"/>
      <c r="C19" s="37"/>
      <c r="D19" s="37"/>
      <c r="E19" s="37"/>
      <c r="F19" s="37"/>
      <c r="G19" s="224"/>
      <c r="H19" s="37"/>
      <c r="I19" s="37"/>
    </row>
    <row r="20" spans="1:9" ht="12.75">
      <c r="A20" s="5"/>
      <c r="B20" s="5"/>
      <c r="C20" s="37"/>
      <c r="D20" s="37"/>
      <c r="E20" s="37"/>
      <c r="F20" s="37"/>
      <c r="G20" s="37"/>
      <c r="H20" s="37"/>
      <c r="I20" s="37"/>
    </row>
    <row r="21" spans="1:9" ht="12.75">
      <c r="A21" s="5"/>
      <c r="B21" s="5"/>
      <c r="C21" s="37"/>
      <c r="D21" s="37"/>
      <c r="E21" s="37"/>
      <c r="F21" s="37"/>
      <c r="G21" s="37"/>
      <c r="H21" s="37"/>
      <c r="I21" s="37"/>
    </row>
    <row r="22" spans="1:9" ht="12.75">
      <c r="A22" s="5"/>
      <c r="B22" s="5"/>
      <c r="C22" s="37"/>
      <c r="D22" s="37"/>
      <c r="E22" s="37"/>
      <c r="F22" s="37"/>
      <c r="G22" s="37"/>
      <c r="H22" s="37"/>
      <c r="I22" s="37"/>
    </row>
    <row r="23" spans="1:9" ht="12.75">
      <c r="A23" s="5"/>
      <c r="B23" s="37"/>
      <c r="C23" s="37"/>
      <c r="D23" s="37"/>
      <c r="E23" s="37"/>
      <c r="F23" s="37"/>
      <c r="G23" s="37"/>
      <c r="H23" s="37"/>
      <c r="I23" s="37"/>
    </row>
    <row r="24" ht="12.75">
      <c r="A24"/>
    </row>
    <row r="29" ht="12.75">
      <c r="A29" s="215"/>
    </row>
    <row r="30" ht="12.75">
      <c r="A30" s="215"/>
    </row>
    <row r="31" ht="12.75">
      <c r="A31" s="215"/>
    </row>
    <row r="32" ht="38.25" customHeight="1">
      <c r="A32" s="225"/>
    </row>
    <row r="33" ht="12.75">
      <c r="A33" s="225"/>
    </row>
    <row r="34" spans="1:8" ht="12.75">
      <c r="A34" s="225"/>
      <c r="H34" s="5"/>
    </row>
    <row r="35" spans="1:8" ht="12.75">
      <c r="A35" s="225"/>
      <c r="H35"/>
    </row>
    <row r="36" spans="1:8" ht="12.75">
      <c r="A36" s="215"/>
      <c r="H36"/>
    </row>
    <row r="37" spans="1:8" ht="12.75">
      <c r="A37" s="215"/>
      <c r="H37"/>
    </row>
    <row r="38" spans="1:8" ht="12.75">
      <c r="A38" s="224"/>
      <c r="H38"/>
    </row>
    <row r="39" spans="1:9" ht="12.75">
      <c r="A39" s="37"/>
      <c r="H39"/>
      <c r="I39" s="5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</sheetData>
  <sheetProtection insertRows="0"/>
  <mergeCells count="2">
    <mergeCell ref="B5:C5"/>
    <mergeCell ref="B10:B11"/>
  </mergeCells>
  <printOptions horizontalCentered="1"/>
  <pageMargins left="0.2" right="0.3" top="0.37" bottom="0.32" header="0.18" footer="0.17"/>
  <pageSetup cellComments="asDisplayed" fitToHeight="1" fitToWidth="1" horizontalDpi="300" verticalDpi="300" orientation="landscape" paperSize="9" r:id="rId1"/>
  <headerFooter alignWithMargins="0">
    <oddHeader>&amp;RČást Přehled rozsahu příjmů a výnosů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machackova</cp:lastModifiedBy>
  <cp:lastPrinted>2010-01-28T08:36:03Z</cp:lastPrinted>
  <dcterms:created xsi:type="dcterms:W3CDTF">2010-01-13T12:57:55Z</dcterms:created>
  <dcterms:modified xsi:type="dcterms:W3CDTF">2010-02-02T07:15:52Z</dcterms:modified>
  <cp:category/>
  <cp:version/>
  <cp:contentType/>
  <cp:contentStatus/>
</cp:coreProperties>
</file>