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120" activeTab="0"/>
  </bookViews>
  <sheets>
    <sheet name="Celý rozpočet" sheetId="1" r:id="rId1"/>
  </sheets>
  <definedNames/>
  <calcPr fullCalcOnLoad="1"/>
</workbook>
</file>

<file path=xl/sharedStrings.xml><?xml version="1.0" encoding="utf-8"?>
<sst xmlns="http://schemas.openxmlformats.org/spreadsheetml/2006/main" count="146" uniqueCount="133">
  <si>
    <t>Cestovní náhrady</t>
  </si>
  <si>
    <t>Zařízení</t>
  </si>
  <si>
    <t>Místní kancelář</t>
  </si>
  <si>
    <t>Nákup služeb</t>
  </si>
  <si>
    <t>Stavební úpravy</t>
  </si>
  <si>
    <t>Přímá podpora</t>
  </si>
  <si>
    <t>Nepřímé náklady</t>
  </si>
  <si>
    <t>Kód</t>
  </si>
  <si>
    <t>1</t>
  </si>
  <si>
    <t>1.1</t>
  </si>
  <si>
    <t>1.1.1.1</t>
  </si>
  <si>
    <t>1.1.1.2</t>
  </si>
  <si>
    <t>1.1.1.3</t>
  </si>
  <si>
    <t>1.1.1.4</t>
  </si>
  <si>
    <t>1.1.2</t>
  </si>
  <si>
    <t>1.1.2.1</t>
  </si>
  <si>
    <t>1.1.2.2</t>
  </si>
  <si>
    <t>1.1.2.3</t>
  </si>
  <si>
    <t>1.1.2.4</t>
  </si>
  <si>
    <t>1.2</t>
  </si>
  <si>
    <t>1.3</t>
  </si>
  <si>
    <t>1.4</t>
  </si>
  <si>
    <t>1.5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</si>
  <si>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</si>
  <si>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</si>
  <si>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</si>
  <si>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</si>
  <si>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</si>
  <si>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</si>
  <si>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</si>
  <si>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</si>
  <si>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</si>
  <si>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2.1.4</t>
  </si>
  <si>
    <t>2.2.4</t>
  </si>
  <si>
    <t>3</t>
  </si>
  <si>
    <t>3.1</t>
  </si>
  <si>
    <t>3.1.1</t>
  </si>
  <si>
    <t>3.1.2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</si>
  <si>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</si>
  <si>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</si>
  <si>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</si>
  <si>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</si>
  <si>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</si>
  <si>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</si>
  <si>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</si>
  <si>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</si>
  <si>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</si>
  <si>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3.8.1</t>
  </si>
  <si>
    <t>3.8.2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</si>
  <si>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</si>
  <si>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</si>
  <si>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</si>
  <si>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</si>
  <si>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</si>
  <si>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</si>
  <si>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</si>
  <si>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</si>
  <si>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</si>
  <si>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</si>
  <si>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</si>
  <si>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</si>
  <si>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6.3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</si>
  <si>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</si>
  <si>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</si>
  <si>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</si>
  <si>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</si>
  <si>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</si>
  <si>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</si>
  <si>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</si>
  <si>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</si>
  <si>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</si>
  <si>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Křížové financování</t>
  </si>
  <si>
    <t>Osobní náklady</t>
  </si>
  <si>
    <t>Platy, odměny z dohod a pojistné</t>
  </si>
  <si>
    <t>Výdaje na odborné zaměstnance</t>
  </si>
  <si>
    <t>1.1.1</t>
  </si>
  <si>
    <t>Platy</t>
  </si>
  <si>
    <t>DPČ</t>
  </si>
  <si>
    <t>DPP</t>
  </si>
  <si>
    <t>Autorské honoráře</t>
  </si>
  <si>
    <t>Výdaje na administrativní zaměstnance</t>
  </si>
  <si>
    <t>Sociální pojištění</t>
  </si>
  <si>
    <t>Zdravotní pojištění</t>
  </si>
  <si>
    <t>FKSP</t>
  </si>
  <si>
    <t>Jiné povinné výdaje</t>
  </si>
  <si>
    <t>Služební cesty tuzemské</t>
  </si>
  <si>
    <t>Cestovné</t>
  </si>
  <si>
    <t>Ubytování</t>
  </si>
  <si>
    <t>Stravné</t>
  </si>
  <si>
    <t>Nutné vedlejší výdaje</t>
  </si>
  <si>
    <t>Služební cesty zahraniční</t>
  </si>
  <si>
    <t>Ostatní</t>
  </si>
  <si>
    <t>Software</t>
  </si>
  <si>
    <t>Drobný hmotný majetek</t>
  </si>
  <si>
    <t>Použitý drobný hmotný majetek</t>
  </si>
  <si>
    <t>Nájem zařízení, leasing</t>
  </si>
  <si>
    <t>Odpisy</t>
  </si>
  <si>
    <t>Výdaje na opravy a údržbu</t>
  </si>
  <si>
    <t>Investiční</t>
  </si>
  <si>
    <t>Neinvestiční</t>
  </si>
  <si>
    <t>Publikace, školící materiály, manuály</t>
  </si>
  <si>
    <t>Odborné služby, studie a výzkum</t>
  </si>
  <si>
    <t>Výdaje na konference a kurzy</t>
  </si>
  <si>
    <t>Podpora účastníků (stravné, ubytování)</t>
  </si>
  <si>
    <t>Jiné výdaje</t>
  </si>
  <si>
    <t>Drobné stavební úpravy</t>
  </si>
  <si>
    <t>Stavební úpravy v rámci křížového financování</t>
  </si>
  <si>
    <t>Mzdové příspěvky</t>
  </si>
  <si>
    <t>Cestovné, ubytování a stravné</t>
  </si>
  <si>
    <t>Doprovodné aktivity</t>
  </si>
  <si>
    <t>Náklady vyplývající přímo ze smlouvy</t>
  </si>
  <si>
    <t>Audit</t>
  </si>
  <si>
    <t>PŘÍMÉ ZPŮSOBILÉ VÝDAJE</t>
  </si>
  <si>
    <t>Nehmotný majetek do 60 tis. Kč</t>
  </si>
  <si>
    <t>Dlouhodobý nehmotný majetek</t>
  </si>
  <si>
    <t>Název nákladu</t>
  </si>
  <si>
    <t>Jednotka</t>
  </si>
  <si>
    <t>Počet jednotek</t>
  </si>
  <si>
    <t>Jednotková cena</t>
  </si>
  <si>
    <t>Celkové náklady</t>
  </si>
  <si>
    <t>% z celkových přímých nákladů</t>
  </si>
  <si>
    <t>Kontrola</t>
  </si>
  <si>
    <t>Spotřební zboží a provozní materiál</t>
  </si>
  <si>
    <t>Telefon, poštovné, fax</t>
  </si>
  <si>
    <t>Spotřeba vody, paliv a energie</t>
  </si>
  <si>
    <t>Publicita</t>
  </si>
  <si>
    <t>Bankovní poplatky</t>
  </si>
  <si>
    <t>Výdaje připadající na nepřímé výdaje</t>
  </si>
  <si>
    <t>Celkové výdaje projektu včetně výdajů připadajících na nepřímé výdaje</t>
  </si>
  <si>
    <t>Celkové výdaje projektu (včetně nepřímých nákladů)</t>
  </si>
  <si>
    <t>Tabulka pro vyplnění rozpočtu projektu - vyplní pouze žadatelé, jejichž právní forma je OSS</t>
  </si>
  <si>
    <r>
      <rPr>
        <b/>
        <sz val="16"/>
        <color indexed="62"/>
        <rFont val="Times New Roman"/>
        <family val="1"/>
      </rPr>
      <t>Příloha č. 5 
výzvy k předkládání žádostí o finanční podporu z OP VK
Oblast podpory 2.3 Lidské zdroje ve výzkumu a vývoji</t>
    </r>
    <r>
      <rPr>
        <sz val="10"/>
        <color indexed="62"/>
        <rFont val="Arial"/>
        <family val="2"/>
      </rPr>
      <t xml:space="preserve">
</t>
    </r>
    <r>
      <rPr>
        <sz val="10"/>
        <rFont val="Arial"/>
        <family val="0"/>
      </rPr>
      <t xml:space="preserve">
</t>
    </r>
  </si>
  <si>
    <t>Č. j.: 12749/2010-41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</si>
</sst>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1"/>
      <name val="Arial"/>
      <family val="0"/>
    </font>
    <font>
      <b/>
      <sz val="16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64" fontId="2" fillId="33" borderId="12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9" fontId="0" fillId="33" borderId="0" xfId="0" applyNumberFormat="1" applyFill="1" applyBorder="1" applyAlignment="1">
      <alignment/>
    </xf>
    <xf numFmtId="165" fontId="0" fillId="0" borderId="0" xfId="0" applyNumberForma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65" fontId="0" fillId="33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165" fontId="0" fillId="0" borderId="15" xfId="0" applyNumberFormat="1" applyBorder="1" applyAlignment="1">
      <alignment/>
    </xf>
    <xf numFmtId="10" fontId="0" fillId="0" borderId="14" xfId="0" applyNumberForma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49" fontId="0" fillId="0" borderId="11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152400</xdr:rowOff>
    </xdr:from>
    <xdr:to>
      <xdr:col>6</xdr:col>
      <xdr:colOff>85725</xdr:colOff>
      <xdr:row>0</xdr:row>
      <xdr:rowOff>1552575</xdr:rowOff>
    </xdr:to>
    <xdr:pic>
      <xdr:nvPicPr>
        <xdr:cNvPr id="1" name="obrázek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52400"/>
          <a:ext cx="57435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H2"/>
    </sheetView>
  </sheetViews>
  <sheetFormatPr defaultColWidth="9.140625" defaultRowHeight="12.75"/>
  <cols>
    <col min="1" max="1" width="9.140625" style="0" customWidth="1"/>
    <col min="2" max="2" width="37.57421875" style="0" customWidth="1"/>
    <col min="3" max="3" width="11.00390625" style="0" customWidth="1"/>
    <col min="4" max="4" width="12.8515625" style="0" customWidth="1"/>
    <col min="5" max="5" width="15.00390625" style="0" customWidth="1"/>
    <col min="6" max="6" width="17.421875" style="0" customWidth="1"/>
    <col min="7" max="7" width="8.8515625" style="0" customWidth="1"/>
    <col min="8" max="8" width="18.28125" style="0" customWidth="1"/>
  </cols>
  <sheetData>
    <row r="1" spans="1:8" ht="171" customHeight="1">
      <c r="A1" s="36"/>
      <c r="B1" s="37"/>
      <c r="C1" s="37"/>
      <c r="D1" s="37"/>
      <c r="E1" s="37"/>
      <c r="F1" s="37"/>
      <c r="G1" s="40" t="s">
        <v>132</v>
      </c>
      <c r="H1" s="38"/>
    </row>
    <row r="2" spans="1:8" ht="87" customHeight="1">
      <c r="A2" s="39"/>
      <c r="B2" s="45" t="s">
        <v>131</v>
      </c>
      <c r="C2" s="46"/>
      <c r="D2" s="46"/>
      <c r="E2" s="46"/>
      <c r="F2" s="46"/>
      <c r="G2" s="46"/>
      <c r="H2" s="47"/>
    </row>
    <row r="3" spans="1:8" ht="33.75" customHeight="1">
      <c r="A3" s="48" t="s">
        <v>130</v>
      </c>
      <c r="B3" s="46"/>
      <c r="C3" s="46"/>
      <c r="D3" s="46"/>
      <c r="E3" s="46"/>
      <c r="F3" s="46"/>
      <c r="G3" s="46"/>
      <c r="H3" s="47"/>
    </row>
    <row r="4" spans="1:8" ht="76.5" customHeight="1">
      <c r="A4" s="8" t="s">
        <v>7</v>
      </c>
      <c r="B4" s="9" t="s">
        <v>115</v>
      </c>
      <c r="C4" s="9" t="s">
        <v>116</v>
      </c>
      <c r="D4" s="9" t="s">
        <v>117</v>
      </c>
      <c r="E4" s="9" t="s">
        <v>118</v>
      </c>
      <c r="F4" s="9" t="s">
        <v>119</v>
      </c>
      <c r="G4" s="9" t="s">
        <v>120</v>
      </c>
      <c r="H4" s="10" t="s">
        <v>121</v>
      </c>
    </row>
    <row r="5" spans="1:8" ht="14.25">
      <c r="A5" s="11" t="s">
        <v>8</v>
      </c>
      <c r="B5" s="41" t="s">
        <v>72</v>
      </c>
      <c r="C5" s="13"/>
      <c r="D5" s="13"/>
      <c r="E5" s="13"/>
      <c r="F5" s="6">
        <f>F6+F17+F18+F19+F20</f>
        <v>0</v>
      </c>
      <c r="G5" s="14" t="e">
        <f aca="true" t="shared" si="0" ref="G5:G36">F5/$F$69</f>
        <v>#DIV/0!</v>
      </c>
      <c r="H5" s="15"/>
    </row>
    <row r="6" spans="1:8" ht="12.75">
      <c r="A6" s="16" t="s">
        <v>9</v>
      </c>
      <c r="B6" s="17" t="s">
        <v>73</v>
      </c>
      <c r="C6" s="18"/>
      <c r="D6" s="18"/>
      <c r="E6" s="18"/>
      <c r="F6" s="5">
        <f>F7+F12</f>
        <v>0</v>
      </c>
      <c r="G6" s="19" t="e">
        <f t="shared" si="0"/>
        <v>#DIV/0!</v>
      </c>
      <c r="H6" s="15"/>
    </row>
    <row r="7" spans="1:8" ht="12.75">
      <c r="A7" s="16" t="s">
        <v>75</v>
      </c>
      <c r="B7" s="17" t="s">
        <v>74</v>
      </c>
      <c r="C7" s="18"/>
      <c r="D7" s="18"/>
      <c r="E7" s="18"/>
      <c r="F7" s="5">
        <f>F8+F9+F10+F11</f>
        <v>0</v>
      </c>
      <c r="G7" s="19" t="e">
        <f t="shared" si="0"/>
        <v>#DIV/0!</v>
      </c>
      <c r="H7" s="15"/>
    </row>
    <row r="8" spans="1:8" ht="12.75">
      <c r="A8" s="16" t="s">
        <v>10</v>
      </c>
      <c r="B8" s="17" t="s">
        <v>76</v>
      </c>
      <c r="C8" s="42"/>
      <c r="D8" s="42"/>
      <c r="E8" s="43">
        <v>0</v>
      </c>
      <c r="F8" s="5">
        <f>E8*D8</f>
        <v>0</v>
      </c>
      <c r="G8" s="19" t="e">
        <f t="shared" si="0"/>
        <v>#DIV/0!</v>
      </c>
      <c r="H8" s="15"/>
    </row>
    <row r="9" spans="1:8" ht="12.75">
      <c r="A9" s="16" t="s">
        <v>11</v>
      </c>
      <c r="B9" s="17" t="s">
        <v>77</v>
      </c>
      <c r="C9" s="42"/>
      <c r="D9" s="42"/>
      <c r="E9" s="43">
        <v>0</v>
      </c>
      <c r="F9" s="5">
        <f>E9*D9</f>
        <v>0</v>
      </c>
      <c r="G9" s="19" t="e">
        <f t="shared" si="0"/>
        <v>#DIV/0!</v>
      </c>
      <c r="H9" s="15"/>
    </row>
    <row r="10" spans="1:8" ht="12.75">
      <c r="A10" s="16" t="s">
        <v>12</v>
      </c>
      <c r="B10" s="17" t="s">
        <v>78</v>
      </c>
      <c r="C10" s="42"/>
      <c r="D10" s="42"/>
      <c r="E10" s="43">
        <v>0</v>
      </c>
      <c r="F10" s="5">
        <f>E10*D10</f>
        <v>0</v>
      </c>
      <c r="G10" s="19" t="e">
        <f t="shared" si="0"/>
        <v>#DIV/0!</v>
      </c>
      <c r="H10" s="15"/>
    </row>
    <row r="11" spans="1:8" ht="12.75">
      <c r="A11" s="16" t="s">
        <v>13</v>
      </c>
      <c r="B11" s="17" t="s">
        <v>79</v>
      </c>
      <c r="C11" s="42"/>
      <c r="D11" s="42"/>
      <c r="E11" s="43">
        <v>0</v>
      </c>
      <c r="F11" s="5">
        <f>E11*D11</f>
        <v>0</v>
      </c>
      <c r="G11" s="19" t="e">
        <f t="shared" si="0"/>
        <v>#DIV/0!</v>
      </c>
      <c r="H11" s="15"/>
    </row>
    <row r="12" spans="1:8" ht="12.75">
      <c r="A12" s="16" t="s">
        <v>14</v>
      </c>
      <c r="B12" s="17" t="s">
        <v>80</v>
      </c>
      <c r="C12" s="18"/>
      <c r="D12" s="18"/>
      <c r="E12" s="18"/>
      <c r="F12" s="5">
        <f>F13+F14+F15+F16</f>
        <v>0</v>
      </c>
      <c r="G12" s="19" t="e">
        <f t="shared" si="0"/>
        <v>#DIV/0!</v>
      </c>
      <c r="H12" s="15"/>
    </row>
    <row r="13" spans="1:8" ht="12.75">
      <c r="A13" s="16" t="s">
        <v>15</v>
      </c>
      <c r="B13" s="17" t="s">
        <v>76</v>
      </c>
      <c r="C13" s="42"/>
      <c r="D13" s="42"/>
      <c r="E13" s="43">
        <v>0</v>
      </c>
      <c r="F13" s="5">
        <f>E13*D13</f>
        <v>0</v>
      </c>
      <c r="G13" s="19" t="e">
        <f t="shared" si="0"/>
        <v>#DIV/0!</v>
      </c>
      <c r="H13" s="15"/>
    </row>
    <row r="14" spans="1:8" ht="12.75">
      <c r="A14" s="16" t="s">
        <v>16</v>
      </c>
      <c r="B14" s="17" t="s">
        <v>77</v>
      </c>
      <c r="C14" s="42"/>
      <c r="D14" s="42"/>
      <c r="E14" s="43">
        <v>0</v>
      </c>
      <c r="F14" s="5">
        <f>E14*D14</f>
        <v>0</v>
      </c>
      <c r="G14" s="19" t="e">
        <f t="shared" si="0"/>
        <v>#DIV/0!</v>
      </c>
      <c r="H14" s="15"/>
    </row>
    <row r="15" spans="1:8" ht="12.75">
      <c r="A15" s="16" t="s">
        <v>17</v>
      </c>
      <c r="B15" s="17" t="s">
        <v>78</v>
      </c>
      <c r="C15" s="42"/>
      <c r="D15" s="42"/>
      <c r="E15" s="43">
        <v>0</v>
      </c>
      <c r="F15" s="5">
        <f>E15*D15</f>
        <v>0</v>
      </c>
      <c r="G15" s="19" t="e">
        <f t="shared" si="0"/>
        <v>#DIV/0!</v>
      </c>
      <c r="H15" s="15"/>
    </row>
    <row r="16" spans="1:8" ht="12.75">
      <c r="A16" s="16" t="s">
        <v>18</v>
      </c>
      <c r="B16" s="17" t="s">
        <v>79</v>
      </c>
      <c r="C16" s="42"/>
      <c r="D16" s="42"/>
      <c r="E16" s="43">
        <v>0</v>
      </c>
      <c r="F16" s="5">
        <f>E16*D16</f>
        <v>0</v>
      </c>
      <c r="G16" s="19" t="e">
        <f t="shared" si="0"/>
        <v>#DIV/0!</v>
      </c>
      <c r="H16" s="15"/>
    </row>
    <row r="17" spans="1:8" ht="12.75">
      <c r="A17" s="16" t="s">
        <v>19</v>
      </c>
      <c r="B17" s="17" t="s">
        <v>81</v>
      </c>
      <c r="C17" s="20">
        <v>0.25</v>
      </c>
      <c r="D17" s="3">
        <v>1</v>
      </c>
      <c r="E17" s="21">
        <f>($F$8+$F$9+$F$13+$F$14)*C17</f>
        <v>0</v>
      </c>
      <c r="F17" s="5">
        <f>CEILING(E17,1)</f>
        <v>0</v>
      </c>
      <c r="G17" s="19" t="e">
        <f t="shared" si="0"/>
        <v>#DIV/0!</v>
      </c>
      <c r="H17" s="15"/>
    </row>
    <row r="18" spans="1:8" ht="12.75">
      <c r="A18" s="16" t="s">
        <v>20</v>
      </c>
      <c r="B18" s="17" t="s">
        <v>82</v>
      </c>
      <c r="C18" s="20">
        <v>0.09</v>
      </c>
      <c r="D18" s="3">
        <v>1</v>
      </c>
      <c r="E18" s="21">
        <f>($F$8+$F$9+$F$13+$F$14)*C18</f>
        <v>0</v>
      </c>
      <c r="F18" s="5">
        <f>CEILING(E18,1)</f>
        <v>0</v>
      </c>
      <c r="G18" s="19" t="e">
        <f t="shared" si="0"/>
        <v>#DIV/0!</v>
      </c>
      <c r="H18" s="15"/>
    </row>
    <row r="19" spans="1:8" ht="12.75">
      <c r="A19" s="16" t="s">
        <v>21</v>
      </c>
      <c r="B19" s="17" t="s">
        <v>83</v>
      </c>
      <c r="C19" s="20">
        <v>0.02</v>
      </c>
      <c r="D19" s="3">
        <v>1</v>
      </c>
      <c r="E19" s="21">
        <f>(F8+F13)*C19</f>
        <v>0</v>
      </c>
      <c r="F19" s="5">
        <f>D19*E19</f>
        <v>0</v>
      </c>
      <c r="G19" s="19" t="e">
        <f t="shared" si="0"/>
        <v>#DIV/0!</v>
      </c>
      <c r="H19" s="15"/>
    </row>
    <row r="20" spans="1:8" ht="12.75">
      <c r="A20" s="16" t="s">
        <v>22</v>
      </c>
      <c r="B20" s="17" t="s">
        <v>84</v>
      </c>
      <c r="C20" s="42"/>
      <c r="D20" s="42"/>
      <c r="E20" s="43">
        <v>0</v>
      </c>
      <c r="F20" s="5">
        <f>D20*E20</f>
        <v>0</v>
      </c>
      <c r="G20" s="19" t="e">
        <f t="shared" si="0"/>
        <v>#DIV/0!</v>
      </c>
      <c r="H20" s="15"/>
    </row>
    <row r="21" spans="1:8" ht="14.25">
      <c r="A21" s="11" t="s">
        <v>23</v>
      </c>
      <c r="B21" s="12" t="s">
        <v>0</v>
      </c>
      <c r="C21" s="13"/>
      <c r="D21" s="13"/>
      <c r="E21" s="13"/>
      <c r="F21" s="6">
        <f>F22+F27</f>
        <v>0</v>
      </c>
      <c r="G21" s="14" t="e">
        <f t="shared" si="0"/>
        <v>#DIV/0!</v>
      </c>
      <c r="H21" s="15"/>
    </row>
    <row r="22" spans="1:8" ht="12.75">
      <c r="A22" s="16" t="s">
        <v>24</v>
      </c>
      <c r="B22" s="17" t="s">
        <v>85</v>
      </c>
      <c r="C22" s="18"/>
      <c r="D22" s="18"/>
      <c r="E22" s="18"/>
      <c r="F22" s="5">
        <f>F23+F24+F25+F26</f>
        <v>0</v>
      </c>
      <c r="G22" s="19" t="e">
        <f t="shared" si="0"/>
        <v>#DIV/0!</v>
      </c>
      <c r="H22" s="15"/>
    </row>
    <row r="23" spans="1:8" ht="12.75">
      <c r="A23" s="16" t="s">
        <v>25</v>
      </c>
      <c r="B23" s="17" t="s">
        <v>86</v>
      </c>
      <c r="C23" s="42"/>
      <c r="D23" s="42"/>
      <c r="E23" s="43">
        <v>0</v>
      </c>
      <c r="F23" s="5">
        <f>D23*E23</f>
        <v>0</v>
      </c>
      <c r="G23" s="19" t="e">
        <f t="shared" si="0"/>
        <v>#DIV/0!</v>
      </c>
      <c r="H23" s="15"/>
    </row>
    <row r="24" spans="1:8" ht="12.75">
      <c r="A24" s="16" t="s">
        <v>26</v>
      </c>
      <c r="B24" s="17" t="s">
        <v>87</v>
      </c>
      <c r="C24" s="42"/>
      <c r="D24" s="42"/>
      <c r="E24" s="43">
        <v>0</v>
      </c>
      <c r="F24" s="5">
        <f aca="true" t="shared" si="1" ref="F24:F31">D24*E24</f>
        <v>0</v>
      </c>
      <c r="G24" s="19" t="e">
        <f t="shared" si="0"/>
        <v>#DIV/0!</v>
      </c>
      <c r="H24" s="15"/>
    </row>
    <row r="25" spans="1:8" ht="12.75">
      <c r="A25" s="16" t="s">
        <v>27</v>
      </c>
      <c r="B25" s="17" t="s">
        <v>88</v>
      </c>
      <c r="C25" s="42"/>
      <c r="D25" s="42"/>
      <c r="E25" s="43">
        <v>0</v>
      </c>
      <c r="F25" s="5">
        <f t="shared" si="1"/>
        <v>0</v>
      </c>
      <c r="G25" s="19" t="e">
        <f t="shared" si="0"/>
        <v>#DIV/0!</v>
      </c>
      <c r="H25" s="15"/>
    </row>
    <row r="26" spans="1:8" ht="12.75">
      <c r="A26" s="16" t="s">
        <v>32</v>
      </c>
      <c r="B26" s="17" t="s">
        <v>89</v>
      </c>
      <c r="C26" s="42"/>
      <c r="D26" s="42"/>
      <c r="E26" s="43">
        <v>0</v>
      </c>
      <c r="F26" s="5">
        <f t="shared" si="1"/>
        <v>0</v>
      </c>
      <c r="G26" s="19" t="e">
        <f t="shared" si="0"/>
        <v>#DIV/0!</v>
      </c>
      <c r="H26" s="15"/>
    </row>
    <row r="27" spans="1:8" ht="12.75">
      <c r="A27" s="16" t="s">
        <v>28</v>
      </c>
      <c r="B27" s="17" t="s">
        <v>90</v>
      </c>
      <c r="C27" s="18"/>
      <c r="D27" s="18"/>
      <c r="E27" s="18"/>
      <c r="F27" s="5">
        <f>F28+F29+F30+F31</f>
        <v>0</v>
      </c>
      <c r="G27" s="19" t="e">
        <f t="shared" si="0"/>
        <v>#DIV/0!</v>
      </c>
      <c r="H27" s="15"/>
    </row>
    <row r="28" spans="1:8" ht="12.75">
      <c r="A28" s="16" t="s">
        <v>29</v>
      </c>
      <c r="B28" s="17" t="s">
        <v>86</v>
      </c>
      <c r="C28" s="42"/>
      <c r="D28" s="42"/>
      <c r="E28" s="43">
        <v>0</v>
      </c>
      <c r="F28" s="5">
        <f t="shared" si="1"/>
        <v>0</v>
      </c>
      <c r="G28" s="19" t="e">
        <f t="shared" si="0"/>
        <v>#DIV/0!</v>
      </c>
      <c r="H28" s="15"/>
    </row>
    <row r="29" spans="1:8" ht="12.75">
      <c r="A29" s="16" t="s">
        <v>30</v>
      </c>
      <c r="B29" s="17" t="s">
        <v>87</v>
      </c>
      <c r="C29" s="42"/>
      <c r="D29" s="42"/>
      <c r="E29" s="43">
        <v>0</v>
      </c>
      <c r="F29" s="5">
        <f t="shared" si="1"/>
        <v>0</v>
      </c>
      <c r="G29" s="19" t="e">
        <f t="shared" si="0"/>
        <v>#DIV/0!</v>
      </c>
      <c r="H29" s="15"/>
    </row>
    <row r="30" spans="1:8" ht="12.75">
      <c r="A30" s="16" t="s">
        <v>31</v>
      </c>
      <c r="B30" s="17" t="s">
        <v>88</v>
      </c>
      <c r="C30" s="42"/>
      <c r="D30" s="42"/>
      <c r="E30" s="43">
        <v>0</v>
      </c>
      <c r="F30" s="5">
        <f t="shared" si="1"/>
        <v>0</v>
      </c>
      <c r="G30" s="19" t="e">
        <f t="shared" si="0"/>
        <v>#DIV/0!</v>
      </c>
      <c r="H30" s="15"/>
    </row>
    <row r="31" spans="1:8" ht="12.75">
      <c r="A31" s="16" t="s">
        <v>33</v>
      </c>
      <c r="B31" s="17" t="s">
        <v>91</v>
      </c>
      <c r="C31" s="42"/>
      <c r="D31" s="42"/>
      <c r="E31" s="43">
        <v>0</v>
      </c>
      <c r="F31" s="5">
        <f t="shared" si="1"/>
        <v>0</v>
      </c>
      <c r="G31" s="19" t="e">
        <f t="shared" si="0"/>
        <v>#DIV/0!</v>
      </c>
      <c r="H31" s="15"/>
    </row>
    <row r="32" spans="1:8" ht="14.25">
      <c r="A32" s="11" t="s">
        <v>34</v>
      </c>
      <c r="B32" s="12" t="s">
        <v>1</v>
      </c>
      <c r="C32" s="13"/>
      <c r="D32" s="13"/>
      <c r="E32" s="13"/>
      <c r="F32" s="6">
        <f>F33+F36+F38+F39+F40+F41+F42+F43+F44</f>
        <v>0</v>
      </c>
      <c r="G32" s="14" t="e">
        <f t="shared" si="0"/>
        <v>#DIV/0!</v>
      </c>
      <c r="H32" s="15" t="str">
        <f>IF(F32&lt;=$F$69*0.25,"OK","LIMIT PŘEKROČEN")</f>
        <v>OK</v>
      </c>
    </row>
    <row r="33" spans="1:8" ht="12.75">
      <c r="A33" s="16" t="s">
        <v>35</v>
      </c>
      <c r="B33" s="17" t="s">
        <v>113</v>
      </c>
      <c r="C33" s="18"/>
      <c r="D33" s="18"/>
      <c r="E33" s="18"/>
      <c r="F33" s="5">
        <f>F34+F35</f>
        <v>0</v>
      </c>
      <c r="G33" s="19" t="e">
        <f t="shared" si="0"/>
        <v>#DIV/0!</v>
      </c>
      <c r="H33" s="15" t="str">
        <f aca="true" t="shared" si="2" ref="H33:H43">IF(F33&lt;=$F$69*0.25,"OK","LIMIT PŘEKROČEN")</f>
        <v>OK</v>
      </c>
    </row>
    <row r="34" spans="1:8" ht="12.75">
      <c r="A34" s="16" t="s">
        <v>36</v>
      </c>
      <c r="B34" s="17" t="s">
        <v>92</v>
      </c>
      <c r="C34" s="42"/>
      <c r="D34" s="42"/>
      <c r="E34" s="43">
        <v>0</v>
      </c>
      <c r="F34" s="5">
        <f>D34*E34</f>
        <v>0</v>
      </c>
      <c r="G34" s="19" t="e">
        <f t="shared" si="0"/>
        <v>#DIV/0!</v>
      </c>
      <c r="H34" s="15" t="str">
        <f t="shared" si="2"/>
        <v>OK</v>
      </c>
    </row>
    <row r="35" spans="1:8" ht="12.75">
      <c r="A35" s="16" t="s">
        <v>37</v>
      </c>
      <c r="B35" s="17" t="s">
        <v>91</v>
      </c>
      <c r="C35" s="42"/>
      <c r="D35" s="42"/>
      <c r="E35" s="43">
        <v>0</v>
      </c>
      <c r="F35" s="5">
        <f>D35*E35</f>
        <v>0</v>
      </c>
      <c r="G35" s="19" t="e">
        <f t="shared" si="0"/>
        <v>#DIV/0!</v>
      </c>
      <c r="H35" s="15" t="str">
        <f t="shared" si="2"/>
        <v>OK</v>
      </c>
    </row>
    <row r="36" spans="1:8" ht="12.75">
      <c r="A36" s="16" t="s">
        <v>38</v>
      </c>
      <c r="B36" s="17" t="s">
        <v>114</v>
      </c>
      <c r="C36" s="18"/>
      <c r="D36" s="18"/>
      <c r="E36" s="18"/>
      <c r="F36" s="5">
        <f>F37+F38</f>
        <v>0</v>
      </c>
      <c r="G36" s="19" t="e">
        <f t="shared" si="0"/>
        <v>#DIV/0!</v>
      </c>
      <c r="H36" s="15" t="str">
        <f t="shared" si="2"/>
        <v>OK</v>
      </c>
    </row>
    <row r="37" spans="1:8" ht="12.75">
      <c r="A37" s="16" t="s">
        <v>39</v>
      </c>
      <c r="B37" s="17" t="s">
        <v>92</v>
      </c>
      <c r="C37" s="42"/>
      <c r="D37" s="42"/>
      <c r="E37" s="43">
        <v>0</v>
      </c>
      <c r="F37" s="5">
        <f aca="true" t="shared" si="3" ref="F37:F43">D37*E37</f>
        <v>0</v>
      </c>
      <c r="G37" s="19" t="e">
        <f aca="true" t="shared" si="4" ref="G37:G68">F37/$F$69</f>
        <v>#DIV/0!</v>
      </c>
      <c r="H37" s="15" t="str">
        <f t="shared" si="2"/>
        <v>OK</v>
      </c>
    </row>
    <row r="38" spans="1:8" ht="12.75">
      <c r="A38" s="16" t="s">
        <v>40</v>
      </c>
      <c r="B38" s="17" t="s">
        <v>91</v>
      </c>
      <c r="C38" s="42"/>
      <c r="D38" s="42"/>
      <c r="E38" s="43">
        <v>0</v>
      </c>
      <c r="F38" s="5">
        <f t="shared" si="3"/>
        <v>0</v>
      </c>
      <c r="G38" s="19" t="e">
        <f t="shared" si="4"/>
        <v>#DIV/0!</v>
      </c>
      <c r="H38" s="15" t="str">
        <f t="shared" si="2"/>
        <v>OK</v>
      </c>
    </row>
    <row r="39" spans="1:8" ht="12.75">
      <c r="A39" s="16" t="s">
        <v>41</v>
      </c>
      <c r="B39" s="17" t="s">
        <v>93</v>
      </c>
      <c r="C39" s="42"/>
      <c r="D39" s="42"/>
      <c r="E39" s="43">
        <v>0</v>
      </c>
      <c r="F39" s="5">
        <f t="shared" si="3"/>
        <v>0</v>
      </c>
      <c r="G39" s="19" t="e">
        <f t="shared" si="4"/>
        <v>#DIV/0!</v>
      </c>
      <c r="H39" s="15" t="str">
        <f t="shared" si="2"/>
        <v>OK</v>
      </c>
    </row>
    <row r="40" spans="1:8" ht="12.75">
      <c r="A40" s="16" t="s">
        <v>42</v>
      </c>
      <c r="B40" s="17" t="s">
        <v>94</v>
      </c>
      <c r="C40" s="42"/>
      <c r="D40" s="42"/>
      <c r="E40" s="43">
        <v>0</v>
      </c>
      <c r="F40" s="5">
        <f t="shared" si="3"/>
        <v>0</v>
      </c>
      <c r="G40" s="19" t="e">
        <f t="shared" si="4"/>
        <v>#DIV/0!</v>
      </c>
      <c r="H40" s="15" t="str">
        <f t="shared" si="2"/>
        <v>OK</v>
      </c>
    </row>
    <row r="41" spans="1:8" ht="12.75">
      <c r="A41" s="16" t="s">
        <v>43</v>
      </c>
      <c r="B41" s="17" t="s">
        <v>95</v>
      </c>
      <c r="C41" s="42"/>
      <c r="D41" s="42"/>
      <c r="E41" s="43">
        <v>0</v>
      </c>
      <c r="F41" s="5">
        <f t="shared" si="3"/>
        <v>0</v>
      </c>
      <c r="G41" s="19" t="e">
        <f t="shared" si="4"/>
        <v>#DIV/0!</v>
      </c>
      <c r="H41" s="15" t="str">
        <f t="shared" si="2"/>
        <v>OK</v>
      </c>
    </row>
    <row r="42" spans="1:8" ht="12.75">
      <c r="A42" s="16" t="s">
        <v>44</v>
      </c>
      <c r="B42" s="17" t="s">
        <v>96</v>
      </c>
      <c r="C42" s="42"/>
      <c r="D42" s="42"/>
      <c r="E42" s="43">
        <v>0</v>
      </c>
      <c r="F42" s="5">
        <f t="shared" si="3"/>
        <v>0</v>
      </c>
      <c r="G42" s="19" t="e">
        <f t="shared" si="4"/>
        <v>#DIV/0!</v>
      </c>
      <c r="H42" s="15" t="str">
        <f t="shared" si="2"/>
        <v>OK</v>
      </c>
    </row>
    <row r="43" spans="1:8" ht="12.75">
      <c r="A43" s="16" t="s">
        <v>45</v>
      </c>
      <c r="B43" s="17" t="s">
        <v>97</v>
      </c>
      <c r="C43" s="42"/>
      <c r="D43" s="42"/>
      <c r="E43" s="43">
        <v>0</v>
      </c>
      <c r="F43" s="5">
        <f t="shared" si="3"/>
        <v>0</v>
      </c>
      <c r="G43" s="19" t="e">
        <f t="shared" si="4"/>
        <v>#DIV/0!</v>
      </c>
      <c r="H43" s="15" t="str">
        <f t="shared" si="2"/>
        <v>OK</v>
      </c>
    </row>
    <row r="44" spans="1:8" ht="12.75">
      <c r="A44" s="16" t="s">
        <v>46</v>
      </c>
      <c r="B44" s="17" t="s">
        <v>71</v>
      </c>
      <c r="C44" s="18"/>
      <c r="D44" s="18"/>
      <c r="E44" s="18"/>
      <c r="F44" s="5">
        <f>F45+F46</f>
        <v>0</v>
      </c>
      <c r="G44" s="19" t="e">
        <f t="shared" si="4"/>
        <v>#DIV/0!</v>
      </c>
      <c r="H44" s="15" t="str">
        <f>IF(F44&lt;=$F$69*0.09,"OK","LIMIT PŘEKROČEN")</f>
        <v>OK</v>
      </c>
    </row>
    <row r="45" spans="1:8" ht="12.75">
      <c r="A45" s="16" t="s">
        <v>47</v>
      </c>
      <c r="B45" s="17" t="s">
        <v>98</v>
      </c>
      <c r="C45" s="42"/>
      <c r="D45" s="42"/>
      <c r="E45" s="43">
        <v>0</v>
      </c>
      <c r="F45" s="5">
        <f>D45*E45</f>
        <v>0</v>
      </c>
      <c r="G45" s="19" t="e">
        <f t="shared" si="4"/>
        <v>#DIV/0!</v>
      </c>
      <c r="H45" s="15" t="str">
        <f>IF(F45&lt;=$F$69*0.09,"OK","LIMIT PŘEKROČEN")</f>
        <v>OK</v>
      </c>
    </row>
    <row r="46" spans="1:8" ht="12.75">
      <c r="A46" s="16" t="s">
        <v>48</v>
      </c>
      <c r="B46" s="17" t="s">
        <v>99</v>
      </c>
      <c r="C46" s="42"/>
      <c r="D46" s="42"/>
      <c r="E46" s="43">
        <v>0</v>
      </c>
      <c r="F46" s="5">
        <f>D46*E46</f>
        <v>0</v>
      </c>
      <c r="G46" s="19" t="e">
        <f t="shared" si="4"/>
        <v>#DIV/0!</v>
      </c>
      <c r="H46" s="15" t="str">
        <f>IF(F46&lt;=$F$69*0.09,"OK","LIMIT PŘEKROČEN")</f>
        <v>OK</v>
      </c>
    </row>
    <row r="47" spans="1:8" ht="14.25">
      <c r="A47" s="11" t="s">
        <v>49</v>
      </c>
      <c r="B47" s="12" t="s">
        <v>3</v>
      </c>
      <c r="C47" s="13"/>
      <c r="D47" s="13"/>
      <c r="E47" s="13"/>
      <c r="F47" s="6">
        <f>F48+F49+F50+F51+F52</f>
        <v>0</v>
      </c>
      <c r="G47" s="14" t="e">
        <f t="shared" si="4"/>
        <v>#DIV/0!</v>
      </c>
      <c r="H47" s="15" t="str">
        <f aca="true" t="shared" si="5" ref="H47:H52">IF(F47&lt;=$F$69*0.49,"OK","LIMIT PŘEKROČEN")</f>
        <v>OK</v>
      </c>
    </row>
    <row r="48" spans="1:8" ht="12.75">
      <c r="A48" s="16" t="s">
        <v>50</v>
      </c>
      <c r="B48" s="17" t="s">
        <v>100</v>
      </c>
      <c r="C48" s="42"/>
      <c r="D48" s="42"/>
      <c r="E48" s="43">
        <v>0</v>
      </c>
      <c r="F48" s="5">
        <f>D48*E48</f>
        <v>0</v>
      </c>
      <c r="G48" s="19" t="e">
        <f t="shared" si="4"/>
        <v>#DIV/0!</v>
      </c>
      <c r="H48" s="15" t="str">
        <f t="shared" si="5"/>
        <v>OK</v>
      </c>
    </row>
    <row r="49" spans="1:8" ht="12.75">
      <c r="A49" s="16" t="s">
        <v>51</v>
      </c>
      <c r="B49" s="17" t="s">
        <v>101</v>
      </c>
      <c r="C49" s="42"/>
      <c r="D49" s="42"/>
      <c r="E49" s="43">
        <v>0</v>
      </c>
      <c r="F49" s="5">
        <f>D49*E49</f>
        <v>0</v>
      </c>
      <c r="G49" s="19" t="e">
        <f t="shared" si="4"/>
        <v>#DIV/0!</v>
      </c>
      <c r="H49" s="15" t="str">
        <f t="shared" si="5"/>
        <v>OK</v>
      </c>
    </row>
    <row r="50" spans="1:8" ht="12.75">
      <c r="A50" s="16" t="s">
        <v>52</v>
      </c>
      <c r="B50" s="17" t="s">
        <v>102</v>
      </c>
      <c r="C50" s="42"/>
      <c r="D50" s="42"/>
      <c r="E50" s="43">
        <v>0</v>
      </c>
      <c r="F50" s="5">
        <f>D50*E50</f>
        <v>0</v>
      </c>
      <c r="G50" s="19" t="e">
        <f t="shared" si="4"/>
        <v>#DIV/0!</v>
      </c>
      <c r="H50" s="15" t="str">
        <f t="shared" si="5"/>
        <v>OK</v>
      </c>
    </row>
    <row r="51" spans="1:8" ht="12.75">
      <c r="A51" s="16" t="s">
        <v>53</v>
      </c>
      <c r="B51" s="17" t="s">
        <v>103</v>
      </c>
      <c r="C51" s="42"/>
      <c r="D51" s="42"/>
      <c r="E51" s="43">
        <v>0</v>
      </c>
      <c r="F51" s="5">
        <f>D51*E51</f>
        <v>0</v>
      </c>
      <c r="G51" s="19" t="e">
        <f t="shared" si="4"/>
        <v>#DIV/0!</v>
      </c>
      <c r="H51" s="15" t="str">
        <f t="shared" si="5"/>
        <v>OK</v>
      </c>
    </row>
    <row r="52" spans="1:8" ht="12.75">
      <c r="A52" s="16" t="s">
        <v>54</v>
      </c>
      <c r="B52" s="17" t="s">
        <v>104</v>
      </c>
      <c r="C52" s="42"/>
      <c r="D52" s="42"/>
      <c r="E52" s="43">
        <v>0</v>
      </c>
      <c r="F52" s="5">
        <f>D52*E52</f>
        <v>0</v>
      </c>
      <c r="G52" s="19" t="e">
        <f t="shared" si="4"/>
        <v>#DIV/0!</v>
      </c>
      <c r="H52" s="15" t="str">
        <f t="shared" si="5"/>
        <v>OK</v>
      </c>
    </row>
    <row r="53" spans="1:8" ht="14.25">
      <c r="A53" s="11" t="s">
        <v>55</v>
      </c>
      <c r="B53" s="12" t="s">
        <v>4</v>
      </c>
      <c r="C53" s="13"/>
      <c r="D53" s="13"/>
      <c r="E53" s="13"/>
      <c r="F53" s="6">
        <f>F54+F55</f>
        <v>0</v>
      </c>
      <c r="G53" s="14" t="e">
        <f t="shared" si="4"/>
        <v>#DIV/0!</v>
      </c>
      <c r="H53" s="15"/>
    </row>
    <row r="54" spans="1:8" ht="12.75">
      <c r="A54" s="16" t="s">
        <v>56</v>
      </c>
      <c r="B54" s="17" t="s">
        <v>105</v>
      </c>
      <c r="C54" s="42"/>
      <c r="D54" s="42"/>
      <c r="E54" s="43">
        <v>0</v>
      </c>
      <c r="F54" s="5">
        <f>D54*E54</f>
        <v>0</v>
      </c>
      <c r="G54" s="19" t="e">
        <f t="shared" si="4"/>
        <v>#DIV/0!</v>
      </c>
      <c r="H54" s="15"/>
    </row>
    <row r="55" spans="1:8" ht="12.75">
      <c r="A55" s="16" t="s">
        <v>57</v>
      </c>
      <c r="B55" s="17" t="s">
        <v>106</v>
      </c>
      <c r="C55" s="42"/>
      <c r="D55" s="42"/>
      <c r="E55" s="43">
        <v>0</v>
      </c>
      <c r="F55" s="5">
        <f>D55*E55</f>
        <v>0</v>
      </c>
      <c r="G55" s="19" t="e">
        <f t="shared" si="4"/>
        <v>#DIV/0!</v>
      </c>
      <c r="H55" s="15" t="str">
        <f>IF(F55&lt;=$F$69*0.09,"OK","LIMIT PŘEKROČEN")</f>
        <v>OK</v>
      </c>
    </row>
    <row r="56" spans="1:8" ht="14.25">
      <c r="A56" s="11" t="s">
        <v>58</v>
      </c>
      <c r="B56" s="12" t="s">
        <v>5</v>
      </c>
      <c r="C56" s="13"/>
      <c r="D56" s="13"/>
      <c r="E56" s="13"/>
      <c r="F56" s="6">
        <f>F57+F58+F59</f>
        <v>0</v>
      </c>
      <c r="G56" s="14" t="e">
        <f t="shared" si="4"/>
        <v>#DIV/0!</v>
      </c>
      <c r="H56" s="15" t="str">
        <f>IF(F56&lt;=$F$69*0.2,"OK","LIMIT PŘEKROČEN")</f>
        <v>OK</v>
      </c>
    </row>
    <row r="57" spans="1:8" ht="12.75">
      <c r="A57" s="16" t="s">
        <v>59</v>
      </c>
      <c r="B57" s="17" t="s">
        <v>107</v>
      </c>
      <c r="C57" s="42"/>
      <c r="D57" s="42"/>
      <c r="E57" s="43">
        <v>0</v>
      </c>
      <c r="F57" s="5">
        <f>D57*E57</f>
        <v>0</v>
      </c>
      <c r="G57" s="19" t="e">
        <f t="shared" si="4"/>
        <v>#DIV/0!</v>
      </c>
      <c r="H57" s="15" t="str">
        <f>IF(F57&lt;=$F$69*0.2,"OK","LIMIT PŘEKROČEN")</f>
        <v>OK</v>
      </c>
    </row>
    <row r="58" spans="1:8" ht="12.75">
      <c r="A58" s="16" t="s">
        <v>60</v>
      </c>
      <c r="B58" s="17" t="s">
        <v>108</v>
      </c>
      <c r="C58" s="42"/>
      <c r="D58" s="42"/>
      <c r="E58" s="43">
        <v>0</v>
      </c>
      <c r="F58" s="5">
        <f>D58*E58</f>
        <v>0</v>
      </c>
      <c r="G58" s="19" t="e">
        <f t="shared" si="4"/>
        <v>#DIV/0!</v>
      </c>
      <c r="H58" s="15" t="str">
        <f>IF(F58&lt;=$F$69*0.2,"OK","LIMIT PŘEKROČEN")</f>
        <v>OK</v>
      </c>
    </row>
    <row r="59" spans="1:8" ht="12.75">
      <c r="A59" s="16" t="s">
        <v>61</v>
      </c>
      <c r="B59" s="17" t="s">
        <v>109</v>
      </c>
      <c r="C59" s="42"/>
      <c r="D59" s="42"/>
      <c r="E59" s="43">
        <v>0</v>
      </c>
      <c r="F59" s="5">
        <f>D59*E59</f>
        <v>0</v>
      </c>
      <c r="G59" s="19" t="e">
        <f t="shared" si="4"/>
        <v>#DIV/0!</v>
      </c>
      <c r="H59" s="15" t="str">
        <f>IF(F59&lt;=$F$69*0.2,"OK","LIMIT PŘEKROČEN")</f>
        <v>OK</v>
      </c>
    </row>
    <row r="60" spans="1:9" ht="14.25">
      <c r="A60" s="11" t="s">
        <v>62</v>
      </c>
      <c r="B60" s="12" t="s">
        <v>110</v>
      </c>
      <c r="C60" s="13"/>
      <c r="D60" s="13"/>
      <c r="E60" s="13"/>
      <c r="F60" s="6">
        <f>F61+F62</f>
        <v>0</v>
      </c>
      <c r="G60" s="14" t="e">
        <f t="shared" si="4"/>
        <v>#DIV/0!</v>
      </c>
      <c r="H60" s="15"/>
      <c r="I60" s="2"/>
    </row>
    <row r="61" spans="1:8" ht="12.75">
      <c r="A61" s="16" t="s">
        <v>63</v>
      </c>
      <c r="B61" s="17" t="s">
        <v>111</v>
      </c>
      <c r="C61" s="42"/>
      <c r="D61" s="42"/>
      <c r="E61" s="43">
        <v>0</v>
      </c>
      <c r="F61" s="5">
        <f>D61*E61</f>
        <v>0</v>
      </c>
      <c r="G61" s="19" t="e">
        <f t="shared" si="4"/>
        <v>#DIV/0!</v>
      </c>
      <c r="H61" s="15"/>
    </row>
    <row r="62" spans="1:8" ht="12.75">
      <c r="A62" s="16" t="s">
        <v>64</v>
      </c>
      <c r="B62" s="17" t="s">
        <v>91</v>
      </c>
      <c r="C62" s="42"/>
      <c r="D62" s="42"/>
      <c r="E62" s="43">
        <v>0</v>
      </c>
      <c r="F62" s="5">
        <f>D62*E62</f>
        <v>0</v>
      </c>
      <c r="G62" s="19" t="e">
        <f t="shared" si="4"/>
        <v>#DIV/0!</v>
      </c>
      <c r="H62" s="15"/>
    </row>
    <row r="63" spans="1:8" ht="14.25">
      <c r="A63" s="44" t="s">
        <v>127</v>
      </c>
      <c r="B63" s="22" t="s">
        <v>2</v>
      </c>
      <c r="C63" s="18"/>
      <c r="D63" s="18"/>
      <c r="E63" s="18"/>
      <c r="F63" s="5">
        <f>F64+F65+F66</f>
        <v>0</v>
      </c>
      <c r="G63" s="19" t="e">
        <f t="shared" si="4"/>
        <v>#DIV/0!</v>
      </c>
      <c r="H63" s="15" t="str">
        <f>IF(F63&lt;=$F$69*0.08,"OK","LIMIT PŘEKROČEN")</f>
        <v>OK</v>
      </c>
    </row>
    <row r="64" spans="1:8" ht="12.75">
      <c r="A64" s="44"/>
      <c r="B64" s="17" t="s">
        <v>122</v>
      </c>
      <c r="C64" s="42"/>
      <c r="D64" s="42"/>
      <c r="E64" s="43">
        <v>0</v>
      </c>
      <c r="F64" s="5">
        <f>D64*E64</f>
        <v>0</v>
      </c>
      <c r="G64" s="19" t="e">
        <f t="shared" si="4"/>
        <v>#DIV/0!</v>
      </c>
      <c r="H64" s="15"/>
    </row>
    <row r="65" spans="1:8" ht="12.75">
      <c r="A65" s="44"/>
      <c r="B65" s="17" t="s">
        <v>123</v>
      </c>
      <c r="C65" s="42"/>
      <c r="D65" s="42"/>
      <c r="E65" s="43">
        <v>0</v>
      </c>
      <c r="F65" s="5">
        <f>D65*E65</f>
        <v>0</v>
      </c>
      <c r="G65" s="19" t="e">
        <f t="shared" si="4"/>
        <v>#DIV/0!</v>
      </c>
      <c r="H65" s="15"/>
    </row>
    <row r="66" spans="1:8" ht="12.75">
      <c r="A66" s="44"/>
      <c r="B66" s="17" t="s">
        <v>124</v>
      </c>
      <c r="C66" s="42"/>
      <c r="D66" s="42"/>
      <c r="E66" s="43">
        <v>0</v>
      </c>
      <c r="F66" s="5">
        <f>D66*E66</f>
        <v>0</v>
      </c>
      <c r="G66" s="19" t="e">
        <f t="shared" si="4"/>
        <v>#DIV/0!</v>
      </c>
      <c r="H66" s="15"/>
    </row>
    <row r="67" spans="1:8" ht="12.75">
      <c r="A67" s="44"/>
      <c r="B67" s="17" t="s">
        <v>125</v>
      </c>
      <c r="C67" s="42"/>
      <c r="D67" s="42"/>
      <c r="E67" s="43">
        <v>0</v>
      </c>
      <c r="F67" s="5">
        <f>D67*E67</f>
        <v>0</v>
      </c>
      <c r="G67" s="19" t="e">
        <f t="shared" si="4"/>
        <v>#DIV/0!</v>
      </c>
      <c r="H67" s="15"/>
    </row>
    <row r="68" spans="1:8" ht="12.75">
      <c r="A68" s="44"/>
      <c r="B68" s="17" t="s">
        <v>126</v>
      </c>
      <c r="C68" s="42"/>
      <c r="D68" s="42"/>
      <c r="E68" s="43">
        <v>0</v>
      </c>
      <c r="F68" s="5">
        <f>D68*E68</f>
        <v>0</v>
      </c>
      <c r="G68" s="19" t="e">
        <f t="shared" si="4"/>
        <v>#DIV/0!</v>
      </c>
      <c r="H68" s="15"/>
    </row>
    <row r="69" spans="1:8" ht="12.75">
      <c r="A69" s="16" t="s">
        <v>65</v>
      </c>
      <c r="B69" s="17" t="s">
        <v>112</v>
      </c>
      <c r="C69" s="18"/>
      <c r="D69" s="18"/>
      <c r="E69" s="18"/>
      <c r="F69" s="5">
        <f>F5+F21+F32+F47+F53+F56+F60-F22</f>
        <v>0</v>
      </c>
      <c r="G69" s="19" t="e">
        <f aca="true" t="shared" si="6" ref="G69:G74">F69/$F$69</f>
        <v>#DIV/0!</v>
      </c>
      <c r="H69" s="15"/>
    </row>
    <row r="70" spans="1:8" ht="12.75">
      <c r="A70" s="16" t="s">
        <v>66</v>
      </c>
      <c r="B70" s="17" t="s">
        <v>6</v>
      </c>
      <c r="C70" s="18"/>
      <c r="D70" s="18"/>
      <c r="E70" s="3">
        <f>IF(F69&gt;15000000,10,IF(F69&gt;10000000,12,IF(F69&gt;6000000,14,IF(F69&gt;4000000,16,18))))</f>
        <v>18</v>
      </c>
      <c r="F70" s="5">
        <f>CEILING(F69/100*E70,1)</f>
        <v>0</v>
      </c>
      <c r="G70" s="19" t="e">
        <f t="shared" si="6"/>
        <v>#DIV/0!</v>
      </c>
      <c r="H70" s="15"/>
    </row>
    <row r="71" spans="1:8" ht="12.75">
      <c r="A71" s="16" t="s">
        <v>67</v>
      </c>
      <c r="B71" s="17" t="s">
        <v>127</v>
      </c>
      <c r="C71" s="18"/>
      <c r="D71" s="18"/>
      <c r="E71" s="18"/>
      <c r="F71" s="5">
        <f>F68+F67+F63+F22</f>
        <v>0</v>
      </c>
      <c r="G71" s="19" t="e">
        <f t="shared" si="6"/>
        <v>#DIV/0!</v>
      </c>
      <c r="H71" s="15"/>
    </row>
    <row r="72" spans="1:8" ht="25.5" customHeight="1">
      <c r="A72" s="23" t="s">
        <v>68</v>
      </c>
      <c r="B72" s="24" t="s">
        <v>128</v>
      </c>
      <c r="C72" s="25"/>
      <c r="D72" s="25"/>
      <c r="E72" s="26"/>
      <c r="F72" s="7">
        <f>F69+F71</f>
        <v>0</v>
      </c>
      <c r="G72" s="27" t="e">
        <f t="shared" si="6"/>
        <v>#DIV/0!</v>
      </c>
      <c r="H72" s="15"/>
    </row>
    <row r="73" spans="1:8" ht="25.5" customHeight="1">
      <c r="A73" s="16" t="s">
        <v>69</v>
      </c>
      <c r="B73" s="28" t="s">
        <v>129</v>
      </c>
      <c r="C73" s="18"/>
      <c r="D73" s="18"/>
      <c r="E73" s="29"/>
      <c r="F73" s="5">
        <f>F69+F70</f>
        <v>0</v>
      </c>
      <c r="G73" s="19" t="e">
        <f t="shared" si="6"/>
        <v>#DIV/0!</v>
      </c>
      <c r="H73" s="15"/>
    </row>
    <row r="74" spans="1:8" ht="13.5" thickBot="1">
      <c r="A74" s="30" t="s">
        <v>70</v>
      </c>
      <c r="B74" s="31" t="s">
        <v>71</v>
      </c>
      <c r="C74" s="32"/>
      <c r="D74" s="32"/>
      <c r="E74" s="32"/>
      <c r="F74" s="33">
        <f>F44+F55</f>
        <v>0</v>
      </c>
      <c r="G74" s="34" t="e">
        <f t="shared" si="6"/>
        <v>#DIV/0!</v>
      </c>
      <c r="H74" s="35" t="str">
        <f>IF(F74&lt;=$F$69*0.09,"OK","LIMIT PŘEKROČEN")</f>
        <v>OK</v>
      </c>
    </row>
    <row r="75" spans="1:6" ht="12.75">
      <c r="A75" s="1"/>
      <c r="F75" s="4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</sheetData>
  <sheetProtection password="CFCE" sheet="1"/>
  <mergeCells count="3">
    <mergeCell ref="A63:A68"/>
    <mergeCell ref="B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vojacekm</dc:creator>
  <cp:keywords/>
  <dc:description/>
  <cp:lastModifiedBy>malcovak</cp:lastModifiedBy>
  <cp:lastPrinted>2010-06-02T06:34:35Z</cp:lastPrinted>
  <dcterms:created xsi:type="dcterms:W3CDTF">2009-02-26T14:48:41Z</dcterms:created>
  <dcterms:modified xsi:type="dcterms:W3CDTF">2010-06-02T06:47:26Z</dcterms:modified>
  <cp:category/>
  <cp:version/>
  <cp:contentType/>
  <cp:contentStatus/>
</cp:coreProperties>
</file>