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20" windowHeight="5352" activeTab="0"/>
  </bookViews>
  <sheets>
    <sheet name="Tab.č1" sheetId="1" r:id="rId1"/>
    <sheet name="Tab č.2" sheetId="2" r:id="rId2"/>
    <sheet name="Tab.č.3" sheetId="3" r:id="rId3"/>
  </sheets>
  <externalReferences>
    <externalReference r:id="rId6"/>
  </externalReferences>
  <definedNames>
    <definedName name="_xlnm.Print_Titles" localSheetId="0">'Tab.č1'!$6:$8</definedName>
    <definedName name="_xlnm.Print_Area" localSheetId="1">'Tab č.2'!$A$1:$N$99</definedName>
    <definedName name="_xlnm.Print_Area" localSheetId="0">'Tab.č1'!$A$1:$R$98</definedName>
  </definedNames>
  <calcPr fullCalcOnLoad="1"/>
</workbook>
</file>

<file path=xl/sharedStrings.xml><?xml version="1.0" encoding="utf-8"?>
<sst xmlns="http://schemas.openxmlformats.org/spreadsheetml/2006/main" count="310" uniqueCount="83">
  <si>
    <t>MŠMT, odbor 45</t>
  </si>
  <si>
    <t>Příloha 1/Tabulka č. 1</t>
  </si>
  <si>
    <t>k čj.335/2009-26</t>
  </si>
  <si>
    <t>Porovnání výkonů krajských a obecních škol v jednotlivých věkových kategoriích v letech 2002/03 - 2008/09</t>
  </si>
  <si>
    <t>Výkony</t>
  </si>
  <si>
    <t>Výkony bez *NS</t>
  </si>
  <si>
    <t>Výkony vč.*NS</t>
  </si>
  <si>
    <t>Změna 08/09 bez NS oproti 07/08</t>
  </si>
  <si>
    <t>Změna 08/09 vč. NS oproti 07/08</t>
  </si>
  <si>
    <t>Změna 07/08 vč.NS oproti 06/07</t>
  </si>
  <si>
    <t>Změna 08/09 vč.NS oproti 01/02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</si>
  <si>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</si>
  <si>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</si>
  <si>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</si>
  <si>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</si>
  <si>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</si>
  <si>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</si>
  <si>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</si>
  <si>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</si>
  <si>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</si>
  <si>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</si>
  <si>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</si>
  <si>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</si>
  <si>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</si>
  <si>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</si>
  <si>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</si>
  <si>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</si>
  <si>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</si>
  <si>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</si>
  <si>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</si>
  <si>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</si>
  <si>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</si>
  <si>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</si>
  <si>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</si>
  <si>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</si>
  <si>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</si>
  <si>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</si>
  <si>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</si>
  <si>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</si>
  <si>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</si>
  <si>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</si>
  <si>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</si>
  <si>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>Příloha 1/Tabulka č. 2</t>
  </si>
  <si>
    <t>Normativní rozpis výdajů RgŠ ÚSC pomocí republikových normativů pro rok 2009</t>
  </si>
  <si>
    <t>Republikové normativy 2009</t>
  </si>
  <si>
    <t>Normativní rozpis rozpočtu 2009</t>
  </si>
  <si>
    <t>NIV</t>
  </si>
  <si>
    <t>MP+odv.</t>
  </si>
  <si>
    <t>ONIV</t>
  </si>
  <si>
    <t>z toho:</t>
  </si>
  <si>
    <t>Zam.</t>
  </si>
  <si>
    <t>celkem</t>
  </si>
  <si>
    <t xml:space="preserve">ONIV náhrady </t>
  </si>
  <si>
    <t>ONIV přímé</t>
  </si>
  <si>
    <t>Kč/žáka</t>
  </si>
  <si>
    <t>Z./1000ž</t>
  </si>
  <si>
    <t>tis. Kč</t>
  </si>
  <si>
    <t>Zlínský kraj :</t>
  </si>
  <si>
    <t>RgŠ celkem:</t>
  </si>
  <si>
    <t>Příloha 1/Tabulka č. 3</t>
  </si>
  <si>
    <t>Normativní rozpis rozpočtu RgŠ územně správních celků na rok 2009</t>
  </si>
  <si>
    <t>v tis. Kč</t>
  </si>
  <si>
    <t xml:space="preserve">Závazné ukazatele </t>
  </si>
  <si>
    <t>Orientační ukazatele</t>
  </si>
  <si>
    <t>Závazný uk.</t>
  </si>
  <si>
    <t xml:space="preserve">MP 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</si>
  <si>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</si>
  <si>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</si>
  <si>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</si>
  <si>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</si>
  <si>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</si>
  <si>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</si>
  <si>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</si>
  <si>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náhrady</t>
  </si>
  <si>
    <t>zam.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</si>
  <si>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</si>
  <si>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</si>
  <si>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</si>
  <si>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</si>
  <si>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</si>
  <si>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</si>
  <si>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/>
  </si>
  <si>
    <t>*Jedná se o počet žáků v denní formě nástavbové studia 1.ročníků středních škol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</si>
</sst>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5"/>
      <name val="Arial CE"/>
      <family val="0"/>
    </font>
    <font>
      <b/>
      <sz val="3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b/>
      <i/>
      <sz val="18"/>
      <name val="Arial CE"/>
      <family val="0"/>
    </font>
    <font>
      <b/>
      <sz val="16"/>
      <color indexed="8"/>
      <name val="Arial"/>
      <family val="2"/>
    </font>
    <font>
      <sz val="1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b/>
      <u val="single"/>
      <sz val="18"/>
      <name val="Arial"/>
      <family val="2"/>
    </font>
    <font>
      <b/>
      <sz val="10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23" borderId="6" applyNumberFormat="0" applyFont="0" applyAlignment="0" applyProtection="0"/>
    <xf numFmtId="9" fontId="47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48" applyFont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48" applyFont="1">
      <alignment/>
      <protection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48" applyFont="1">
      <alignment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right"/>
    </xf>
    <xf numFmtId="3" fontId="11" fillId="33" borderId="16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/>
    </xf>
    <xf numFmtId="3" fontId="11" fillId="33" borderId="18" xfId="0" applyNumberFormat="1" applyFont="1" applyFill="1" applyBorder="1" applyAlignment="1">
      <alignment horizontal="right"/>
    </xf>
    <xf numFmtId="3" fontId="11" fillId="34" borderId="16" xfId="0" applyNumberFormat="1" applyFont="1" applyFill="1" applyBorder="1" applyAlignment="1">
      <alignment horizontal="right"/>
    </xf>
    <xf numFmtId="3" fontId="11" fillId="34" borderId="18" xfId="0" applyNumberFormat="1" applyFont="1" applyFill="1" applyBorder="1" applyAlignment="1">
      <alignment horizontal="right"/>
    </xf>
    <xf numFmtId="4" fontId="11" fillId="34" borderId="19" xfId="0" applyNumberFormat="1" applyFont="1" applyFill="1" applyBorder="1" applyAlignment="1">
      <alignment horizontal="right"/>
    </xf>
    <xf numFmtId="4" fontId="11" fillId="34" borderId="16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/>
    </xf>
    <xf numFmtId="3" fontId="11" fillId="33" borderId="20" xfId="0" applyNumberFormat="1" applyFont="1" applyFill="1" applyBorder="1" applyAlignment="1">
      <alignment horizontal="right"/>
    </xf>
    <xf numFmtId="3" fontId="11" fillId="33" borderId="21" xfId="0" applyNumberFormat="1" applyFont="1" applyFill="1" applyBorder="1" applyAlignment="1">
      <alignment horizontal="right"/>
    </xf>
    <xf numFmtId="3" fontId="11" fillId="33" borderId="22" xfId="0" applyNumberFormat="1" applyFont="1" applyFill="1" applyBorder="1" applyAlignment="1">
      <alignment horizontal="right"/>
    </xf>
    <xf numFmtId="3" fontId="11" fillId="34" borderId="20" xfId="0" applyNumberFormat="1" applyFont="1" applyFill="1" applyBorder="1" applyAlignment="1">
      <alignment horizontal="right"/>
    </xf>
    <xf numFmtId="3" fontId="11" fillId="34" borderId="22" xfId="0" applyNumberFormat="1" applyFont="1" applyFill="1" applyBorder="1" applyAlignment="1">
      <alignment horizontal="right"/>
    </xf>
    <xf numFmtId="4" fontId="11" fillId="34" borderId="23" xfId="0" applyNumberFormat="1" applyFont="1" applyFill="1" applyBorder="1" applyAlignment="1">
      <alignment horizontal="right"/>
    </xf>
    <xf numFmtId="4" fontId="11" fillId="34" borderId="20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center"/>
    </xf>
    <xf numFmtId="3" fontId="11" fillId="0" borderId="14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3" fontId="11" fillId="33" borderId="25" xfId="0" applyNumberFormat="1" applyFont="1" applyFill="1" applyBorder="1" applyAlignment="1">
      <alignment horizontal="right"/>
    </xf>
    <xf numFmtId="3" fontId="11" fillId="33" borderId="26" xfId="0" applyNumberFormat="1" applyFont="1" applyFill="1" applyBorder="1" applyAlignment="1">
      <alignment horizontal="right"/>
    </xf>
    <xf numFmtId="3" fontId="11" fillId="34" borderId="27" xfId="0" applyNumberFormat="1" applyFont="1" applyFill="1" applyBorder="1" applyAlignment="1">
      <alignment horizontal="right"/>
    </xf>
    <xf numFmtId="3" fontId="11" fillId="34" borderId="26" xfId="0" applyNumberFormat="1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/>
    </xf>
    <xf numFmtId="3" fontId="11" fillId="34" borderId="14" xfId="0" applyNumberFormat="1" applyFont="1" applyFill="1" applyBorder="1" applyAlignment="1">
      <alignment horizontal="right"/>
    </xf>
    <xf numFmtId="4" fontId="11" fillId="34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3" fontId="13" fillId="33" borderId="28" xfId="0" applyNumberFormat="1" applyFont="1" applyFill="1" applyBorder="1" applyAlignment="1">
      <alignment horizontal="right"/>
    </xf>
    <xf numFmtId="3" fontId="13" fillId="33" borderId="29" xfId="0" applyNumberFormat="1" applyFont="1" applyFill="1" applyBorder="1" applyAlignment="1">
      <alignment horizontal="right"/>
    </xf>
    <xf numFmtId="3" fontId="13" fillId="34" borderId="10" xfId="0" applyNumberFormat="1" applyFont="1" applyFill="1" applyBorder="1" applyAlignment="1">
      <alignment horizontal="right"/>
    </xf>
    <xf numFmtId="3" fontId="13" fillId="34" borderId="29" xfId="0" applyNumberFormat="1" applyFont="1" applyFill="1" applyBorder="1" applyAlignment="1">
      <alignment horizontal="right"/>
    </xf>
    <xf numFmtId="4" fontId="13" fillId="34" borderId="30" xfId="0" applyNumberFormat="1" applyFont="1" applyFill="1" applyBorder="1" applyAlignment="1">
      <alignment horizontal="right"/>
    </xf>
    <xf numFmtId="164" fontId="13" fillId="34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1" fillId="0" borderId="25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11" fillId="33" borderId="13" xfId="0" applyNumberFormat="1" applyFont="1" applyFill="1" applyBorder="1" applyAlignment="1">
      <alignment horizontal="right"/>
    </xf>
    <xf numFmtId="3" fontId="11" fillId="34" borderId="12" xfId="0" applyNumberFormat="1" applyFont="1" applyFill="1" applyBorder="1" applyAlignment="1">
      <alignment horizontal="right"/>
    </xf>
    <xf numFmtId="3" fontId="11" fillId="34" borderId="13" xfId="0" applyNumberFormat="1" applyFont="1" applyFill="1" applyBorder="1" applyAlignment="1">
      <alignment horizontal="right"/>
    </xf>
    <xf numFmtId="4" fontId="11" fillId="34" borderId="31" xfId="0" applyNumberFormat="1" applyFont="1" applyFill="1" applyBorder="1" applyAlignment="1">
      <alignment horizontal="right"/>
    </xf>
    <xf numFmtId="4" fontId="11" fillId="34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0" borderId="27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13" fillId="34" borderId="10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10" fillId="33" borderId="0" xfId="0" applyNumberFormat="1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164" fontId="10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0" fontId="3" fillId="33" borderId="0" xfId="48" applyFont="1" applyFill="1">
      <alignment/>
      <protection/>
    </xf>
    <xf numFmtId="0" fontId="2" fillId="33" borderId="0" xfId="48" applyFill="1">
      <alignment/>
      <protection/>
    </xf>
    <xf numFmtId="3" fontId="2" fillId="33" borderId="0" xfId="48" applyNumberFormat="1" applyFill="1">
      <alignment/>
      <protection/>
    </xf>
    <xf numFmtId="0" fontId="6" fillId="33" borderId="0" xfId="0" applyFont="1" applyFill="1" applyAlignment="1">
      <alignment horizontal="right"/>
    </xf>
    <xf numFmtId="0" fontId="2" fillId="33" borderId="0" xfId="48" applyFont="1" applyFill="1">
      <alignment/>
      <protection/>
    </xf>
    <xf numFmtId="0" fontId="8" fillId="33" borderId="0" xfId="48" applyFont="1" applyFill="1">
      <alignment/>
      <protection/>
    </xf>
    <xf numFmtId="0" fontId="10" fillId="33" borderId="12" xfId="48" applyFont="1" applyFill="1" applyBorder="1">
      <alignment/>
      <protection/>
    </xf>
    <xf numFmtId="0" fontId="17" fillId="33" borderId="12" xfId="48" applyFont="1" applyFill="1" applyBorder="1" applyAlignment="1">
      <alignment horizontal="center"/>
      <protection/>
    </xf>
    <xf numFmtId="3" fontId="17" fillId="33" borderId="27" xfId="48" applyNumberFormat="1" applyFont="1" applyFill="1" applyBorder="1" applyAlignment="1">
      <alignment horizontal="center"/>
      <protection/>
    </xf>
    <xf numFmtId="49" fontId="17" fillId="33" borderId="27" xfId="48" applyNumberFormat="1" applyFont="1" applyFill="1" applyBorder="1" applyAlignment="1">
      <alignment horizontal="center"/>
      <protection/>
    </xf>
    <xf numFmtId="0" fontId="17" fillId="33" borderId="32" xfId="48" applyFont="1" applyFill="1" applyBorder="1">
      <alignment/>
      <protection/>
    </xf>
    <xf numFmtId="0" fontId="17" fillId="33" borderId="25" xfId="48" applyFont="1" applyFill="1" applyBorder="1">
      <alignment/>
      <protection/>
    </xf>
    <xf numFmtId="0" fontId="17" fillId="33" borderId="33" xfId="48" applyFont="1" applyFill="1" applyBorder="1">
      <alignment/>
      <protection/>
    </xf>
    <xf numFmtId="0" fontId="17" fillId="33" borderId="34" xfId="48" applyFont="1" applyFill="1" applyBorder="1">
      <alignment/>
      <protection/>
    </xf>
    <xf numFmtId="0" fontId="17" fillId="33" borderId="35" xfId="48" applyFont="1" applyFill="1" applyBorder="1">
      <alignment/>
      <protection/>
    </xf>
    <xf numFmtId="3" fontId="10" fillId="33" borderId="27" xfId="48" applyNumberFormat="1" applyFont="1" applyFill="1" applyBorder="1">
      <alignment/>
      <protection/>
    </xf>
    <xf numFmtId="3" fontId="17" fillId="33" borderId="27" xfId="48" applyNumberFormat="1" applyFont="1" applyFill="1" applyBorder="1" applyAlignment="1">
      <alignment horizontal="center"/>
      <protection/>
    </xf>
    <xf numFmtId="0" fontId="17" fillId="33" borderId="36" xfId="48" applyFont="1" applyFill="1" applyBorder="1">
      <alignment/>
      <protection/>
    </xf>
    <xf numFmtId="0" fontId="17" fillId="33" borderId="37" xfId="48" applyFont="1" applyFill="1" applyBorder="1">
      <alignment/>
      <protection/>
    </xf>
    <xf numFmtId="0" fontId="17" fillId="33" borderId="38" xfId="48" applyFont="1" applyFill="1" applyBorder="1">
      <alignment/>
      <protection/>
    </xf>
    <xf numFmtId="0" fontId="17" fillId="33" borderId="21" xfId="48" applyFont="1" applyFill="1" applyBorder="1" applyAlignment="1">
      <alignment wrapText="1"/>
      <protection/>
    </xf>
    <xf numFmtId="0" fontId="17" fillId="33" borderId="39" xfId="48" applyFont="1" applyFill="1" applyBorder="1">
      <alignment/>
      <protection/>
    </xf>
    <xf numFmtId="0" fontId="17" fillId="33" borderId="40" xfId="48" applyFont="1" applyFill="1" applyBorder="1">
      <alignment/>
      <protection/>
    </xf>
    <xf numFmtId="3" fontId="20" fillId="33" borderId="41" xfId="48" applyNumberFormat="1" applyFont="1" applyFill="1" applyBorder="1" applyAlignment="1">
      <alignment horizontal="center"/>
      <protection/>
    </xf>
    <xf numFmtId="0" fontId="17" fillId="33" borderId="32" xfId="48" applyFont="1" applyFill="1" applyBorder="1" applyAlignment="1">
      <alignment horizontal="center"/>
      <protection/>
    </xf>
    <xf numFmtId="0" fontId="17" fillId="33" borderId="25" xfId="48" applyFont="1" applyFill="1" applyBorder="1" applyAlignment="1">
      <alignment horizontal="center"/>
      <protection/>
    </xf>
    <xf numFmtId="0" fontId="17" fillId="33" borderId="42" xfId="48" applyFont="1" applyFill="1" applyBorder="1" applyAlignment="1">
      <alignment horizontal="center"/>
      <protection/>
    </xf>
    <xf numFmtId="0" fontId="17" fillId="33" borderId="26" xfId="48" applyFont="1" applyFill="1" applyBorder="1" applyAlignment="1">
      <alignment horizontal="center"/>
      <protection/>
    </xf>
    <xf numFmtId="0" fontId="17" fillId="33" borderId="35" xfId="48" applyFont="1" applyFill="1" applyBorder="1" applyAlignment="1">
      <alignment horizontal="center"/>
      <protection/>
    </xf>
    <xf numFmtId="3" fontId="9" fillId="33" borderId="24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right"/>
    </xf>
    <xf numFmtId="164" fontId="11" fillId="33" borderId="21" xfId="0" applyNumberFormat="1" applyFont="1" applyFill="1" applyBorder="1" applyAlignment="1">
      <alignment horizontal="right"/>
    </xf>
    <xf numFmtId="165" fontId="11" fillId="33" borderId="21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>
      <alignment horizontal="right"/>
    </xf>
    <xf numFmtId="164" fontId="11" fillId="33" borderId="25" xfId="0" applyNumberFormat="1" applyFont="1" applyFill="1" applyBorder="1" applyAlignment="1">
      <alignment horizontal="right"/>
    </xf>
    <xf numFmtId="165" fontId="11" fillId="33" borderId="25" xfId="0" applyNumberFormat="1" applyFont="1" applyFill="1" applyBorder="1" applyAlignment="1">
      <alignment horizontal="right"/>
    </xf>
    <xf numFmtId="3" fontId="13" fillId="33" borderId="43" xfId="0" applyNumberFormat="1" applyFont="1" applyFill="1" applyBorder="1" applyAlignment="1">
      <alignment/>
    </xf>
    <xf numFmtId="165" fontId="13" fillId="0" borderId="28" xfId="0" applyNumberFormat="1" applyFont="1" applyFill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165" fontId="13" fillId="33" borderId="28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3" fontId="9" fillId="33" borderId="36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right"/>
    </xf>
    <xf numFmtId="3" fontId="11" fillId="33" borderId="37" xfId="0" applyNumberFormat="1" applyFont="1" applyFill="1" applyBorder="1" applyAlignment="1">
      <alignment horizontal="right"/>
    </xf>
    <xf numFmtId="165" fontId="11" fillId="33" borderId="37" xfId="0" applyNumberFormat="1" applyFont="1" applyFill="1" applyBorder="1" applyAlignment="1">
      <alignment horizontal="right"/>
    </xf>
    <xf numFmtId="165" fontId="2" fillId="33" borderId="0" xfId="48" applyNumberFormat="1" applyFill="1">
      <alignment/>
      <protection/>
    </xf>
    <xf numFmtId="0" fontId="2" fillId="33" borderId="0" xfId="48" applyFill="1" applyAlignment="1">
      <alignment/>
      <protection/>
    </xf>
    <xf numFmtId="165" fontId="2" fillId="33" borderId="0" xfId="48" applyNumberFormat="1" applyFill="1" applyAlignment="1">
      <alignment/>
      <protection/>
    </xf>
    <xf numFmtId="3" fontId="21" fillId="33" borderId="0" xfId="48" applyNumberFormat="1" applyFont="1" applyFill="1" applyBorder="1" applyAlignment="1">
      <alignment horizontal="right"/>
      <protection/>
    </xf>
    <xf numFmtId="4" fontId="21" fillId="33" borderId="0" xfId="48" applyNumberFormat="1" applyFont="1" applyFill="1" applyBorder="1" applyAlignment="1">
      <alignment horizontal="right"/>
      <protection/>
    </xf>
    <xf numFmtId="3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3" fontId="10" fillId="33" borderId="0" xfId="48" applyNumberFormat="1" applyFont="1" applyFill="1" applyBorder="1" applyAlignment="1">
      <alignment/>
      <protection/>
    </xf>
    <xf numFmtId="3" fontId="21" fillId="33" borderId="0" xfId="48" applyNumberFormat="1" applyFont="1" applyFill="1" applyBorder="1" applyAlignment="1">
      <alignment horizontal="right"/>
      <protection/>
    </xf>
    <xf numFmtId="4" fontId="21" fillId="33" borderId="0" xfId="48" applyNumberFormat="1" applyFont="1" applyFill="1" applyBorder="1" applyAlignment="1">
      <alignment horizontal="right"/>
      <protection/>
    </xf>
    <xf numFmtId="3" fontId="22" fillId="33" borderId="0" xfId="0" applyNumberFormat="1" applyFont="1" applyFill="1" applyBorder="1" applyAlignment="1">
      <alignment horizontal="right"/>
    </xf>
    <xf numFmtId="4" fontId="22" fillId="33" borderId="0" xfId="0" applyNumberFormat="1" applyFont="1" applyFill="1" applyBorder="1" applyAlignment="1">
      <alignment horizontal="right"/>
    </xf>
    <xf numFmtId="3" fontId="10" fillId="33" borderId="0" xfId="48" applyNumberFormat="1" applyFont="1" applyFill="1" applyBorder="1" applyAlignment="1">
      <alignment horizontal="center" vertical="center"/>
      <protection/>
    </xf>
    <xf numFmtId="3" fontId="21" fillId="33" borderId="0" xfId="48" applyNumberFormat="1" applyFont="1" applyFill="1" applyBorder="1" applyAlignment="1">
      <alignment horizontal="right" vertical="center"/>
      <protection/>
    </xf>
    <xf numFmtId="4" fontId="21" fillId="33" borderId="0" xfId="48" applyNumberFormat="1" applyFont="1" applyFill="1" applyBorder="1" applyAlignment="1">
      <alignment horizontal="right" vertical="center"/>
      <protection/>
    </xf>
    <xf numFmtId="3" fontId="16" fillId="33" borderId="0" xfId="48" applyNumberFormat="1" applyFont="1" applyFill="1" applyBorder="1" applyAlignment="1">
      <alignment horizontal="right"/>
      <protection/>
    </xf>
    <xf numFmtId="3" fontId="16" fillId="33" borderId="0" xfId="48" applyNumberFormat="1" applyFont="1" applyFill="1" applyBorder="1" applyAlignment="1">
      <alignment/>
      <protection/>
    </xf>
    <xf numFmtId="165" fontId="19" fillId="0" borderId="0" xfId="0" applyNumberFormat="1" applyFont="1" applyBorder="1" applyAlignment="1">
      <alignment horizontal="right"/>
    </xf>
    <xf numFmtId="3" fontId="10" fillId="33" borderId="0" xfId="48" applyNumberFormat="1" applyFont="1" applyFill="1" applyBorder="1" applyAlignment="1">
      <alignment wrapText="1"/>
      <protection/>
    </xf>
    <xf numFmtId="0" fontId="2" fillId="33" borderId="0" xfId="48" applyFill="1" applyBorder="1">
      <alignment/>
      <protection/>
    </xf>
    <xf numFmtId="0" fontId="23" fillId="0" borderId="0" xfId="48" applyFont="1">
      <alignment/>
      <protection/>
    </xf>
    <xf numFmtId="0" fontId="7" fillId="0" borderId="0" xfId="0" applyFont="1" applyFill="1" applyAlignment="1">
      <alignment horizontal="right"/>
    </xf>
    <xf numFmtId="0" fontId="24" fillId="0" borderId="0" xfId="48" applyFont="1">
      <alignment/>
      <protection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48">
      <alignment/>
      <protection/>
    </xf>
    <xf numFmtId="0" fontId="26" fillId="0" borderId="0" xfId="48" applyFont="1">
      <alignment/>
      <protection/>
    </xf>
    <xf numFmtId="0" fontId="2" fillId="0" borderId="12" xfId="48" applyBorder="1">
      <alignment/>
      <protection/>
    </xf>
    <xf numFmtId="0" fontId="10" fillId="0" borderId="12" xfId="48" applyFont="1" applyBorder="1">
      <alignment/>
      <protection/>
    </xf>
    <xf numFmtId="0" fontId="26" fillId="0" borderId="11" xfId="48" applyFont="1" applyBorder="1">
      <alignment/>
      <protection/>
    </xf>
    <xf numFmtId="0" fontId="26" fillId="0" borderId="30" xfId="48" applyFont="1" applyBorder="1">
      <alignment/>
      <protection/>
    </xf>
    <xf numFmtId="0" fontId="26" fillId="0" borderId="29" xfId="48" applyFont="1" applyBorder="1">
      <alignment/>
      <protection/>
    </xf>
    <xf numFmtId="0" fontId="26" fillId="0" borderId="10" xfId="48" applyFont="1" applyBorder="1">
      <alignment/>
      <protection/>
    </xf>
    <xf numFmtId="0" fontId="2" fillId="0" borderId="27" xfId="48" applyBorder="1">
      <alignment/>
      <protection/>
    </xf>
    <xf numFmtId="3" fontId="10" fillId="0" borderId="27" xfId="48" applyNumberFormat="1" applyFont="1" applyFill="1" applyBorder="1">
      <alignment/>
      <protection/>
    </xf>
    <xf numFmtId="0" fontId="26" fillId="0" borderId="0" xfId="48" applyFont="1" applyBorder="1" applyAlignment="1">
      <alignment horizontal="center"/>
      <protection/>
    </xf>
    <xf numFmtId="0" fontId="26" fillId="0" borderId="12" xfId="48" applyFont="1" applyBorder="1" applyAlignment="1">
      <alignment horizontal="center"/>
      <protection/>
    </xf>
    <xf numFmtId="0" fontId="26" fillId="0" borderId="44" xfId="48" applyFont="1" applyBorder="1" applyAlignment="1">
      <alignment horizontal="center"/>
      <protection/>
    </xf>
    <xf numFmtId="0" fontId="26" fillId="0" borderId="12" xfId="48" applyFont="1" applyBorder="1">
      <alignment/>
      <protection/>
    </xf>
    <xf numFmtId="0" fontId="26" fillId="0" borderId="0" xfId="48" applyFont="1" applyBorder="1">
      <alignment/>
      <protection/>
    </xf>
    <xf numFmtId="3" fontId="10" fillId="0" borderId="0" xfId="48" applyNumberFormat="1" applyFont="1" applyBorder="1">
      <alignment/>
      <protection/>
    </xf>
    <xf numFmtId="0" fontId="26" fillId="0" borderId="27" xfId="48" applyFont="1" applyBorder="1" applyAlignment="1">
      <alignment horizontal="center"/>
      <protection/>
    </xf>
    <xf numFmtId="0" fontId="26" fillId="0" borderId="27" xfId="48" applyFont="1" applyBorder="1" applyAlignment="1">
      <alignment horizontal="left"/>
      <protection/>
    </xf>
    <xf numFmtId="0" fontId="26" fillId="0" borderId="20" xfId="48" applyFont="1" applyBorder="1">
      <alignment/>
      <protection/>
    </xf>
    <xf numFmtId="3" fontId="10" fillId="33" borderId="23" xfId="48" applyNumberFormat="1" applyFont="1" applyFill="1" applyBorder="1">
      <alignment/>
      <protection/>
    </xf>
    <xf numFmtId="3" fontId="27" fillId="33" borderId="45" xfId="48" applyNumberFormat="1" applyFont="1" applyFill="1" applyBorder="1">
      <alignment/>
      <protection/>
    </xf>
    <xf numFmtId="3" fontId="27" fillId="33" borderId="17" xfId="48" applyNumberFormat="1" applyFont="1" applyFill="1" applyBorder="1">
      <alignment/>
      <protection/>
    </xf>
    <xf numFmtId="3" fontId="28" fillId="33" borderId="17" xfId="48" applyNumberFormat="1" applyFont="1" applyFill="1" applyBorder="1">
      <alignment/>
      <protection/>
    </xf>
    <xf numFmtId="165" fontId="27" fillId="33" borderId="46" xfId="48" applyNumberFormat="1" applyFont="1" applyFill="1" applyBorder="1">
      <alignment/>
      <protection/>
    </xf>
    <xf numFmtId="3" fontId="26" fillId="0" borderId="0" xfId="48" applyNumberFormat="1" applyFont="1" applyBorder="1">
      <alignment/>
      <protection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7" fillId="33" borderId="24" xfId="48" applyNumberFormat="1" applyFont="1" applyFill="1" applyBorder="1">
      <alignment/>
      <protection/>
    </xf>
    <xf numFmtId="3" fontId="27" fillId="33" borderId="21" xfId="48" applyNumberFormat="1" applyFont="1" applyFill="1" applyBorder="1">
      <alignment/>
      <protection/>
    </xf>
    <xf numFmtId="3" fontId="28" fillId="33" borderId="21" xfId="48" applyNumberFormat="1" applyFont="1" applyFill="1" applyBorder="1">
      <alignment/>
      <protection/>
    </xf>
    <xf numFmtId="165" fontId="27" fillId="33" borderId="47" xfId="48" applyNumberFormat="1" applyFont="1" applyFill="1" applyBorder="1">
      <alignment/>
      <protection/>
    </xf>
    <xf numFmtId="0" fontId="26" fillId="0" borderId="0" xfId="48" applyFont="1" applyBorder="1" applyAlignment="1">
      <alignment/>
      <protection/>
    </xf>
    <xf numFmtId="0" fontId="26" fillId="0" borderId="0" xfId="48" applyFont="1" applyBorder="1" applyAlignment="1">
      <alignment horizontal="left"/>
      <protection/>
    </xf>
    <xf numFmtId="0" fontId="0" fillId="0" borderId="0" xfId="0" applyBorder="1" applyAlignment="1">
      <alignment/>
    </xf>
    <xf numFmtId="0" fontId="10" fillId="33" borderId="23" xfId="48" applyFont="1" applyFill="1" applyBorder="1">
      <alignment/>
      <protection/>
    </xf>
    <xf numFmtId="0" fontId="26" fillId="0" borderId="48" xfId="48" applyFont="1" applyBorder="1">
      <alignment/>
      <protection/>
    </xf>
    <xf numFmtId="3" fontId="10" fillId="33" borderId="49" xfId="48" applyNumberFormat="1" applyFont="1" applyFill="1" applyBorder="1">
      <alignment/>
      <protection/>
    </xf>
    <xf numFmtId="3" fontId="27" fillId="33" borderId="50" xfId="48" applyNumberFormat="1" applyFont="1" applyFill="1" applyBorder="1">
      <alignment/>
      <protection/>
    </xf>
    <xf numFmtId="3" fontId="27" fillId="33" borderId="51" xfId="48" applyNumberFormat="1" applyFont="1" applyFill="1" applyBorder="1">
      <alignment/>
      <protection/>
    </xf>
    <xf numFmtId="3" fontId="28" fillId="33" borderId="51" xfId="48" applyNumberFormat="1" applyFont="1" applyFill="1" applyBorder="1">
      <alignment/>
      <protection/>
    </xf>
    <xf numFmtId="165" fontId="27" fillId="33" borderId="52" xfId="48" applyNumberFormat="1" applyFont="1" applyFill="1" applyBorder="1">
      <alignment/>
      <protection/>
    </xf>
    <xf numFmtId="0" fontId="26" fillId="0" borderId="53" xfId="48" applyFont="1" applyBorder="1">
      <alignment/>
      <protection/>
    </xf>
    <xf numFmtId="3" fontId="10" fillId="0" borderId="0" xfId="48" applyNumberFormat="1" applyFont="1" applyFill="1" applyBorder="1">
      <alignment/>
      <protection/>
    </xf>
    <xf numFmtId="3" fontId="27" fillId="33" borderId="0" xfId="48" applyNumberFormat="1" applyFont="1" applyFill="1" applyBorder="1">
      <alignment/>
      <protection/>
    </xf>
    <xf numFmtId="3" fontId="28" fillId="33" borderId="0" xfId="48" applyNumberFormat="1" applyFont="1" applyFill="1" applyBorder="1">
      <alignment/>
      <protection/>
    </xf>
    <xf numFmtId="165" fontId="27" fillId="33" borderId="15" xfId="48" applyNumberFormat="1" applyFont="1" applyFill="1" applyBorder="1">
      <alignment/>
      <protection/>
    </xf>
    <xf numFmtId="0" fontId="10" fillId="33" borderId="11" xfId="48" applyFont="1" applyFill="1" applyBorder="1">
      <alignment/>
      <protection/>
    </xf>
    <xf numFmtId="3" fontId="27" fillId="33" borderId="43" xfId="48" applyNumberFormat="1" applyFont="1" applyFill="1" applyBorder="1">
      <alignment/>
      <protection/>
    </xf>
    <xf numFmtId="3" fontId="28" fillId="33" borderId="43" xfId="48" applyNumberFormat="1" applyFont="1" applyFill="1" applyBorder="1">
      <alignment/>
      <protection/>
    </xf>
    <xf numFmtId="165" fontId="27" fillId="33" borderId="43" xfId="48" applyNumberFormat="1" applyFont="1" applyFill="1" applyBorder="1">
      <alignment/>
      <protection/>
    </xf>
    <xf numFmtId="0" fontId="16" fillId="0" borderId="0" xfId="48" applyFont="1" applyBorder="1">
      <alignment/>
      <protection/>
    </xf>
    <xf numFmtId="3" fontId="10" fillId="0" borderId="0" xfId="48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48" applyFont="1" applyFill="1" applyBorder="1">
      <alignment/>
      <protection/>
    </xf>
    <xf numFmtId="3" fontId="0" fillId="0" borderId="0" xfId="0" applyNumberFormat="1" applyBorder="1" applyAlignment="1">
      <alignment/>
    </xf>
    <xf numFmtId="3" fontId="10" fillId="35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48" applyFont="1" applyAlignment="1">
      <alignment horizontal="center" vertical="center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15" fillId="33" borderId="54" xfId="48" applyFont="1" applyFill="1" applyBorder="1" applyAlignment="1">
      <alignment horizontal="center"/>
      <protection/>
    </xf>
    <xf numFmtId="0" fontId="15" fillId="33" borderId="19" xfId="48" applyFont="1" applyFill="1" applyBorder="1" applyAlignment="1">
      <alignment horizontal="center"/>
      <protection/>
    </xf>
    <xf numFmtId="0" fontId="15" fillId="33" borderId="31" xfId="48" applyFont="1" applyFill="1" applyBorder="1" applyAlignment="1">
      <alignment horizontal="center"/>
      <protection/>
    </xf>
    <xf numFmtId="0" fontId="15" fillId="33" borderId="18" xfId="48" applyFont="1" applyFill="1" applyBorder="1" applyAlignment="1">
      <alignment horizontal="center"/>
      <protection/>
    </xf>
    <xf numFmtId="0" fontId="18" fillId="33" borderId="55" xfId="48" applyFont="1" applyFill="1" applyBorder="1" applyAlignment="1">
      <alignment horizontal="center"/>
      <protection/>
    </xf>
    <xf numFmtId="0" fontId="18" fillId="33" borderId="56" xfId="48" applyFont="1" applyFill="1" applyBorder="1" applyAlignment="1">
      <alignment horizontal="center"/>
      <protection/>
    </xf>
    <xf numFmtId="0" fontId="9" fillId="0" borderId="0" xfId="48" applyFont="1" applyBorder="1" applyAlignment="1">
      <alignment horizontal="left"/>
      <protection/>
    </xf>
    <xf numFmtId="0" fontId="0" fillId="0" borderId="0" xfId="0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č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horko\Local%20Settings\Temporary%20Internet%20Files\OLK91\Agregv&#253;konyK&#218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08"/>
  <sheetViews>
    <sheetView tabSelected="1" zoomScale="60" zoomScaleNormal="60" zoomScalePageLayoutView="0" workbookViewId="0" topLeftCell="A85">
      <selection activeCell="A101" sqref="A101:A103"/>
    </sheetView>
  </sheetViews>
  <sheetFormatPr defaultColWidth="9.140625" defaultRowHeight="12.75"/>
  <cols>
    <col min="1" max="1" width="24.8515625" style="2" customWidth="1"/>
    <col min="2" max="4" width="20.7109375" style="2" bestFit="1" customWidth="1"/>
    <col min="5" max="5" width="20.7109375" style="3" bestFit="1" customWidth="1"/>
    <col min="6" max="8" width="20.7109375" style="4" bestFit="1" customWidth="1"/>
    <col min="9" max="10" width="21.28125" style="2" customWidth="1"/>
    <col min="11" max="11" width="22.421875" style="2" customWidth="1"/>
    <col min="12" max="12" width="21.28125" style="2" customWidth="1"/>
    <col min="13" max="13" width="20.28125" style="2" customWidth="1"/>
    <col min="14" max="14" width="23.7109375" style="2" customWidth="1"/>
    <col min="15" max="15" width="20.7109375" style="2" customWidth="1"/>
    <col min="16" max="16" width="20.28125" style="2" customWidth="1"/>
    <col min="17" max="17" width="21.421875" style="2" customWidth="1"/>
    <col min="18" max="18" width="20.140625" style="0" customWidth="1"/>
    <col min="20" max="20" width="9.28125" style="0" bestFit="1" customWidth="1"/>
  </cols>
  <sheetData>
    <row r="1" spans="1:18" ht="37.5">
      <c r="A1" s="1" t="s">
        <v>0</v>
      </c>
      <c r="R1" s="5" t="s">
        <v>1</v>
      </c>
    </row>
    <row r="2" spans="1:17" ht="31.5">
      <c r="A2" s="6" t="s">
        <v>2</v>
      </c>
      <c r="F2" s="3"/>
      <c r="M2" s="7"/>
      <c r="N2" s="7"/>
      <c r="Q2" s="8"/>
    </row>
    <row r="3" spans="1:17" ht="22.5">
      <c r="A3" s="6"/>
      <c r="Q3" s="9"/>
    </row>
    <row r="4" spans="1:18" ht="76.5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ht="13.5" thickBot="1">
      <c r="A5" s="10"/>
    </row>
    <row r="6" spans="1:18" ht="19.5" thickBot="1">
      <c r="A6" s="11"/>
      <c r="B6" s="12" t="s">
        <v>4</v>
      </c>
      <c r="C6" s="12" t="s">
        <v>4</v>
      </c>
      <c r="D6" s="12" t="s">
        <v>4</v>
      </c>
      <c r="E6" s="13" t="s">
        <v>4</v>
      </c>
      <c r="F6" s="14" t="s">
        <v>4</v>
      </c>
      <c r="G6" s="14" t="s">
        <v>4</v>
      </c>
      <c r="H6" s="14" t="s">
        <v>4</v>
      </c>
      <c r="I6" s="15" t="s">
        <v>5</v>
      </c>
      <c r="J6" s="15" t="s">
        <v>6</v>
      </c>
      <c r="K6" s="16" t="s">
        <v>7</v>
      </c>
      <c r="L6" s="17"/>
      <c r="M6" s="16" t="s">
        <v>8</v>
      </c>
      <c r="N6" s="17"/>
      <c r="O6" s="18" t="s">
        <v>9</v>
      </c>
      <c r="P6" s="12"/>
      <c r="Q6" s="18" t="s">
        <v>10</v>
      </c>
      <c r="R6" s="12"/>
    </row>
    <row r="7" spans="1:18" ht="18.75">
      <c r="A7" s="19" t="s">
        <v>11</v>
      </c>
      <c r="B7" s="20" t="s">
        <v>12</v>
      </c>
      <c r="C7" s="20" t="s">
        <v>13</v>
      </c>
      <c r="D7" s="20" t="s">
        <v>14</v>
      </c>
      <c r="E7" s="21" t="s">
        <v>15</v>
      </c>
      <c r="F7" s="22" t="s">
        <v>16</v>
      </c>
      <c r="G7" s="21" t="s">
        <v>17</v>
      </c>
      <c r="H7" s="21" t="s">
        <v>18</v>
      </c>
      <c r="I7" s="23" t="s">
        <v>19</v>
      </c>
      <c r="J7" s="23" t="s">
        <v>19</v>
      </c>
      <c r="K7" s="24" t="s">
        <v>20</v>
      </c>
      <c r="L7" s="23" t="s">
        <v>21</v>
      </c>
      <c r="M7" s="24" t="s">
        <v>20</v>
      </c>
      <c r="N7" s="24" t="s">
        <v>21</v>
      </c>
      <c r="O7" s="20" t="s">
        <v>20</v>
      </c>
      <c r="P7" s="20" t="s">
        <v>21</v>
      </c>
      <c r="Q7" s="20" t="s">
        <v>20</v>
      </c>
      <c r="R7" s="20" t="s">
        <v>21</v>
      </c>
    </row>
    <row r="8" spans="1:18" ht="19.5" thickBot="1">
      <c r="A8" s="25"/>
      <c r="B8" s="26"/>
      <c r="C8" s="26"/>
      <c r="D8" s="26"/>
      <c r="E8" s="27"/>
      <c r="F8" s="28"/>
      <c r="G8" s="28"/>
      <c r="H8" s="28"/>
      <c r="I8" s="29"/>
      <c r="J8" s="29"/>
      <c r="K8" s="30"/>
      <c r="L8" s="31"/>
      <c r="M8" s="30"/>
      <c r="N8" s="30"/>
      <c r="O8" s="26"/>
      <c r="P8" s="26"/>
      <c r="Q8" s="26"/>
      <c r="R8" s="26"/>
    </row>
    <row r="9" spans="1:18" ht="24.75" thickBot="1">
      <c r="A9" s="32" t="s">
        <v>22</v>
      </c>
      <c r="B9" s="33">
        <v>26357</v>
      </c>
      <c r="C9" s="33">
        <v>26259</v>
      </c>
      <c r="D9" s="33">
        <v>27099</v>
      </c>
      <c r="E9" s="34">
        <v>27511</v>
      </c>
      <c r="F9" s="34">
        <v>27727</v>
      </c>
      <c r="G9" s="35">
        <v>28393</v>
      </c>
      <c r="H9" s="36">
        <v>29273.5</v>
      </c>
      <c r="I9" s="37">
        <v>30806</v>
      </c>
      <c r="J9" s="37">
        <v>30806</v>
      </c>
      <c r="K9" s="38">
        <f>+I9-H9</f>
        <v>1532.5</v>
      </c>
      <c r="L9" s="39">
        <f>+I9/H9*100</f>
        <v>105.23511025330077</v>
      </c>
      <c r="M9" s="37">
        <f>+J9-H9</f>
        <v>1532.5</v>
      </c>
      <c r="N9" s="40">
        <f>+J9/H9*100</f>
        <v>105.23511025330077</v>
      </c>
      <c r="O9" s="33">
        <v>880.5</v>
      </c>
      <c r="P9" s="41">
        <v>103.10111647236995</v>
      </c>
      <c r="Q9" s="33">
        <v>4449</v>
      </c>
      <c r="R9" s="41">
        <v>116.87976628599613</v>
      </c>
    </row>
    <row r="10" spans="1:18" ht="24">
      <c r="A10" s="42" t="s">
        <v>23</v>
      </c>
      <c r="B10" s="43">
        <v>105075</v>
      </c>
      <c r="C10" s="43">
        <v>100625</v>
      </c>
      <c r="D10" s="43">
        <v>96000</v>
      </c>
      <c r="E10" s="44">
        <v>92062</v>
      </c>
      <c r="F10" s="44">
        <v>88544</v>
      </c>
      <c r="G10" s="45">
        <v>84676.25</v>
      </c>
      <c r="H10" s="46">
        <v>82206.5</v>
      </c>
      <c r="I10" s="47">
        <v>79494.25</v>
      </c>
      <c r="J10" s="47">
        <v>79494.25</v>
      </c>
      <c r="K10" s="48">
        <f aca="true" t="shared" si="0" ref="K10:K73">+I10-H10</f>
        <v>-2712.25</v>
      </c>
      <c r="L10" s="49">
        <f aca="true" t="shared" si="1" ref="L10:L73">+I10/H10*100</f>
        <v>96.70068668535943</v>
      </c>
      <c r="M10" s="47">
        <f aca="true" t="shared" si="2" ref="M10:M73">+J10-H10</f>
        <v>-2712.25</v>
      </c>
      <c r="N10" s="50">
        <f aca="true" t="shared" si="3" ref="N10:N73">+J10/H10*100</f>
        <v>96.70068668535943</v>
      </c>
      <c r="O10" s="43">
        <v>-2469.75</v>
      </c>
      <c r="P10" s="41">
        <v>97.08330257894038</v>
      </c>
      <c r="Q10" s="43">
        <v>-25580.75</v>
      </c>
      <c r="R10" s="51">
        <v>75.65477040209375</v>
      </c>
    </row>
    <row r="11" spans="1:18" ht="24">
      <c r="A11" s="42" t="s">
        <v>24</v>
      </c>
      <c r="B11" s="43">
        <v>47656</v>
      </c>
      <c r="C11" s="43">
        <v>47344</v>
      </c>
      <c r="D11" s="43">
        <v>46991</v>
      </c>
      <c r="E11" s="44">
        <f>'[1]List1'!D92</f>
        <v>46967</v>
      </c>
      <c r="F11" s="44">
        <v>46467</v>
      </c>
      <c r="G11" s="45">
        <v>46175</v>
      </c>
      <c r="H11" s="46">
        <v>45139</v>
      </c>
      <c r="I11" s="47">
        <v>44073</v>
      </c>
      <c r="J11" s="47">
        <v>44798</v>
      </c>
      <c r="K11" s="48">
        <f t="shared" si="0"/>
        <v>-1066</v>
      </c>
      <c r="L11" s="49">
        <f t="shared" si="1"/>
        <v>97.63840581315492</v>
      </c>
      <c r="M11" s="47">
        <f t="shared" si="2"/>
        <v>-341</v>
      </c>
      <c r="N11" s="50">
        <f t="shared" si="3"/>
        <v>99.24455570570903</v>
      </c>
      <c r="O11" s="43">
        <v>-1036</v>
      </c>
      <c r="P11" s="51">
        <v>97.75636166756904</v>
      </c>
      <c r="Q11" s="43">
        <v>-2858</v>
      </c>
      <c r="R11" s="51">
        <v>94.00285378546248</v>
      </c>
    </row>
    <row r="12" spans="1:18" ht="24">
      <c r="A12" s="42" t="s">
        <v>25</v>
      </c>
      <c r="B12" s="43">
        <v>2468</v>
      </c>
      <c r="C12" s="43">
        <v>2500</v>
      </c>
      <c r="D12" s="43">
        <v>2487</v>
      </c>
      <c r="E12" s="44">
        <v>2454</v>
      </c>
      <c r="F12" s="44">
        <v>2220</v>
      </c>
      <c r="G12" s="45">
        <v>2267</v>
      </c>
      <c r="H12" s="46">
        <v>2371</v>
      </c>
      <c r="I12" s="47">
        <v>2397</v>
      </c>
      <c r="J12" s="47">
        <v>2397</v>
      </c>
      <c r="K12" s="48">
        <f t="shared" si="0"/>
        <v>26</v>
      </c>
      <c r="L12" s="49">
        <f t="shared" si="1"/>
        <v>101.09658371994938</v>
      </c>
      <c r="M12" s="47">
        <f t="shared" si="2"/>
        <v>26</v>
      </c>
      <c r="N12" s="50">
        <f t="shared" si="3"/>
        <v>101.09658371994938</v>
      </c>
      <c r="O12" s="43">
        <v>104</v>
      </c>
      <c r="P12" s="51">
        <v>104.58756065284518</v>
      </c>
      <c r="Q12" s="43">
        <v>-71</v>
      </c>
      <c r="R12" s="51">
        <v>97.12317666126418</v>
      </c>
    </row>
    <row r="13" spans="1:18" ht="24.75" thickBot="1">
      <c r="A13" s="52" t="s">
        <v>26</v>
      </c>
      <c r="B13" s="53"/>
      <c r="C13" s="53"/>
      <c r="D13" s="53"/>
      <c r="E13" s="54"/>
      <c r="F13" s="54">
        <v>102</v>
      </c>
      <c r="G13" s="55">
        <v>107</v>
      </c>
      <c r="H13" s="56">
        <v>107</v>
      </c>
      <c r="I13" s="57">
        <v>102</v>
      </c>
      <c r="J13" s="57">
        <v>102</v>
      </c>
      <c r="K13" s="58">
        <f t="shared" si="0"/>
        <v>-5</v>
      </c>
      <c r="L13" s="59">
        <f t="shared" si="1"/>
        <v>95.32710280373831</v>
      </c>
      <c r="M13" s="60">
        <f t="shared" si="2"/>
        <v>-5</v>
      </c>
      <c r="N13" s="61">
        <f t="shared" si="3"/>
        <v>95.32710280373831</v>
      </c>
      <c r="O13" s="53">
        <v>0</v>
      </c>
      <c r="P13" s="62">
        <v>100</v>
      </c>
      <c r="Q13" s="53">
        <v>102</v>
      </c>
      <c r="R13" s="62" t="s">
        <v>81</v>
      </c>
    </row>
    <row r="14" spans="1:18" s="73" customFormat="1" ht="28.5" thickBot="1">
      <c r="A14" s="63" t="s">
        <v>27</v>
      </c>
      <c r="B14" s="64">
        <f>SUM(B9:B12)</f>
        <v>181556</v>
      </c>
      <c r="C14" s="64">
        <f>SUM(C9:C12)</f>
        <v>176728</v>
      </c>
      <c r="D14" s="64">
        <f>SUM(D9:D12)</f>
        <v>172577</v>
      </c>
      <c r="E14" s="65">
        <f>SUM(E9:E12)</f>
        <v>168994</v>
      </c>
      <c r="F14" s="65">
        <v>165060</v>
      </c>
      <c r="G14" s="66">
        <f>SUM(G9:G13)</f>
        <v>161618.25</v>
      </c>
      <c r="H14" s="67">
        <f>SUM(H9:H13)</f>
        <v>159097</v>
      </c>
      <c r="I14" s="68">
        <v>156872.25</v>
      </c>
      <c r="J14" s="68">
        <v>157597.25</v>
      </c>
      <c r="K14" s="69">
        <f t="shared" si="0"/>
        <v>-2224.75</v>
      </c>
      <c r="L14" s="70">
        <f t="shared" si="1"/>
        <v>98.6016392515258</v>
      </c>
      <c r="M14" s="68">
        <f t="shared" si="2"/>
        <v>-1499.75</v>
      </c>
      <c r="N14" s="71">
        <f t="shared" si="3"/>
        <v>99.0573360905611</v>
      </c>
      <c r="O14" s="64">
        <v>-2521.25</v>
      </c>
      <c r="P14" s="72">
        <v>98.43999672066738</v>
      </c>
      <c r="Q14" s="64">
        <v>-23958.75</v>
      </c>
      <c r="R14" s="72">
        <v>86.8036583753773</v>
      </c>
    </row>
    <row r="15" spans="1:18" ht="24">
      <c r="A15" s="32" t="s">
        <v>22</v>
      </c>
      <c r="B15" s="33">
        <v>28762</v>
      </c>
      <c r="C15" s="33">
        <v>28879</v>
      </c>
      <c r="D15" s="33">
        <v>29439</v>
      </c>
      <c r="E15" s="34">
        <v>29500</v>
      </c>
      <c r="F15" s="34">
        <v>30548</v>
      </c>
      <c r="G15" s="35">
        <v>31312.5</v>
      </c>
      <c r="H15" s="36">
        <v>32461.5</v>
      </c>
      <c r="I15" s="37">
        <v>34185</v>
      </c>
      <c r="J15" s="37">
        <v>34185</v>
      </c>
      <c r="K15" s="38">
        <f t="shared" si="0"/>
        <v>1723.5</v>
      </c>
      <c r="L15" s="39">
        <f t="shared" si="1"/>
        <v>105.30936648029203</v>
      </c>
      <c r="M15" s="37">
        <f t="shared" si="2"/>
        <v>1723.5</v>
      </c>
      <c r="N15" s="40">
        <f t="shared" si="3"/>
        <v>105.30936648029203</v>
      </c>
      <c r="O15" s="33">
        <v>1149</v>
      </c>
      <c r="P15" s="41">
        <v>103.66946107784432</v>
      </c>
      <c r="Q15" s="33">
        <v>5423</v>
      </c>
      <c r="R15" s="41">
        <v>118.85473889159309</v>
      </c>
    </row>
    <row r="16" spans="1:18" ht="24">
      <c r="A16" s="42" t="s">
        <v>23</v>
      </c>
      <c r="B16" s="43">
        <v>118268</v>
      </c>
      <c r="C16" s="43">
        <v>114486</v>
      </c>
      <c r="D16" s="43">
        <v>112485</v>
      </c>
      <c r="E16" s="44">
        <v>108569</v>
      </c>
      <c r="F16" s="44">
        <v>105784</v>
      </c>
      <c r="G16" s="45">
        <v>102283.75</v>
      </c>
      <c r="H16" s="46">
        <v>100039.5</v>
      </c>
      <c r="I16" s="47">
        <v>98218.25</v>
      </c>
      <c r="J16" s="47">
        <v>98218.25</v>
      </c>
      <c r="K16" s="48">
        <f t="shared" si="0"/>
        <v>-1821.25</v>
      </c>
      <c r="L16" s="49">
        <f t="shared" si="1"/>
        <v>98.17946910970167</v>
      </c>
      <c r="M16" s="47">
        <f t="shared" si="2"/>
        <v>-1821.25</v>
      </c>
      <c r="N16" s="50">
        <f t="shared" si="3"/>
        <v>98.17946910970167</v>
      </c>
      <c r="O16" s="43">
        <v>-2244.25</v>
      </c>
      <c r="P16" s="51">
        <v>97.80585870189546</v>
      </c>
      <c r="Q16" s="43">
        <v>-20049.75</v>
      </c>
      <c r="R16" s="51">
        <v>83.04718943416647</v>
      </c>
    </row>
    <row r="17" spans="1:18" ht="24">
      <c r="A17" s="42" t="s">
        <v>24</v>
      </c>
      <c r="B17" s="43">
        <v>36488</v>
      </c>
      <c r="C17" s="43">
        <v>36531</v>
      </c>
      <c r="D17" s="43">
        <v>36725</v>
      </c>
      <c r="E17" s="44">
        <f>'[1]List1'!G92</f>
        <v>36861</v>
      </c>
      <c r="F17" s="44">
        <v>36668</v>
      </c>
      <c r="G17" s="45">
        <v>36782</v>
      </c>
      <c r="H17" s="46">
        <v>36330</v>
      </c>
      <c r="I17" s="47">
        <v>36053</v>
      </c>
      <c r="J17" s="47">
        <v>37015</v>
      </c>
      <c r="K17" s="48">
        <f t="shared" si="0"/>
        <v>-277</v>
      </c>
      <c r="L17" s="49">
        <f t="shared" si="1"/>
        <v>99.23754472887421</v>
      </c>
      <c r="M17" s="47">
        <f t="shared" si="2"/>
        <v>685</v>
      </c>
      <c r="N17" s="50">
        <f t="shared" si="3"/>
        <v>101.88549408202587</v>
      </c>
      <c r="O17" s="43">
        <v>-452</v>
      </c>
      <c r="P17" s="51">
        <v>98.77113805665815</v>
      </c>
      <c r="Q17" s="43">
        <v>527</v>
      </c>
      <c r="R17" s="51">
        <v>101.44431045823283</v>
      </c>
    </row>
    <row r="18" spans="1:18" ht="24">
      <c r="A18" s="42" t="s">
        <v>25</v>
      </c>
      <c r="B18" s="43">
        <v>1233</v>
      </c>
      <c r="C18" s="43">
        <v>1374</v>
      </c>
      <c r="D18" s="43">
        <v>1556</v>
      </c>
      <c r="E18" s="44">
        <v>1545</v>
      </c>
      <c r="F18" s="44">
        <v>1377</v>
      </c>
      <c r="G18" s="45">
        <v>1260</v>
      </c>
      <c r="H18" s="46">
        <v>1167</v>
      </c>
      <c r="I18" s="47">
        <v>1117</v>
      </c>
      <c r="J18" s="47">
        <v>1117</v>
      </c>
      <c r="K18" s="48">
        <f t="shared" si="0"/>
        <v>-50</v>
      </c>
      <c r="L18" s="49">
        <f t="shared" si="1"/>
        <v>95.71550985432734</v>
      </c>
      <c r="M18" s="47">
        <f t="shared" si="2"/>
        <v>-50</v>
      </c>
      <c r="N18" s="50">
        <f t="shared" si="3"/>
        <v>95.71550985432734</v>
      </c>
      <c r="O18" s="43">
        <v>-93</v>
      </c>
      <c r="P18" s="51">
        <v>92.61904761904762</v>
      </c>
      <c r="Q18" s="43">
        <v>-116</v>
      </c>
      <c r="R18" s="51">
        <v>90.59205190592053</v>
      </c>
    </row>
    <row r="19" spans="1:18" ht="24.75" thickBot="1">
      <c r="A19" s="52" t="s">
        <v>26</v>
      </c>
      <c r="B19" s="53"/>
      <c r="C19" s="53"/>
      <c r="D19" s="53"/>
      <c r="E19" s="54"/>
      <c r="F19" s="54">
        <v>503</v>
      </c>
      <c r="G19" s="55">
        <v>492</v>
      </c>
      <c r="H19" s="56">
        <v>534</v>
      </c>
      <c r="I19" s="57">
        <v>508</v>
      </c>
      <c r="J19" s="57">
        <v>508</v>
      </c>
      <c r="K19" s="58">
        <f t="shared" si="0"/>
        <v>-26</v>
      </c>
      <c r="L19" s="59">
        <f t="shared" si="1"/>
        <v>95.13108614232209</v>
      </c>
      <c r="M19" s="60">
        <f t="shared" si="2"/>
        <v>-26</v>
      </c>
      <c r="N19" s="61">
        <f t="shared" si="3"/>
        <v>95.13108614232209</v>
      </c>
      <c r="O19" s="53">
        <v>42</v>
      </c>
      <c r="P19" s="62">
        <v>108.53658536585367</v>
      </c>
      <c r="Q19" s="53">
        <v>508</v>
      </c>
      <c r="R19" s="62" t="s">
        <v>81</v>
      </c>
    </row>
    <row r="20" spans="1:18" s="73" customFormat="1" ht="28.5" thickBot="1">
      <c r="A20" s="63" t="s">
        <v>28</v>
      </c>
      <c r="B20" s="64">
        <f>SUM(B15:B18)</f>
        <v>184751</v>
      </c>
      <c r="C20" s="64">
        <f>SUM(C15:C18)</f>
        <v>181270</v>
      </c>
      <c r="D20" s="64">
        <f>SUM(D15:D18)</f>
        <v>180205</v>
      </c>
      <c r="E20" s="65">
        <f>SUM(E15:E18)</f>
        <v>176475</v>
      </c>
      <c r="F20" s="65">
        <v>174880</v>
      </c>
      <c r="G20" s="66">
        <f>SUM(G15:G19)</f>
        <v>172130.25</v>
      </c>
      <c r="H20" s="67">
        <f>SUM(H15:H19)</f>
        <v>170532</v>
      </c>
      <c r="I20" s="68">
        <v>170081.25</v>
      </c>
      <c r="J20" s="68">
        <v>171043.25</v>
      </c>
      <c r="K20" s="69">
        <f t="shared" si="0"/>
        <v>-450.75</v>
      </c>
      <c r="L20" s="70">
        <f t="shared" si="1"/>
        <v>99.7356801069594</v>
      </c>
      <c r="M20" s="68">
        <f t="shared" si="2"/>
        <v>511.25</v>
      </c>
      <c r="N20" s="71">
        <f t="shared" si="3"/>
        <v>100.29979710552858</v>
      </c>
      <c r="O20" s="64">
        <v>-1598.25</v>
      </c>
      <c r="P20" s="72">
        <v>99.07148801561608</v>
      </c>
      <c r="Q20" s="64">
        <v>-13707.75</v>
      </c>
      <c r="R20" s="72">
        <v>92.58041905050581</v>
      </c>
    </row>
    <row r="21" spans="1:18" ht="24">
      <c r="A21" s="32" t="s">
        <v>22</v>
      </c>
      <c r="B21" s="33">
        <v>17788</v>
      </c>
      <c r="C21" s="33">
        <v>17611</v>
      </c>
      <c r="D21" s="33">
        <v>17509</v>
      </c>
      <c r="E21" s="34">
        <v>17397</v>
      </c>
      <c r="F21" s="34">
        <v>17356</v>
      </c>
      <c r="G21" s="35">
        <v>17584.5</v>
      </c>
      <c r="H21" s="36">
        <v>17989</v>
      </c>
      <c r="I21" s="37">
        <v>18904</v>
      </c>
      <c r="J21" s="37">
        <v>18904</v>
      </c>
      <c r="K21" s="38">
        <f t="shared" si="0"/>
        <v>915</v>
      </c>
      <c r="L21" s="39">
        <f t="shared" si="1"/>
        <v>105.08644171438102</v>
      </c>
      <c r="M21" s="37">
        <f t="shared" si="2"/>
        <v>915</v>
      </c>
      <c r="N21" s="40">
        <f t="shared" si="3"/>
        <v>105.08644171438102</v>
      </c>
      <c r="O21" s="33">
        <v>404.5</v>
      </c>
      <c r="P21" s="41">
        <v>102.30032130569535</v>
      </c>
      <c r="Q21" s="33">
        <v>1116</v>
      </c>
      <c r="R21" s="41">
        <v>106.2738925118057</v>
      </c>
    </row>
    <row r="22" spans="1:18" ht="24">
      <c r="A22" s="42" t="s">
        <v>23</v>
      </c>
      <c r="B22" s="43">
        <v>68655</v>
      </c>
      <c r="C22" s="43">
        <v>66079</v>
      </c>
      <c r="D22" s="43">
        <v>63563</v>
      </c>
      <c r="E22" s="44">
        <v>61255</v>
      </c>
      <c r="F22" s="44">
        <v>58873</v>
      </c>
      <c r="G22" s="45">
        <v>56361</v>
      </c>
      <c r="H22" s="46">
        <v>54490.5</v>
      </c>
      <c r="I22" s="47">
        <v>52623.25</v>
      </c>
      <c r="J22" s="47">
        <v>52623.25</v>
      </c>
      <c r="K22" s="48">
        <f t="shared" si="0"/>
        <v>-1867.25</v>
      </c>
      <c r="L22" s="49">
        <f t="shared" si="1"/>
        <v>96.57325588864114</v>
      </c>
      <c r="M22" s="47">
        <f t="shared" si="2"/>
        <v>-1867.25</v>
      </c>
      <c r="N22" s="50">
        <f t="shared" si="3"/>
        <v>96.57325588864114</v>
      </c>
      <c r="O22" s="43">
        <v>-1870.5</v>
      </c>
      <c r="P22" s="51">
        <v>96.68121573428434</v>
      </c>
      <c r="Q22" s="43">
        <v>-16031.75</v>
      </c>
      <c r="R22" s="51">
        <v>76.64882382929137</v>
      </c>
    </row>
    <row r="23" spans="1:18" ht="24">
      <c r="A23" s="42" t="s">
        <v>24</v>
      </c>
      <c r="B23" s="43">
        <v>28782</v>
      </c>
      <c r="C23" s="43">
        <v>28855</v>
      </c>
      <c r="D23" s="43">
        <f>28833+60</f>
        <v>28893</v>
      </c>
      <c r="E23" s="44">
        <f>'[1]List1'!J92</f>
        <v>28709</v>
      </c>
      <c r="F23" s="44">
        <v>28616</v>
      </c>
      <c r="G23" s="45">
        <v>28677</v>
      </c>
      <c r="H23" s="46">
        <v>27877</v>
      </c>
      <c r="I23" s="47">
        <v>27549</v>
      </c>
      <c r="J23" s="47">
        <v>28146</v>
      </c>
      <c r="K23" s="48">
        <f t="shared" si="0"/>
        <v>-328</v>
      </c>
      <c r="L23" s="49">
        <f t="shared" si="1"/>
        <v>98.8234028051799</v>
      </c>
      <c r="M23" s="47">
        <f t="shared" si="2"/>
        <v>269</v>
      </c>
      <c r="N23" s="50">
        <f t="shared" si="3"/>
        <v>100.96495318721526</v>
      </c>
      <c r="O23" s="43">
        <v>-800</v>
      </c>
      <c r="P23" s="51">
        <v>97.21030791226418</v>
      </c>
      <c r="Q23" s="43">
        <v>-636</v>
      </c>
      <c r="R23" s="51">
        <v>97.79028559516364</v>
      </c>
    </row>
    <row r="24" spans="1:18" ht="24">
      <c r="A24" s="42" t="s">
        <v>25</v>
      </c>
      <c r="B24" s="43">
        <v>1606</v>
      </c>
      <c r="C24" s="43">
        <v>1699</v>
      </c>
      <c r="D24" s="43">
        <v>1960</v>
      </c>
      <c r="E24" s="44">
        <v>1969</v>
      </c>
      <c r="F24" s="44">
        <v>1946</v>
      </c>
      <c r="G24" s="45">
        <v>1860</v>
      </c>
      <c r="H24" s="46">
        <v>1812</v>
      </c>
      <c r="I24" s="47">
        <v>1510</v>
      </c>
      <c r="J24" s="47">
        <v>1510</v>
      </c>
      <c r="K24" s="48">
        <f t="shared" si="0"/>
        <v>-302</v>
      </c>
      <c r="L24" s="49">
        <f t="shared" si="1"/>
        <v>83.33333333333334</v>
      </c>
      <c r="M24" s="47">
        <f t="shared" si="2"/>
        <v>-302</v>
      </c>
      <c r="N24" s="50">
        <f t="shared" si="3"/>
        <v>83.33333333333334</v>
      </c>
      <c r="O24" s="43">
        <v>-48</v>
      </c>
      <c r="P24" s="51">
        <v>97.41935483870968</v>
      </c>
      <c r="Q24" s="43">
        <v>-96</v>
      </c>
      <c r="R24" s="51">
        <v>94.02241594022416</v>
      </c>
    </row>
    <row r="25" spans="1:18" ht="24.75" thickBot="1">
      <c r="A25" s="52" t="s">
        <v>26</v>
      </c>
      <c r="B25" s="53"/>
      <c r="C25" s="53"/>
      <c r="D25" s="53"/>
      <c r="E25" s="54"/>
      <c r="F25" s="54">
        <v>293</v>
      </c>
      <c r="G25" s="55">
        <v>301</v>
      </c>
      <c r="H25" s="56">
        <v>301</v>
      </c>
      <c r="I25" s="57">
        <v>298</v>
      </c>
      <c r="J25" s="57">
        <v>298</v>
      </c>
      <c r="K25" s="58">
        <f t="shared" si="0"/>
        <v>-3</v>
      </c>
      <c r="L25" s="59">
        <f t="shared" si="1"/>
        <v>99.00332225913621</v>
      </c>
      <c r="M25" s="60">
        <f t="shared" si="2"/>
        <v>-3</v>
      </c>
      <c r="N25" s="61">
        <f t="shared" si="3"/>
        <v>99.00332225913621</v>
      </c>
      <c r="O25" s="53">
        <v>0</v>
      </c>
      <c r="P25" s="62">
        <v>100</v>
      </c>
      <c r="Q25" s="53">
        <v>298</v>
      </c>
      <c r="R25" s="62" t="s">
        <v>81</v>
      </c>
    </row>
    <row r="26" spans="1:18" s="73" customFormat="1" ht="28.5" thickBot="1">
      <c r="A26" s="63" t="s">
        <v>29</v>
      </c>
      <c r="B26" s="64">
        <f>SUM(B21:B24)</f>
        <v>116831</v>
      </c>
      <c r="C26" s="64">
        <f>SUM(C21:C24)</f>
        <v>114244</v>
      </c>
      <c r="D26" s="64">
        <f>SUM(D21:D24)</f>
        <v>111925</v>
      </c>
      <c r="E26" s="65">
        <f>SUM(E21:E24)</f>
        <v>109330</v>
      </c>
      <c r="F26" s="65">
        <v>107084</v>
      </c>
      <c r="G26" s="66">
        <f>SUM(G21:G25)</f>
        <v>104783.5</v>
      </c>
      <c r="H26" s="67">
        <f>SUM(H21:H25)</f>
        <v>102469.5</v>
      </c>
      <c r="I26" s="68">
        <v>100884.25</v>
      </c>
      <c r="J26" s="68">
        <v>101481.25</v>
      </c>
      <c r="K26" s="69">
        <f t="shared" si="0"/>
        <v>-1585.25</v>
      </c>
      <c r="L26" s="70">
        <f t="shared" si="1"/>
        <v>98.45295429371667</v>
      </c>
      <c r="M26" s="68">
        <f t="shared" si="2"/>
        <v>-988.25</v>
      </c>
      <c r="N26" s="71">
        <f t="shared" si="3"/>
        <v>99.03556668081723</v>
      </c>
      <c r="O26" s="64">
        <v>-2314</v>
      </c>
      <c r="P26" s="72">
        <v>97.79163704209155</v>
      </c>
      <c r="Q26" s="64">
        <v>-15349.75</v>
      </c>
      <c r="R26" s="72">
        <v>86.86157783465005</v>
      </c>
    </row>
    <row r="27" spans="1:18" ht="24">
      <c r="A27" s="32" t="s">
        <v>22</v>
      </c>
      <c r="B27" s="33">
        <v>13915</v>
      </c>
      <c r="C27" s="33">
        <v>14059</v>
      </c>
      <c r="D27" s="33">
        <v>14220</v>
      </c>
      <c r="E27" s="34">
        <v>14551</v>
      </c>
      <c r="F27" s="34">
        <v>14686</v>
      </c>
      <c r="G27" s="35">
        <v>14552</v>
      </c>
      <c r="H27" s="36">
        <v>14812</v>
      </c>
      <c r="I27" s="37">
        <v>15620</v>
      </c>
      <c r="J27" s="37">
        <v>15620</v>
      </c>
      <c r="K27" s="38">
        <f t="shared" si="0"/>
        <v>808</v>
      </c>
      <c r="L27" s="39">
        <f t="shared" si="1"/>
        <v>105.45503645692682</v>
      </c>
      <c r="M27" s="37">
        <f t="shared" si="2"/>
        <v>808</v>
      </c>
      <c r="N27" s="40">
        <f t="shared" si="3"/>
        <v>105.45503645692682</v>
      </c>
      <c r="O27" s="33">
        <v>260</v>
      </c>
      <c r="P27" s="41">
        <v>101.78669598680594</v>
      </c>
      <c r="Q27" s="33">
        <v>1705</v>
      </c>
      <c r="R27" s="41">
        <v>112.25296442687747</v>
      </c>
    </row>
    <row r="28" spans="1:18" ht="24">
      <c r="A28" s="42" t="s">
        <v>23</v>
      </c>
      <c r="B28" s="43">
        <v>57219</v>
      </c>
      <c r="C28" s="43">
        <v>55435</v>
      </c>
      <c r="D28" s="43">
        <v>53319</v>
      </c>
      <c r="E28" s="44">
        <v>51368</v>
      </c>
      <c r="F28" s="44">
        <v>49420</v>
      </c>
      <c r="G28" s="45">
        <v>47495.5</v>
      </c>
      <c r="H28" s="46">
        <v>46380.75</v>
      </c>
      <c r="I28" s="47">
        <v>45178</v>
      </c>
      <c r="J28" s="47">
        <v>45178</v>
      </c>
      <c r="K28" s="48">
        <f t="shared" si="0"/>
        <v>-1202.75</v>
      </c>
      <c r="L28" s="49">
        <f t="shared" si="1"/>
        <v>97.40679053271023</v>
      </c>
      <c r="M28" s="47">
        <f t="shared" si="2"/>
        <v>-1202.75</v>
      </c>
      <c r="N28" s="50">
        <f t="shared" si="3"/>
        <v>97.40679053271023</v>
      </c>
      <c r="O28" s="43">
        <v>-1114.75</v>
      </c>
      <c r="P28" s="51">
        <v>97.6529355412618</v>
      </c>
      <c r="Q28" s="43">
        <v>-12041</v>
      </c>
      <c r="R28" s="51">
        <v>78.9562907425855</v>
      </c>
    </row>
    <row r="29" spans="1:18" ht="24">
      <c r="A29" s="42" t="s">
        <v>24</v>
      </c>
      <c r="B29" s="43">
        <v>21675</v>
      </c>
      <c r="C29" s="43">
        <v>21716</v>
      </c>
      <c r="D29" s="43">
        <v>21764</v>
      </c>
      <c r="E29" s="44">
        <f>'[1]List1'!M92</f>
        <v>21816</v>
      </c>
      <c r="F29" s="44">
        <v>21892</v>
      </c>
      <c r="G29" s="45">
        <v>21974</v>
      </c>
      <c r="H29" s="46">
        <v>21481</v>
      </c>
      <c r="I29" s="47">
        <v>21123</v>
      </c>
      <c r="J29" s="47">
        <v>21832</v>
      </c>
      <c r="K29" s="48">
        <f t="shared" si="0"/>
        <v>-358</v>
      </c>
      <c r="L29" s="49">
        <f t="shared" si="1"/>
        <v>98.33341092127927</v>
      </c>
      <c r="M29" s="47">
        <f t="shared" si="2"/>
        <v>351</v>
      </c>
      <c r="N29" s="50">
        <f t="shared" si="3"/>
        <v>101.6340021414273</v>
      </c>
      <c r="O29" s="43">
        <v>-493</v>
      </c>
      <c r="P29" s="51">
        <v>97.7564394284154</v>
      </c>
      <c r="Q29" s="43">
        <v>157</v>
      </c>
      <c r="R29" s="51">
        <v>100.72433679354094</v>
      </c>
    </row>
    <row r="30" spans="1:18" ht="24">
      <c r="A30" s="42" t="s">
        <v>25</v>
      </c>
      <c r="B30" s="43">
        <v>667</v>
      </c>
      <c r="C30" s="43">
        <v>736</v>
      </c>
      <c r="D30" s="43">
        <v>804</v>
      </c>
      <c r="E30" s="44">
        <v>770</v>
      </c>
      <c r="F30" s="44">
        <v>768</v>
      </c>
      <c r="G30" s="45">
        <v>789</v>
      </c>
      <c r="H30" s="46">
        <v>803</v>
      </c>
      <c r="I30" s="47">
        <v>797</v>
      </c>
      <c r="J30" s="47">
        <v>797</v>
      </c>
      <c r="K30" s="48">
        <f t="shared" si="0"/>
        <v>-6</v>
      </c>
      <c r="L30" s="49">
        <f t="shared" si="1"/>
        <v>99.25280199252802</v>
      </c>
      <c r="M30" s="47">
        <f t="shared" si="2"/>
        <v>-6</v>
      </c>
      <c r="N30" s="50">
        <f t="shared" si="3"/>
        <v>99.25280199252802</v>
      </c>
      <c r="O30" s="43">
        <v>14</v>
      </c>
      <c r="P30" s="51">
        <v>101.7743979721166</v>
      </c>
      <c r="Q30" s="43">
        <v>130</v>
      </c>
      <c r="R30" s="51">
        <v>119.49025487256372</v>
      </c>
    </row>
    <row r="31" spans="1:18" ht="24.75" thickBot="1">
      <c r="A31" s="52" t="s">
        <v>26</v>
      </c>
      <c r="B31" s="53"/>
      <c r="C31" s="53"/>
      <c r="D31" s="53"/>
      <c r="E31" s="54"/>
      <c r="F31" s="54">
        <v>291</v>
      </c>
      <c r="G31" s="55">
        <v>286</v>
      </c>
      <c r="H31" s="56">
        <v>286</v>
      </c>
      <c r="I31" s="57">
        <v>286</v>
      </c>
      <c r="J31" s="57">
        <v>286</v>
      </c>
      <c r="K31" s="58">
        <f t="shared" si="0"/>
        <v>0</v>
      </c>
      <c r="L31" s="59">
        <f t="shared" si="1"/>
        <v>100</v>
      </c>
      <c r="M31" s="60">
        <f t="shared" si="2"/>
        <v>0</v>
      </c>
      <c r="N31" s="61">
        <f t="shared" si="3"/>
        <v>100</v>
      </c>
      <c r="O31" s="53">
        <v>0</v>
      </c>
      <c r="P31" s="62">
        <v>100</v>
      </c>
      <c r="Q31" s="53">
        <v>286</v>
      </c>
      <c r="R31" s="62" t="s">
        <v>81</v>
      </c>
    </row>
    <row r="32" spans="1:18" s="73" customFormat="1" ht="28.5" thickBot="1">
      <c r="A32" s="63" t="s">
        <v>30</v>
      </c>
      <c r="B32" s="64">
        <f>SUM(B27:B30)</f>
        <v>93476</v>
      </c>
      <c r="C32" s="64">
        <f>SUM(C27:C30)</f>
        <v>91946</v>
      </c>
      <c r="D32" s="64">
        <f>SUM(D27:D30)</f>
        <v>90107</v>
      </c>
      <c r="E32" s="65">
        <f>SUM(E27:E30)</f>
        <v>88505</v>
      </c>
      <c r="F32" s="65">
        <v>87057</v>
      </c>
      <c r="G32" s="66">
        <f>SUM(G27:G31)</f>
        <v>85096.5</v>
      </c>
      <c r="H32" s="67">
        <f>SUM(H27:H31)</f>
        <v>83762.75</v>
      </c>
      <c r="I32" s="68">
        <v>83004</v>
      </c>
      <c r="J32" s="68">
        <v>83713</v>
      </c>
      <c r="K32" s="69">
        <f t="shared" si="0"/>
        <v>-758.75</v>
      </c>
      <c r="L32" s="70">
        <f t="shared" si="1"/>
        <v>99.09416775356587</v>
      </c>
      <c r="M32" s="68">
        <f t="shared" si="2"/>
        <v>-49.75</v>
      </c>
      <c r="N32" s="71">
        <f t="shared" si="3"/>
        <v>99.94060605698833</v>
      </c>
      <c r="O32" s="64">
        <v>-1333.75</v>
      </c>
      <c r="P32" s="72">
        <v>98.43266174284489</v>
      </c>
      <c r="Q32" s="64">
        <v>-9763</v>
      </c>
      <c r="R32" s="72">
        <v>89.55560785656212</v>
      </c>
    </row>
    <row r="33" spans="1:18" ht="24">
      <c r="A33" s="32" t="s">
        <v>22</v>
      </c>
      <c r="B33" s="33">
        <v>7928</v>
      </c>
      <c r="C33" s="33">
        <v>7879</v>
      </c>
      <c r="D33" s="33">
        <v>7991</v>
      </c>
      <c r="E33" s="34">
        <v>7848</v>
      </c>
      <c r="F33" s="34">
        <v>7871</v>
      </c>
      <c r="G33" s="35">
        <v>7892</v>
      </c>
      <c r="H33" s="36">
        <v>7753</v>
      </c>
      <c r="I33" s="37">
        <v>8095</v>
      </c>
      <c r="J33" s="37">
        <v>8095</v>
      </c>
      <c r="K33" s="38">
        <f t="shared" si="0"/>
        <v>342</v>
      </c>
      <c r="L33" s="39">
        <f t="shared" si="1"/>
        <v>104.41119566619372</v>
      </c>
      <c r="M33" s="37">
        <f t="shared" si="2"/>
        <v>342</v>
      </c>
      <c r="N33" s="40">
        <f t="shared" si="3"/>
        <v>104.41119566619372</v>
      </c>
      <c r="O33" s="33">
        <v>-139</v>
      </c>
      <c r="P33" s="41">
        <v>98.2387227572225</v>
      </c>
      <c r="Q33" s="33">
        <v>167</v>
      </c>
      <c r="R33" s="41">
        <v>102.10645812310797</v>
      </c>
    </row>
    <row r="34" spans="1:18" ht="24">
      <c r="A34" s="42" t="s">
        <v>23</v>
      </c>
      <c r="B34" s="43">
        <v>34128</v>
      </c>
      <c r="C34" s="43">
        <v>32860</v>
      </c>
      <c r="D34" s="43">
        <v>31857</v>
      </c>
      <c r="E34" s="44">
        <v>30570</v>
      </c>
      <c r="F34" s="44">
        <v>29406</v>
      </c>
      <c r="G34" s="45">
        <v>28217.75</v>
      </c>
      <c r="H34" s="46">
        <v>27157.25</v>
      </c>
      <c r="I34" s="47">
        <v>26152.25</v>
      </c>
      <c r="J34" s="47">
        <v>26152.25</v>
      </c>
      <c r="K34" s="48">
        <f t="shared" si="0"/>
        <v>-1005</v>
      </c>
      <c r="L34" s="49">
        <f t="shared" si="1"/>
        <v>96.29933074961566</v>
      </c>
      <c r="M34" s="47">
        <f t="shared" si="2"/>
        <v>-1005</v>
      </c>
      <c r="N34" s="50">
        <f t="shared" si="3"/>
        <v>96.29933074961566</v>
      </c>
      <c r="O34" s="43">
        <v>-1060.5</v>
      </c>
      <c r="P34" s="51">
        <v>96.24172728158695</v>
      </c>
      <c r="Q34" s="43">
        <v>-7975.75</v>
      </c>
      <c r="R34" s="51">
        <v>76.62989334270979</v>
      </c>
    </row>
    <row r="35" spans="1:18" ht="24">
      <c r="A35" s="42" t="s">
        <v>24</v>
      </c>
      <c r="B35" s="43">
        <v>12331</v>
      </c>
      <c r="C35" s="43">
        <v>12451</v>
      </c>
      <c r="D35" s="43">
        <v>12461</v>
      </c>
      <c r="E35" s="44">
        <f>'[1]List1'!P92</f>
        <v>12558</v>
      </c>
      <c r="F35" s="44">
        <v>12354</v>
      </c>
      <c r="G35" s="45">
        <v>12151</v>
      </c>
      <c r="H35" s="46">
        <v>11796</v>
      </c>
      <c r="I35" s="47">
        <v>11552</v>
      </c>
      <c r="J35" s="47">
        <v>11739</v>
      </c>
      <c r="K35" s="48">
        <f t="shared" si="0"/>
        <v>-244</v>
      </c>
      <c r="L35" s="49">
        <f t="shared" si="1"/>
        <v>97.931502204137</v>
      </c>
      <c r="M35" s="47">
        <f t="shared" si="2"/>
        <v>-57</v>
      </c>
      <c r="N35" s="50">
        <f t="shared" si="3"/>
        <v>99.51678535096643</v>
      </c>
      <c r="O35" s="43">
        <v>-355</v>
      </c>
      <c r="P35" s="51">
        <v>97.07842975886759</v>
      </c>
      <c r="Q35" s="43">
        <v>-592</v>
      </c>
      <c r="R35" s="51">
        <v>95.19909172005514</v>
      </c>
    </row>
    <row r="36" spans="1:18" ht="24">
      <c r="A36" s="42" t="s">
        <v>25</v>
      </c>
      <c r="B36" s="43">
        <v>230</v>
      </c>
      <c r="C36" s="43">
        <v>232</v>
      </c>
      <c r="D36" s="43">
        <v>235</v>
      </c>
      <c r="E36" s="44">
        <v>233</v>
      </c>
      <c r="F36" s="44">
        <v>241</v>
      </c>
      <c r="G36" s="45">
        <v>234</v>
      </c>
      <c r="H36" s="46">
        <v>271</v>
      </c>
      <c r="I36" s="47">
        <v>291</v>
      </c>
      <c r="J36" s="47">
        <v>291</v>
      </c>
      <c r="K36" s="48">
        <f t="shared" si="0"/>
        <v>20</v>
      </c>
      <c r="L36" s="49">
        <f t="shared" si="1"/>
        <v>107.38007380073802</v>
      </c>
      <c r="M36" s="47">
        <f t="shared" si="2"/>
        <v>20</v>
      </c>
      <c r="N36" s="50">
        <f t="shared" si="3"/>
        <v>107.38007380073802</v>
      </c>
      <c r="O36" s="43">
        <v>37</v>
      </c>
      <c r="P36" s="51">
        <v>115.81196581196582</v>
      </c>
      <c r="Q36" s="43">
        <v>61</v>
      </c>
      <c r="R36" s="51">
        <v>126.52173913043478</v>
      </c>
    </row>
    <row r="37" spans="1:18" ht="24.75" thickBot="1">
      <c r="A37" s="52" t="s">
        <v>26</v>
      </c>
      <c r="B37" s="53"/>
      <c r="C37" s="53"/>
      <c r="D37" s="53"/>
      <c r="E37" s="54"/>
      <c r="F37" s="54">
        <v>284</v>
      </c>
      <c r="G37" s="74">
        <v>280</v>
      </c>
      <c r="H37" s="75">
        <v>282</v>
      </c>
      <c r="I37" s="57">
        <v>292</v>
      </c>
      <c r="J37" s="57">
        <v>292</v>
      </c>
      <c r="K37" s="58">
        <f t="shared" si="0"/>
        <v>10</v>
      </c>
      <c r="L37" s="59">
        <f t="shared" si="1"/>
        <v>103.54609929078013</v>
      </c>
      <c r="M37" s="60">
        <f t="shared" si="2"/>
        <v>10</v>
      </c>
      <c r="N37" s="61">
        <f t="shared" si="3"/>
        <v>103.54609929078013</v>
      </c>
      <c r="O37" s="53">
        <v>2</v>
      </c>
      <c r="P37" s="62">
        <v>100.71428571428571</v>
      </c>
      <c r="Q37" s="53">
        <v>292</v>
      </c>
      <c r="R37" s="62" t="s">
        <v>81</v>
      </c>
    </row>
    <row r="38" spans="1:18" s="73" customFormat="1" ht="28.5" thickBot="1">
      <c r="A38" s="63" t="s">
        <v>31</v>
      </c>
      <c r="B38" s="64">
        <f>SUM(B33:B36)</f>
        <v>54617</v>
      </c>
      <c r="C38" s="64">
        <f>SUM(C33:C36)</f>
        <v>53422</v>
      </c>
      <c r="D38" s="64">
        <f>SUM(D33:D36)</f>
        <v>52544</v>
      </c>
      <c r="E38" s="65">
        <f>SUM(E33:E36)</f>
        <v>51209</v>
      </c>
      <c r="F38" s="65">
        <v>50156</v>
      </c>
      <c r="G38" s="66">
        <f>SUM(G33:G37)</f>
        <v>48774.75</v>
      </c>
      <c r="H38" s="67">
        <f>SUM(H33:H37)</f>
        <v>47259.25</v>
      </c>
      <c r="I38" s="68">
        <v>46382.25</v>
      </c>
      <c r="J38" s="68">
        <v>46569.25</v>
      </c>
      <c r="K38" s="69">
        <f t="shared" si="0"/>
        <v>-877</v>
      </c>
      <c r="L38" s="70">
        <f t="shared" si="1"/>
        <v>98.14427863328343</v>
      </c>
      <c r="M38" s="68">
        <f t="shared" si="2"/>
        <v>-690</v>
      </c>
      <c r="N38" s="71">
        <f t="shared" si="3"/>
        <v>98.53996836598127</v>
      </c>
      <c r="O38" s="64">
        <v>-1515.5</v>
      </c>
      <c r="P38" s="72">
        <v>96.89285952260136</v>
      </c>
      <c r="Q38" s="64">
        <v>-8047.75</v>
      </c>
      <c r="R38" s="72">
        <v>85.2651189190179</v>
      </c>
    </row>
    <row r="39" spans="1:18" ht="24">
      <c r="A39" s="32" t="s">
        <v>22</v>
      </c>
      <c r="B39" s="33">
        <v>21221</v>
      </c>
      <c r="C39" s="33">
        <v>21202</v>
      </c>
      <c r="D39" s="33">
        <v>21118</v>
      </c>
      <c r="E39" s="34">
        <v>20954</v>
      </c>
      <c r="F39" s="34">
        <v>21103</v>
      </c>
      <c r="G39" s="35">
        <v>21402.5</v>
      </c>
      <c r="H39" s="36">
        <v>21839</v>
      </c>
      <c r="I39" s="37">
        <v>22518</v>
      </c>
      <c r="J39" s="37">
        <v>22518</v>
      </c>
      <c r="K39" s="38">
        <f t="shared" si="0"/>
        <v>679</v>
      </c>
      <c r="L39" s="39">
        <f t="shared" si="1"/>
        <v>103.10911671779843</v>
      </c>
      <c r="M39" s="37">
        <f t="shared" si="2"/>
        <v>679</v>
      </c>
      <c r="N39" s="40">
        <f t="shared" si="3"/>
        <v>103.10911671779843</v>
      </c>
      <c r="O39" s="33">
        <v>436.5</v>
      </c>
      <c r="P39" s="41">
        <v>102.03948136899893</v>
      </c>
      <c r="Q39" s="33">
        <v>1297</v>
      </c>
      <c r="R39" s="41">
        <v>106.1118703171387</v>
      </c>
    </row>
    <row r="40" spans="1:18" ht="24">
      <c r="A40" s="42" t="s">
        <v>23</v>
      </c>
      <c r="B40" s="43">
        <v>91616</v>
      </c>
      <c r="C40" s="43">
        <v>88595</v>
      </c>
      <c r="D40" s="43">
        <v>86222</v>
      </c>
      <c r="E40" s="44">
        <v>83569</v>
      </c>
      <c r="F40" s="44">
        <v>80585</v>
      </c>
      <c r="G40" s="45">
        <v>77631.25</v>
      </c>
      <c r="H40" s="46">
        <v>75293.5</v>
      </c>
      <c r="I40" s="47">
        <v>72830.25</v>
      </c>
      <c r="J40" s="47">
        <v>72830.25</v>
      </c>
      <c r="K40" s="48">
        <f t="shared" si="0"/>
        <v>-2463.25</v>
      </c>
      <c r="L40" s="49">
        <f t="shared" si="1"/>
        <v>96.72846925697436</v>
      </c>
      <c r="M40" s="47">
        <f t="shared" si="2"/>
        <v>-2463.25</v>
      </c>
      <c r="N40" s="50">
        <f t="shared" si="3"/>
        <v>96.72846925697436</v>
      </c>
      <c r="O40" s="43">
        <v>-2337.75</v>
      </c>
      <c r="P40" s="51">
        <v>96.98864825698415</v>
      </c>
      <c r="Q40" s="43">
        <v>-18785.75</v>
      </c>
      <c r="R40" s="51">
        <v>79.49512093957387</v>
      </c>
    </row>
    <row r="41" spans="1:18" ht="24">
      <c r="A41" s="42" t="s">
        <v>24</v>
      </c>
      <c r="B41" s="43">
        <v>32571</v>
      </c>
      <c r="C41" s="43">
        <v>33478</v>
      </c>
      <c r="D41" s="43">
        <v>33681</v>
      </c>
      <c r="E41" s="44">
        <f>'[1]List1'!S92</f>
        <v>33630</v>
      </c>
      <c r="F41" s="44">
        <v>33363</v>
      </c>
      <c r="G41" s="45">
        <v>33229</v>
      </c>
      <c r="H41" s="46">
        <v>32767</v>
      </c>
      <c r="I41" s="47">
        <v>32571</v>
      </c>
      <c r="J41" s="47">
        <v>33319</v>
      </c>
      <c r="K41" s="48">
        <f t="shared" si="0"/>
        <v>-196</v>
      </c>
      <c r="L41" s="49">
        <f t="shared" si="1"/>
        <v>99.40183721427044</v>
      </c>
      <c r="M41" s="47">
        <f t="shared" si="2"/>
        <v>552</v>
      </c>
      <c r="N41" s="50">
        <f t="shared" si="3"/>
        <v>101.68462172307504</v>
      </c>
      <c r="O41" s="43">
        <v>-462</v>
      </c>
      <c r="P41" s="51">
        <v>98.60964819886244</v>
      </c>
      <c r="Q41" s="43">
        <v>748</v>
      </c>
      <c r="R41" s="51">
        <v>102.29652144545763</v>
      </c>
    </row>
    <row r="42" spans="1:18" ht="24">
      <c r="A42" s="42" t="s">
        <v>25</v>
      </c>
      <c r="B42" s="43">
        <v>1120</v>
      </c>
      <c r="C42" s="43">
        <v>1078</v>
      </c>
      <c r="D42" s="43">
        <v>1298</v>
      </c>
      <c r="E42" s="44">
        <v>1242</v>
      </c>
      <c r="F42" s="44">
        <v>1241</v>
      </c>
      <c r="G42" s="45">
        <v>1124</v>
      </c>
      <c r="H42" s="46">
        <v>1126</v>
      </c>
      <c r="I42" s="47">
        <v>1127</v>
      </c>
      <c r="J42" s="47">
        <v>1127</v>
      </c>
      <c r="K42" s="48">
        <f t="shared" si="0"/>
        <v>1</v>
      </c>
      <c r="L42" s="49">
        <f t="shared" si="1"/>
        <v>100.08880994671404</v>
      </c>
      <c r="M42" s="47">
        <f t="shared" si="2"/>
        <v>1</v>
      </c>
      <c r="N42" s="50">
        <f t="shared" si="3"/>
        <v>100.08880994671404</v>
      </c>
      <c r="O42" s="43">
        <v>2</v>
      </c>
      <c r="P42" s="51">
        <v>100.1779359430605</v>
      </c>
      <c r="Q42" s="43">
        <v>7</v>
      </c>
      <c r="R42" s="51">
        <v>100.62500000000001</v>
      </c>
    </row>
    <row r="43" spans="1:18" ht="24.75" thickBot="1">
      <c r="A43" s="52" t="s">
        <v>26</v>
      </c>
      <c r="B43" s="53"/>
      <c r="C43" s="53"/>
      <c r="D43" s="53"/>
      <c r="E43" s="54"/>
      <c r="F43" s="54">
        <v>812</v>
      </c>
      <c r="G43" s="55">
        <v>806</v>
      </c>
      <c r="H43" s="56">
        <v>805</v>
      </c>
      <c r="I43" s="57">
        <v>804</v>
      </c>
      <c r="J43" s="57">
        <v>804</v>
      </c>
      <c r="K43" s="58">
        <f t="shared" si="0"/>
        <v>-1</v>
      </c>
      <c r="L43" s="59">
        <f t="shared" si="1"/>
        <v>99.87577639751552</v>
      </c>
      <c r="M43" s="60">
        <f t="shared" si="2"/>
        <v>-1</v>
      </c>
      <c r="N43" s="61">
        <f t="shared" si="3"/>
        <v>99.87577639751552</v>
      </c>
      <c r="O43" s="53">
        <v>-1</v>
      </c>
      <c r="P43" s="62">
        <v>99.87593052109182</v>
      </c>
      <c r="Q43" s="53">
        <v>804</v>
      </c>
      <c r="R43" s="62" t="s">
        <v>81</v>
      </c>
    </row>
    <row r="44" spans="1:18" s="73" customFormat="1" ht="28.5" thickBot="1">
      <c r="A44" s="63" t="s">
        <v>32</v>
      </c>
      <c r="B44" s="64">
        <f>SUM(B39:B42)</f>
        <v>146528</v>
      </c>
      <c r="C44" s="64">
        <f>SUM(C39:C42)</f>
        <v>144353</v>
      </c>
      <c r="D44" s="64">
        <f>SUM(D39:D42)</f>
        <v>142319</v>
      </c>
      <c r="E44" s="65">
        <f>SUM(E39:E42)</f>
        <v>139395</v>
      </c>
      <c r="F44" s="65">
        <v>137104</v>
      </c>
      <c r="G44" s="66">
        <f>SUM(G39:G43)</f>
        <v>134192.75</v>
      </c>
      <c r="H44" s="67">
        <f>SUM(H39:H43)</f>
        <v>131830.5</v>
      </c>
      <c r="I44" s="68">
        <v>129850.25</v>
      </c>
      <c r="J44" s="68">
        <v>130598.25</v>
      </c>
      <c r="K44" s="69">
        <f t="shared" si="0"/>
        <v>-1980.25</v>
      </c>
      <c r="L44" s="70">
        <f t="shared" si="1"/>
        <v>98.49788174967098</v>
      </c>
      <c r="M44" s="68">
        <f t="shared" si="2"/>
        <v>-1232.25</v>
      </c>
      <c r="N44" s="71">
        <f t="shared" si="3"/>
        <v>99.06527700342485</v>
      </c>
      <c r="O44" s="64">
        <v>-2362.25</v>
      </c>
      <c r="P44" s="72">
        <v>98.2396589979712</v>
      </c>
      <c r="Q44" s="64">
        <v>-15929.75</v>
      </c>
      <c r="R44" s="72">
        <v>89.1285283358812</v>
      </c>
    </row>
    <row r="45" spans="1:18" ht="24">
      <c r="A45" s="32" t="s">
        <v>22</v>
      </c>
      <c r="B45" s="33">
        <v>11904</v>
      </c>
      <c r="C45" s="33">
        <v>11855</v>
      </c>
      <c r="D45" s="33">
        <v>12062</v>
      </c>
      <c r="E45" s="34">
        <v>12163</v>
      </c>
      <c r="F45" s="34">
        <v>12165</v>
      </c>
      <c r="G45" s="35">
        <v>12301.5</v>
      </c>
      <c r="H45" s="36">
        <v>12543</v>
      </c>
      <c r="I45" s="37">
        <v>13063.5</v>
      </c>
      <c r="J45" s="37">
        <v>13063.5</v>
      </c>
      <c r="K45" s="38">
        <f t="shared" si="0"/>
        <v>520.5</v>
      </c>
      <c r="L45" s="39">
        <f t="shared" si="1"/>
        <v>104.14972494618513</v>
      </c>
      <c r="M45" s="37">
        <f t="shared" si="2"/>
        <v>520.5</v>
      </c>
      <c r="N45" s="40">
        <f t="shared" si="3"/>
        <v>104.14972494618513</v>
      </c>
      <c r="O45" s="33">
        <v>241.5</v>
      </c>
      <c r="P45" s="41">
        <v>101.96317522253383</v>
      </c>
      <c r="Q45" s="33">
        <v>1159.5</v>
      </c>
      <c r="R45" s="41">
        <v>109.74042338709677</v>
      </c>
    </row>
    <row r="46" spans="1:18" ht="24">
      <c r="A46" s="42" t="s">
        <v>23</v>
      </c>
      <c r="B46" s="43">
        <v>47666</v>
      </c>
      <c r="C46" s="43">
        <v>46303</v>
      </c>
      <c r="D46" s="43">
        <v>44605</v>
      </c>
      <c r="E46" s="44">
        <v>43013</v>
      </c>
      <c r="F46" s="44">
        <v>41534</v>
      </c>
      <c r="G46" s="45">
        <v>39969</v>
      </c>
      <c r="H46" s="46">
        <v>38785</v>
      </c>
      <c r="I46" s="47">
        <v>37505.5</v>
      </c>
      <c r="J46" s="47">
        <v>37505.5</v>
      </c>
      <c r="K46" s="48">
        <f t="shared" si="0"/>
        <v>-1279.5</v>
      </c>
      <c r="L46" s="49">
        <f t="shared" si="1"/>
        <v>96.70104421812556</v>
      </c>
      <c r="M46" s="47">
        <f t="shared" si="2"/>
        <v>-1279.5</v>
      </c>
      <c r="N46" s="50">
        <f t="shared" si="3"/>
        <v>96.70104421812556</v>
      </c>
      <c r="O46" s="43">
        <v>-1184</v>
      </c>
      <c r="P46" s="51">
        <v>97.03770422077109</v>
      </c>
      <c r="Q46" s="43">
        <v>-10160.5</v>
      </c>
      <c r="R46" s="51">
        <v>78.68396760793857</v>
      </c>
    </row>
    <row r="47" spans="1:18" ht="24">
      <c r="A47" s="42" t="s">
        <v>24</v>
      </c>
      <c r="B47" s="43">
        <v>17012</v>
      </c>
      <c r="C47" s="43">
        <v>17233</v>
      </c>
      <c r="D47" s="43">
        <v>17256</v>
      </c>
      <c r="E47" s="44">
        <f>'[1]List1'!V92</f>
        <v>17021</v>
      </c>
      <c r="F47" s="44">
        <v>16936</v>
      </c>
      <c r="G47" s="45">
        <v>16916</v>
      </c>
      <c r="H47" s="46">
        <v>16568</v>
      </c>
      <c r="I47" s="47">
        <v>16240</v>
      </c>
      <c r="J47" s="47">
        <v>16608</v>
      </c>
      <c r="K47" s="48">
        <f t="shared" si="0"/>
        <v>-328</v>
      </c>
      <c r="L47" s="49">
        <f t="shared" si="1"/>
        <v>98.02028005794303</v>
      </c>
      <c r="M47" s="47">
        <f t="shared" si="2"/>
        <v>40</v>
      </c>
      <c r="N47" s="50">
        <f t="shared" si="3"/>
        <v>100.24142926122646</v>
      </c>
      <c r="O47" s="43">
        <v>-348</v>
      </c>
      <c r="P47" s="51">
        <v>97.9427760699929</v>
      </c>
      <c r="Q47" s="43">
        <v>-404</v>
      </c>
      <c r="R47" s="51">
        <v>97.62520573712673</v>
      </c>
    </row>
    <row r="48" spans="1:18" ht="24">
      <c r="A48" s="42" t="s">
        <v>25</v>
      </c>
      <c r="B48" s="43">
        <v>474</v>
      </c>
      <c r="C48" s="43">
        <v>520</v>
      </c>
      <c r="D48" s="43">
        <v>589</v>
      </c>
      <c r="E48" s="44">
        <v>529</v>
      </c>
      <c r="F48" s="44">
        <v>500</v>
      </c>
      <c r="G48" s="45">
        <v>488</v>
      </c>
      <c r="H48" s="46">
        <v>530</v>
      </c>
      <c r="I48" s="47">
        <v>501</v>
      </c>
      <c r="J48" s="47">
        <v>501</v>
      </c>
      <c r="K48" s="48">
        <f t="shared" si="0"/>
        <v>-29</v>
      </c>
      <c r="L48" s="49">
        <f t="shared" si="1"/>
        <v>94.52830188679245</v>
      </c>
      <c r="M48" s="47">
        <f t="shared" si="2"/>
        <v>-29</v>
      </c>
      <c r="N48" s="50">
        <f t="shared" si="3"/>
        <v>94.52830188679245</v>
      </c>
      <c r="O48" s="43">
        <v>42</v>
      </c>
      <c r="P48" s="51">
        <v>108.60655737704919</v>
      </c>
      <c r="Q48" s="43">
        <v>27</v>
      </c>
      <c r="R48" s="51">
        <v>105.69620253164558</v>
      </c>
    </row>
    <row r="49" spans="1:18" ht="24.75" thickBot="1">
      <c r="A49" s="52" t="s">
        <v>26</v>
      </c>
      <c r="B49" s="53"/>
      <c r="C49" s="53"/>
      <c r="D49" s="53"/>
      <c r="E49" s="54"/>
      <c r="F49" s="54">
        <v>290</v>
      </c>
      <c r="G49" s="74">
        <v>297</v>
      </c>
      <c r="H49" s="75">
        <v>297</v>
      </c>
      <c r="I49" s="57">
        <v>240</v>
      </c>
      <c r="J49" s="57">
        <v>240</v>
      </c>
      <c r="K49" s="58">
        <f t="shared" si="0"/>
        <v>-57</v>
      </c>
      <c r="L49" s="59">
        <f t="shared" si="1"/>
        <v>80.8080808080808</v>
      </c>
      <c r="M49" s="60">
        <f t="shared" si="2"/>
        <v>-57</v>
      </c>
      <c r="N49" s="61">
        <f t="shared" si="3"/>
        <v>80.8080808080808</v>
      </c>
      <c r="O49" s="53">
        <v>0</v>
      </c>
      <c r="P49" s="62">
        <v>100</v>
      </c>
      <c r="Q49" s="53">
        <v>240</v>
      </c>
      <c r="R49" s="62" t="s">
        <v>81</v>
      </c>
    </row>
    <row r="50" spans="1:18" s="73" customFormat="1" ht="28.5" thickBot="1">
      <c r="A50" s="63" t="s">
        <v>33</v>
      </c>
      <c r="B50" s="64">
        <f>SUM(B45:B48)</f>
        <v>77056</v>
      </c>
      <c r="C50" s="64">
        <f>SUM(C45:C48)</f>
        <v>75911</v>
      </c>
      <c r="D50" s="64">
        <f>SUM(D45:D48)</f>
        <v>74512</v>
      </c>
      <c r="E50" s="65">
        <f>SUM(E45:E48)</f>
        <v>72726</v>
      </c>
      <c r="F50" s="65">
        <v>71425</v>
      </c>
      <c r="G50" s="66">
        <f>SUM(G45:G49)</f>
        <v>69971.5</v>
      </c>
      <c r="H50" s="67">
        <f>SUM(H45:H49)</f>
        <v>68723</v>
      </c>
      <c r="I50" s="68">
        <v>67550</v>
      </c>
      <c r="J50" s="68">
        <v>67918</v>
      </c>
      <c r="K50" s="69">
        <f t="shared" si="0"/>
        <v>-1173</v>
      </c>
      <c r="L50" s="70">
        <f t="shared" si="1"/>
        <v>98.2931478544301</v>
      </c>
      <c r="M50" s="68">
        <f t="shared" si="2"/>
        <v>-805</v>
      </c>
      <c r="N50" s="71">
        <f t="shared" si="3"/>
        <v>98.82863088049125</v>
      </c>
      <c r="O50" s="64">
        <v>-1248.5</v>
      </c>
      <c r="P50" s="72">
        <v>98.21570210728655</v>
      </c>
      <c r="Q50" s="64">
        <v>-9138</v>
      </c>
      <c r="R50" s="72">
        <v>88.14109219269103</v>
      </c>
    </row>
    <row r="51" spans="1:18" ht="24">
      <c r="A51" s="76" t="s">
        <v>22</v>
      </c>
      <c r="B51" s="77">
        <v>15393</v>
      </c>
      <c r="C51" s="77">
        <v>15277</v>
      </c>
      <c r="D51" s="77">
        <v>15360</v>
      </c>
      <c r="E51" s="78">
        <v>15834</v>
      </c>
      <c r="F51" s="78">
        <v>15640</v>
      </c>
      <c r="G51" s="35">
        <v>15501.5</v>
      </c>
      <c r="H51" s="79">
        <v>16063.5</v>
      </c>
      <c r="I51" s="80">
        <v>16659</v>
      </c>
      <c r="J51" s="80">
        <v>16659</v>
      </c>
      <c r="K51" s="81">
        <f t="shared" si="0"/>
        <v>595.5</v>
      </c>
      <c r="L51" s="82">
        <f t="shared" si="1"/>
        <v>103.70716220001867</v>
      </c>
      <c r="M51" s="80">
        <f t="shared" si="2"/>
        <v>595.5</v>
      </c>
      <c r="N51" s="83">
        <f t="shared" si="3"/>
        <v>103.70716220001867</v>
      </c>
      <c r="O51" s="77">
        <v>562</v>
      </c>
      <c r="P51" s="84">
        <v>103.62545560107085</v>
      </c>
      <c r="Q51" s="77">
        <v>1266</v>
      </c>
      <c r="R51" s="84">
        <v>108.22451763788735</v>
      </c>
    </row>
    <row r="52" spans="1:18" ht="24">
      <c r="A52" s="42" t="s">
        <v>23</v>
      </c>
      <c r="B52" s="43">
        <v>59874</v>
      </c>
      <c r="C52" s="43">
        <v>58238</v>
      </c>
      <c r="D52" s="43">
        <v>56293</v>
      </c>
      <c r="E52" s="44">
        <v>53924</v>
      </c>
      <c r="F52" s="44">
        <v>52340</v>
      </c>
      <c r="G52" s="45">
        <v>50344.5</v>
      </c>
      <c r="H52" s="46">
        <v>48353.25</v>
      </c>
      <c r="I52" s="47">
        <v>46575.75</v>
      </c>
      <c r="J52" s="47">
        <v>46575.75</v>
      </c>
      <c r="K52" s="48">
        <f t="shared" si="0"/>
        <v>-1777.5</v>
      </c>
      <c r="L52" s="49">
        <f t="shared" si="1"/>
        <v>96.32392858804734</v>
      </c>
      <c r="M52" s="47">
        <f t="shared" si="2"/>
        <v>-1777.5</v>
      </c>
      <c r="N52" s="50">
        <f t="shared" si="3"/>
        <v>96.32392858804734</v>
      </c>
      <c r="O52" s="43">
        <v>-1991.25</v>
      </c>
      <c r="P52" s="51">
        <v>96.04475166105533</v>
      </c>
      <c r="Q52" s="43">
        <v>-13298.25</v>
      </c>
      <c r="R52" s="51">
        <v>77.78960817717207</v>
      </c>
    </row>
    <row r="53" spans="1:18" ht="24">
      <c r="A53" s="42" t="s">
        <v>24</v>
      </c>
      <c r="B53" s="43">
        <v>24233</v>
      </c>
      <c r="C53" s="43">
        <v>24043</v>
      </c>
      <c r="D53" s="43">
        <v>23967</v>
      </c>
      <c r="E53" s="44">
        <f>'[1]List1'!Y92</f>
        <v>24170</v>
      </c>
      <c r="F53" s="44">
        <v>23914</v>
      </c>
      <c r="G53" s="45">
        <v>23653</v>
      </c>
      <c r="H53" s="46">
        <v>23501</v>
      </c>
      <c r="I53" s="47">
        <v>23156</v>
      </c>
      <c r="J53" s="47">
        <v>23629</v>
      </c>
      <c r="K53" s="48">
        <f t="shared" si="0"/>
        <v>-345</v>
      </c>
      <c r="L53" s="49">
        <f t="shared" si="1"/>
        <v>98.53197736266543</v>
      </c>
      <c r="M53" s="47">
        <f t="shared" si="2"/>
        <v>128</v>
      </c>
      <c r="N53" s="50">
        <f t="shared" si="3"/>
        <v>100.54465767414153</v>
      </c>
      <c r="O53" s="43">
        <v>-152</v>
      </c>
      <c r="P53" s="51">
        <v>99.35737538578616</v>
      </c>
      <c r="Q53" s="43">
        <v>-604</v>
      </c>
      <c r="R53" s="51">
        <v>97.50753105269673</v>
      </c>
    </row>
    <row r="54" spans="1:18" ht="24">
      <c r="A54" s="42" t="s">
        <v>25</v>
      </c>
      <c r="B54" s="43">
        <v>751</v>
      </c>
      <c r="C54" s="43">
        <v>805</v>
      </c>
      <c r="D54" s="43">
        <v>960</v>
      </c>
      <c r="E54" s="44">
        <v>939</v>
      </c>
      <c r="F54" s="44">
        <v>948</v>
      </c>
      <c r="G54" s="45">
        <v>850</v>
      </c>
      <c r="H54" s="46">
        <v>846</v>
      </c>
      <c r="I54" s="47">
        <v>805</v>
      </c>
      <c r="J54" s="47">
        <v>805</v>
      </c>
      <c r="K54" s="48">
        <f t="shared" si="0"/>
        <v>-41</v>
      </c>
      <c r="L54" s="49">
        <f t="shared" si="1"/>
        <v>95.15366430260048</v>
      </c>
      <c r="M54" s="47">
        <f t="shared" si="2"/>
        <v>-41</v>
      </c>
      <c r="N54" s="50">
        <f t="shared" si="3"/>
        <v>95.15366430260048</v>
      </c>
      <c r="O54" s="43">
        <v>-4</v>
      </c>
      <c r="P54" s="51">
        <v>99.52941176470588</v>
      </c>
      <c r="Q54" s="43">
        <v>54</v>
      </c>
      <c r="R54" s="51">
        <v>107.19041278295607</v>
      </c>
    </row>
    <row r="55" spans="1:18" ht="24.75" thickBot="1">
      <c r="A55" s="52" t="s">
        <v>26</v>
      </c>
      <c r="B55" s="53"/>
      <c r="C55" s="53"/>
      <c r="D55" s="53"/>
      <c r="E55" s="54"/>
      <c r="F55" s="54">
        <v>325</v>
      </c>
      <c r="G55" s="55">
        <v>326</v>
      </c>
      <c r="H55" s="56">
        <v>311</v>
      </c>
      <c r="I55" s="57">
        <v>304</v>
      </c>
      <c r="J55" s="57">
        <v>304</v>
      </c>
      <c r="K55" s="58">
        <f t="shared" si="0"/>
        <v>-7</v>
      </c>
      <c r="L55" s="59">
        <f t="shared" si="1"/>
        <v>97.7491961414791</v>
      </c>
      <c r="M55" s="60">
        <f t="shared" si="2"/>
        <v>-7</v>
      </c>
      <c r="N55" s="61">
        <f t="shared" si="3"/>
        <v>97.7491961414791</v>
      </c>
      <c r="O55" s="53">
        <v>-15</v>
      </c>
      <c r="P55" s="62">
        <v>95.39877300613497</v>
      </c>
      <c r="Q55" s="53">
        <v>304</v>
      </c>
      <c r="R55" s="62" t="s">
        <v>81</v>
      </c>
    </row>
    <row r="56" spans="1:18" s="73" customFormat="1" ht="28.5" thickBot="1">
      <c r="A56" s="63" t="s">
        <v>34</v>
      </c>
      <c r="B56" s="64">
        <f>SUM(B51:B54)</f>
        <v>100251</v>
      </c>
      <c r="C56" s="64">
        <f>SUM(C51:C54)</f>
        <v>98363</v>
      </c>
      <c r="D56" s="64">
        <f>SUM(D51:D54)</f>
        <v>96580</v>
      </c>
      <c r="E56" s="65">
        <f>SUM(E51:E54)</f>
        <v>94867</v>
      </c>
      <c r="F56" s="65">
        <v>93167</v>
      </c>
      <c r="G56" s="66">
        <f>SUM(G51:G55)</f>
        <v>90675</v>
      </c>
      <c r="H56" s="67">
        <f>SUM(H51:H55)</f>
        <v>89074.75</v>
      </c>
      <c r="I56" s="68">
        <v>87499.75</v>
      </c>
      <c r="J56" s="68">
        <v>87972.75</v>
      </c>
      <c r="K56" s="69">
        <f t="shared" si="0"/>
        <v>-1575</v>
      </c>
      <c r="L56" s="70">
        <f t="shared" si="1"/>
        <v>98.23182214937454</v>
      </c>
      <c r="M56" s="68">
        <f t="shared" si="2"/>
        <v>-1102</v>
      </c>
      <c r="N56" s="71">
        <f t="shared" si="3"/>
        <v>98.76283683086396</v>
      </c>
      <c r="O56" s="64">
        <v>-1600.25</v>
      </c>
      <c r="P56" s="72">
        <v>98.2351805900193</v>
      </c>
      <c r="Q56" s="64">
        <v>-12278.25</v>
      </c>
      <c r="R56" s="72">
        <v>87.75249124697011</v>
      </c>
    </row>
    <row r="57" spans="1:18" ht="24">
      <c r="A57" s="76" t="s">
        <v>22</v>
      </c>
      <c r="B57" s="77">
        <v>14342</v>
      </c>
      <c r="C57" s="77">
        <v>14748</v>
      </c>
      <c r="D57" s="77">
        <v>14701</v>
      </c>
      <c r="E57" s="78">
        <v>14666</v>
      </c>
      <c r="F57" s="78">
        <v>14993</v>
      </c>
      <c r="G57" s="35">
        <v>15076</v>
      </c>
      <c r="H57" s="79">
        <v>15265.5</v>
      </c>
      <c r="I57" s="80">
        <v>15863</v>
      </c>
      <c r="J57" s="80">
        <v>15863</v>
      </c>
      <c r="K57" s="81">
        <f t="shared" si="0"/>
        <v>597.5</v>
      </c>
      <c r="L57" s="82">
        <f t="shared" si="1"/>
        <v>103.91405456748879</v>
      </c>
      <c r="M57" s="80">
        <f t="shared" si="2"/>
        <v>597.5</v>
      </c>
      <c r="N57" s="83">
        <f t="shared" si="3"/>
        <v>103.91405456748879</v>
      </c>
      <c r="O57" s="77">
        <v>189.5</v>
      </c>
      <c r="P57" s="84">
        <v>101.25696471212524</v>
      </c>
      <c r="Q57" s="77">
        <v>1521</v>
      </c>
      <c r="R57" s="84">
        <v>110.60521545112259</v>
      </c>
    </row>
    <row r="58" spans="1:18" ht="24">
      <c r="A58" s="42" t="s">
        <v>23</v>
      </c>
      <c r="B58" s="43">
        <v>56307</v>
      </c>
      <c r="C58" s="43">
        <v>54653</v>
      </c>
      <c r="D58" s="43">
        <v>52884</v>
      </c>
      <c r="E58" s="44">
        <v>51213</v>
      </c>
      <c r="F58" s="44">
        <v>49720</v>
      </c>
      <c r="G58" s="45">
        <v>47798.5</v>
      </c>
      <c r="H58" s="46">
        <v>45979.75</v>
      </c>
      <c r="I58" s="47">
        <v>44380.5</v>
      </c>
      <c r="J58" s="47">
        <v>44380.5</v>
      </c>
      <c r="K58" s="48">
        <f t="shared" si="0"/>
        <v>-1599.25</v>
      </c>
      <c r="L58" s="49">
        <f t="shared" si="1"/>
        <v>96.52183841799923</v>
      </c>
      <c r="M58" s="47">
        <f t="shared" si="2"/>
        <v>-1599.25</v>
      </c>
      <c r="N58" s="50">
        <f t="shared" si="3"/>
        <v>96.52183841799923</v>
      </c>
      <c r="O58" s="43">
        <v>-1818.75</v>
      </c>
      <c r="P58" s="51">
        <v>96.19496427712167</v>
      </c>
      <c r="Q58" s="43">
        <v>-11926.5</v>
      </c>
      <c r="R58" s="51">
        <v>78.81879695242155</v>
      </c>
    </row>
    <row r="59" spans="1:18" ht="24">
      <c r="A59" s="42" t="s">
        <v>24</v>
      </c>
      <c r="B59" s="43">
        <v>21278</v>
      </c>
      <c r="C59" s="43">
        <v>21795</v>
      </c>
      <c r="D59" s="43">
        <f>21825+0</f>
        <v>21825</v>
      </c>
      <c r="E59" s="44">
        <f>'[1]List1'!AB92</f>
        <v>21588</v>
      </c>
      <c r="F59" s="44">
        <v>21400</v>
      </c>
      <c r="G59" s="45">
        <v>21252</v>
      </c>
      <c r="H59" s="46">
        <v>20968</v>
      </c>
      <c r="I59" s="47">
        <v>20786</v>
      </c>
      <c r="J59" s="47">
        <v>21010</v>
      </c>
      <c r="K59" s="48">
        <f t="shared" si="0"/>
        <v>-182</v>
      </c>
      <c r="L59" s="49">
        <f t="shared" si="1"/>
        <v>99.13201068294543</v>
      </c>
      <c r="M59" s="47">
        <f t="shared" si="2"/>
        <v>42</v>
      </c>
      <c r="N59" s="50">
        <f t="shared" si="3"/>
        <v>100.20030522701259</v>
      </c>
      <c r="O59" s="43">
        <v>-284</v>
      </c>
      <c r="P59" s="51">
        <v>98.66365518539432</v>
      </c>
      <c r="Q59" s="43">
        <v>-268</v>
      </c>
      <c r="R59" s="85">
        <v>98.74048312811354</v>
      </c>
    </row>
    <row r="60" spans="1:18" ht="24">
      <c r="A60" s="42" t="s">
        <v>25</v>
      </c>
      <c r="B60" s="43">
        <v>1309</v>
      </c>
      <c r="C60" s="43">
        <v>1330</v>
      </c>
      <c r="D60" s="43">
        <v>1419</v>
      </c>
      <c r="E60" s="44">
        <v>1377</v>
      </c>
      <c r="F60" s="44">
        <v>1350</v>
      </c>
      <c r="G60" s="45">
        <v>1315</v>
      </c>
      <c r="H60" s="46">
        <v>1223</v>
      </c>
      <c r="I60" s="47">
        <v>1025</v>
      </c>
      <c r="J60" s="47">
        <v>1025</v>
      </c>
      <c r="K60" s="48">
        <f t="shared" si="0"/>
        <v>-198</v>
      </c>
      <c r="L60" s="49">
        <f t="shared" si="1"/>
        <v>83.81030253475062</v>
      </c>
      <c r="M60" s="47">
        <f t="shared" si="2"/>
        <v>-198</v>
      </c>
      <c r="N60" s="50">
        <f t="shared" si="3"/>
        <v>83.81030253475062</v>
      </c>
      <c r="O60" s="43">
        <v>-92</v>
      </c>
      <c r="P60" s="51">
        <v>93.00380228136882</v>
      </c>
      <c r="Q60" s="43">
        <v>-284</v>
      </c>
      <c r="R60" s="51">
        <v>78.30404889228419</v>
      </c>
    </row>
    <row r="61" spans="1:18" ht="24.75" thickBot="1">
      <c r="A61" s="52" t="s">
        <v>26</v>
      </c>
      <c r="B61" s="53"/>
      <c r="C61" s="53"/>
      <c r="D61" s="53"/>
      <c r="E61" s="54"/>
      <c r="F61" s="54">
        <v>179</v>
      </c>
      <c r="G61" s="55">
        <v>179</v>
      </c>
      <c r="H61" s="56">
        <v>176</v>
      </c>
      <c r="I61" s="57">
        <v>179</v>
      </c>
      <c r="J61" s="57">
        <v>179</v>
      </c>
      <c r="K61" s="58">
        <f t="shared" si="0"/>
        <v>3</v>
      </c>
      <c r="L61" s="59">
        <f t="shared" si="1"/>
        <v>101.70454545454545</v>
      </c>
      <c r="M61" s="60">
        <f t="shared" si="2"/>
        <v>3</v>
      </c>
      <c r="N61" s="61">
        <f t="shared" si="3"/>
        <v>101.70454545454545</v>
      </c>
      <c r="O61" s="53">
        <v>-3</v>
      </c>
      <c r="P61" s="62">
        <v>98.32402234636871</v>
      </c>
      <c r="Q61" s="53">
        <v>179</v>
      </c>
      <c r="R61" s="62" t="s">
        <v>81</v>
      </c>
    </row>
    <row r="62" spans="1:18" s="73" customFormat="1" ht="28.5" thickBot="1">
      <c r="A62" s="63" t="s">
        <v>35</v>
      </c>
      <c r="B62" s="64">
        <f>SUM(B57:B60)</f>
        <v>93236</v>
      </c>
      <c r="C62" s="64">
        <f>SUM(C57:C60)</f>
        <v>92526</v>
      </c>
      <c r="D62" s="64">
        <f>SUM(D57:D60)</f>
        <v>90829</v>
      </c>
      <c r="E62" s="65">
        <f>SUM(E57:E60)</f>
        <v>88844</v>
      </c>
      <c r="F62" s="65">
        <v>87642</v>
      </c>
      <c r="G62" s="66">
        <f>SUM(G57:G61)</f>
        <v>85620.5</v>
      </c>
      <c r="H62" s="67">
        <f>SUM(H57:H61)</f>
        <v>83612.25</v>
      </c>
      <c r="I62" s="68">
        <v>82233.5</v>
      </c>
      <c r="J62" s="68">
        <v>82457.5</v>
      </c>
      <c r="K62" s="69">
        <f t="shared" si="0"/>
        <v>-1378.75</v>
      </c>
      <c r="L62" s="70">
        <f t="shared" si="1"/>
        <v>98.35101913894196</v>
      </c>
      <c r="M62" s="68">
        <f t="shared" si="2"/>
        <v>-1154.75</v>
      </c>
      <c r="N62" s="71">
        <f t="shared" si="3"/>
        <v>98.61892246650461</v>
      </c>
      <c r="O62" s="64">
        <v>-2008.25</v>
      </c>
      <c r="P62" s="72">
        <v>97.65447527169312</v>
      </c>
      <c r="Q62" s="64">
        <v>-10778.5</v>
      </c>
      <c r="R62" s="72">
        <v>88.43955124629971</v>
      </c>
    </row>
    <row r="63" spans="1:18" ht="24">
      <c r="A63" s="76" t="s">
        <v>22</v>
      </c>
      <c r="B63" s="77">
        <v>14751</v>
      </c>
      <c r="C63" s="77">
        <v>14634</v>
      </c>
      <c r="D63" s="77">
        <v>14489</v>
      </c>
      <c r="E63" s="78">
        <v>14098</v>
      </c>
      <c r="F63" s="78">
        <v>14151</v>
      </c>
      <c r="G63" s="35">
        <v>13971</v>
      </c>
      <c r="H63" s="79">
        <v>14314</v>
      </c>
      <c r="I63" s="80">
        <v>15019.5</v>
      </c>
      <c r="J63" s="80">
        <v>15019.5</v>
      </c>
      <c r="K63" s="81">
        <f t="shared" si="0"/>
        <v>705.5</v>
      </c>
      <c r="L63" s="82">
        <f t="shared" si="1"/>
        <v>104.92874109263659</v>
      </c>
      <c r="M63" s="80">
        <f t="shared" si="2"/>
        <v>705.5</v>
      </c>
      <c r="N63" s="83">
        <f t="shared" si="3"/>
        <v>104.92874109263659</v>
      </c>
      <c r="O63" s="77">
        <v>343</v>
      </c>
      <c r="P63" s="84">
        <v>102.4550855343211</v>
      </c>
      <c r="Q63" s="77">
        <v>268.5</v>
      </c>
      <c r="R63" s="84">
        <v>101.82021557860483</v>
      </c>
    </row>
    <row r="64" spans="1:18" ht="24">
      <c r="A64" s="42" t="s">
        <v>23</v>
      </c>
      <c r="B64" s="43">
        <v>59448</v>
      </c>
      <c r="C64" s="43">
        <v>57682</v>
      </c>
      <c r="D64" s="43">
        <v>55710</v>
      </c>
      <c r="E64" s="44">
        <f>'[1]List1'!AE20</f>
        <v>53125</v>
      </c>
      <c r="F64" s="44">
        <v>51223</v>
      </c>
      <c r="G64" s="45">
        <v>48991</v>
      </c>
      <c r="H64" s="46">
        <v>46930.5</v>
      </c>
      <c r="I64" s="47">
        <v>45007</v>
      </c>
      <c r="J64" s="47">
        <v>45007</v>
      </c>
      <c r="K64" s="48">
        <f t="shared" si="0"/>
        <v>-1923.5</v>
      </c>
      <c r="L64" s="49">
        <f t="shared" si="1"/>
        <v>95.90138609220017</v>
      </c>
      <c r="M64" s="47">
        <f t="shared" si="2"/>
        <v>-1923.5</v>
      </c>
      <c r="N64" s="50">
        <f t="shared" si="3"/>
        <v>95.90138609220017</v>
      </c>
      <c r="O64" s="43">
        <v>-2060.5</v>
      </c>
      <c r="P64" s="51">
        <v>95.79412545161357</v>
      </c>
      <c r="Q64" s="43">
        <v>-14441</v>
      </c>
      <c r="R64" s="51">
        <v>75.70818194051945</v>
      </c>
    </row>
    <row r="65" spans="1:18" ht="24">
      <c r="A65" s="42" t="s">
        <v>24</v>
      </c>
      <c r="B65" s="43">
        <v>21092</v>
      </c>
      <c r="C65" s="43">
        <v>21003</v>
      </c>
      <c r="D65" s="43">
        <v>20896</v>
      </c>
      <c r="E65" s="44">
        <f>'[1]List1'!AE92</f>
        <v>20802</v>
      </c>
      <c r="F65" s="44">
        <v>20646</v>
      </c>
      <c r="G65" s="45">
        <v>20761</v>
      </c>
      <c r="H65" s="46">
        <v>20667</v>
      </c>
      <c r="I65" s="47">
        <v>20516</v>
      </c>
      <c r="J65" s="47">
        <v>21051</v>
      </c>
      <c r="K65" s="48">
        <f t="shared" si="0"/>
        <v>-151</v>
      </c>
      <c r="L65" s="49">
        <f t="shared" si="1"/>
        <v>99.26936662311898</v>
      </c>
      <c r="M65" s="47">
        <f t="shared" si="2"/>
        <v>384</v>
      </c>
      <c r="N65" s="50">
        <f t="shared" si="3"/>
        <v>101.85803454782987</v>
      </c>
      <c r="O65" s="43">
        <v>-94</v>
      </c>
      <c r="P65" s="51">
        <v>99.54722797553104</v>
      </c>
      <c r="Q65" s="43">
        <v>-41</v>
      </c>
      <c r="R65" s="51">
        <v>99.80561350274985</v>
      </c>
    </row>
    <row r="66" spans="1:18" ht="24">
      <c r="A66" s="42" t="s">
        <v>25</v>
      </c>
      <c r="B66" s="43">
        <v>1530</v>
      </c>
      <c r="C66" s="43">
        <v>1531</v>
      </c>
      <c r="D66" s="43">
        <v>1769</v>
      </c>
      <c r="E66" s="44">
        <v>1675</v>
      </c>
      <c r="F66" s="44">
        <v>1268</v>
      </c>
      <c r="G66" s="45">
        <v>935</v>
      </c>
      <c r="H66" s="46">
        <v>909</v>
      </c>
      <c r="I66" s="47">
        <v>868</v>
      </c>
      <c r="J66" s="47">
        <v>868</v>
      </c>
      <c r="K66" s="48">
        <f t="shared" si="0"/>
        <v>-41</v>
      </c>
      <c r="L66" s="49">
        <f t="shared" si="1"/>
        <v>95.48954895489548</v>
      </c>
      <c r="M66" s="47">
        <f t="shared" si="2"/>
        <v>-41</v>
      </c>
      <c r="N66" s="50">
        <f t="shared" si="3"/>
        <v>95.48954895489548</v>
      </c>
      <c r="O66" s="43">
        <v>-26</v>
      </c>
      <c r="P66" s="51">
        <v>97.2192513368984</v>
      </c>
      <c r="Q66" s="43">
        <v>-662</v>
      </c>
      <c r="R66" s="51">
        <v>56.73202614379085</v>
      </c>
    </row>
    <row r="67" spans="1:18" ht="24.75" thickBot="1">
      <c r="A67" s="52" t="s">
        <v>26</v>
      </c>
      <c r="B67" s="53"/>
      <c r="C67" s="53"/>
      <c r="D67" s="53"/>
      <c r="E67" s="54"/>
      <c r="F67" s="54">
        <v>279</v>
      </c>
      <c r="G67" s="55">
        <v>278</v>
      </c>
      <c r="H67" s="56">
        <v>239</v>
      </c>
      <c r="I67" s="57">
        <v>239</v>
      </c>
      <c r="J67" s="57">
        <v>239</v>
      </c>
      <c r="K67" s="58">
        <f t="shared" si="0"/>
        <v>0</v>
      </c>
      <c r="L67" s="59">
        <f t="shared" si="1"/>
        <v>100</v>
      </c>
      <c r="M67" s="60">
        <f t="shared" si="2"/>
        <v>0</v>
      </c>
      <c r="N67" s="61">
        <f t="shared" si="3"/>
        <v>100</v>
      </c>
      <c r="O67" s="53">
        <v>-39</v>
      </c>
      <c r="P67" s="62">
        <v>85.97122302158273</v>
      </c>
      <c r="Q67" s="53">
        <v>239</v>
      </c>
      <c r="R67" s="62" t="s">
        <v>81</v>
      </c>
    </row>
    <row r="68" spans="1:18" s="73" customFormat="1" ht="28.5" thickBot="1">
      <c r="A68" s="63" t="s">
        <v>36</v>
      </c>
      <c r="B68" s="64">
        <f>SUM(B63:B66)</f>
        <v>96821</v>
      </c>
      <c r="C68" s="64">
        <f>SUM(C63:C66)</f>
        <v>94850</v>
      </c>
      <c r="D68" s="64">
        <f>SUM(D63:D66)</f>
        <v>92864</v>
      </c>
      <c r="E68" s="65">
        <f>SUM(E63:E66)</f>
        <v>89700</v>
      </c>
      <c r="F68" s="65">
        <v>87567</v>
      </c>
      <c r="G68" s="66">
        <f>SUM(G63:G67)</f>
        <v>84936</v>
      </c>
      <c r="H68" s="67">
        <f>SUM(H63:H67)</f>
        <v>83059.5</v>
      </c>
      <c r="I68" s="68">
        <v>81649.5</v>
      </c>
      <c r="J68" s="68">
        <v>82184.5</v>
      </c>
      <c r="K68" s="69">
        <f t="shared" si="0"/>
        <v>-1410</v>
      </c>
      <c r="L68" s="70">
        <f t="shared" si="1"/>
        <v>98.30242175789645</v>
      </c>
      <c r="M68" s="68">
        <f t="shared" si="2"/>
        <v>-875</v>
      </c>
      <c r="N68" s="71">
        <f t="shared" si="3"/>
        <v>98.94653832493574</v>
      </c>
      <c r="O68" s="64">
        <v>-1876.5</v>
      </c>
      <c r="P68" s="72">
        <v>97.79068946029952</v>
      </c>
      <c r="Q68" s="64">
        <v>-14636.5</v>
      </c>
      <c r="R68" s="72">
        <v>84.88292829035024</v>
      </c>
    </row>
    <row r="69" spans="1:18" ht="24">
      <c r="A69" s="76" t="s">
        <v>22</v>
      </c>
      <c r="B69" s="77">
        <v>30142</v>
      </c>
      <c r="C69" s="77">
        <v>29827</v>
      </c>
      <c r="D69" s="77">
        <v>30140</v>
      </c>
      <c r="E69" s="78">
        <v>29880</v>
      </c>
      <c r="F69" s="78">
        <v>29730</v>
      </c>
      <c r="G69" s="35">
        <v>30056</v>
      </c>
      <c r="H69" s="79">
        <v>30591</v>
      </c>
      <c r="I69" s="80">
        <v>32010.5</v>
      </c>
      <c r="J69" s="80">
        <v>32010.5</v>
      </c>
      <c r="K69" s="81">
        <f t="shared" si="0"/>
        <v>1419.5</v>
      </c>
      <c r="L69" s="82">
        <f t="shared" si="1"/>
        <v>104.64025366937987</v>
      </c>
      <c r="M69" s="80">
        <f t="shared" si="2"/>
        <v>1419.5</v>
      </c>
      <c r="N69" s="83">
        <f t="shared" si="3"/>
        <v>104.64025366937987</v>
      </c>
      <c r="O69" s="77">
        <v>535</v>
      </c>
      <c r="P69" s="84">
        <v>101.78001064679265</v>
      </c>
      <c r="Q69" s="77">
        <v>1868.5</v>
      </c>
      <c r="R69" s="84">
        <v>106.1989914405149</v>
      </c>
    </row>
    <row r="70" spans="1:18" ht="24">
      <c r="A70" s="42" t="s">
        <v>23</v>
      </c>
      <c r="B70" s="43">
        <v>120241</v>
      </c>
      <c r="C70" s="43">
        <v>115699</v>
      </c>
      <c r="D70" s="43">
        <v>111191</v>
      </c>
      <c r="E70" s="44">
        <v>108007</v>
      </c>
      <c r="F70" s="44">
        <v>103903</v>
      </c>
      <c r="G70" s="45">
        <v>99429.25</v>
      </c>
      <c r="H70" s="46">
        <v>95247.75</v>
      </c>
      <c r="I70" s="47">
        <v>91480.5</v>
      </c>
      <c r="J70" s="47">
        <v>91480.5</v>
      </c>
      <c r="K70" s="48">
        <f t="shared" si="0"/>
        <v>-3767.25</v>
      </c>
      <c r="L70" s="49">
        <f t="shared" si="1"/>
        <v>96.0447884595699</v>
      </c>
      <c r="M70" s="47">
        <f t="shared" si="2"/>
        <v>-3767.25</v>
      </c>
      <c r="N70" s="50">
        <f t="shared" si="3"/>
        <v>96.0447884595699</v>
      </c>
      <c r="O70" s="43">
        <v>-4181.5</v>
      </c>
      <c r="P70" s="51">
        <v>95.79449709215346</v>
      </c>
      <c r="Q70" s="43">
        <v>-28760.5</v>
      </c>
      <c r="R70" s="51">
        <v>76.08095408388154</v>
      </c>
    </row>
    <row r="71" spans="1:18" ht="24">
      <c r="A71" s="42" t="s">
        <v>24</v>
      </c>
      <c r="B71" s="43">
        <v>47899</v>
      </c>
      <c r="C71" s="43">
        <v>47461</v>
      </c>
      <c r="D71" s="43">
        <v>46899</v>
      </c>
      <c r="E71" s="44">
        <f>'[1]List1'!AH92</f>
        <v>46935</v>
      </c>
      <c r="F71" s="44">
        <v>46477</v>
      </c>
      <c r="G71" s="45">
        <v>46346</v>
      </c>
      <c r="H71" s="46">
        <v>45710</v>
      </c>
      <c r="I71" s="47">
        <v>45398</v>
      </c>
      <c r="J71" s="47">
        <v>46442</v>
      </c>
      <c r="K71" s="48">
        <f t="shared" si="0"/>
        <v>-312</v>
      </c>
      <c r="L71" s="49">
        <f t="shared" si="1"/>
        <v>99.31743600962591</v>
      </c>
      <c r="M71" s="47">
        <f t="shared" si="2"/>
        <v>732</v>
      </c>
      <c r="N71" s="50">
        <f t="shared" si="3"/>
        <v>101.60140013126231</v>
      </c>
      <c r="O71" s="43">
        <v>-636</v>
      </c>
      <c r="P71" s="51">
        <v>98.62771328701506</v>
      </c>
      <c r="Q71" s="43">
        <v>-1457</v>
      </c>
      <c r="R71" s="51">
        <v>96.95818284306561</v>
      </c>
    </row>
    <row r="72" spans="1:18" ht="24">
      <c r="A72" s="42" t="s">
        <v>25</v>
      </c>
      <c r="B72" s="43">
        <v>1831</v>
      </c>
      <c r="C72" s="43">
        <v>1874</v>
      </c>
      <c r="D72" s="43">
        <v>2224</v>
      </c>
      <c r="E72" s="44">
        <v>2175</v>
      </c>
      <c r="F72" s="44">
        <v>2059</v>
      </c>
      <c r="G72" s="45">
        <v>2020</v>
      </c>
      <c r="H72" s="46">
        <v>2078</v>
      </c>
      <c r="I72" s="47">
        <v>1991</v>
      </c>
      <c r="J72" s="47">
        <v>1991</v>
      </c>
      <c r="K72" s="48">
        <f t="shared" si="0"/>
        <v>-87</v>
      </c>
      <c r="L72" s="49">
        <f t="shared" si="1"/>
        <v>95.81328200192493</v>
      </c>
      <c r="M72" s="47">
        <f t="shared" si="2"/>
        <v>-87</v>
      </c>
      <c r="N72" s="50">
        <f t="shared" si="3"/>
        <v>95.81328200192493</v>
      </c>
      <c r="O72" s="43">
        <v>58</v>
      </c>
      <c r="P72" s="51">
        <v>102.87128712871288</v>
      </c>
      <c r="Q72" s="43">
        <v>160</v>
      </c>
      <c r="R72" s="51">
        <v>108.73839432004368</v>
      </c>
    </row>
    <row r="73" spans="1:18" ht="24.75" thickBot="1">
      <c r="A73" s="52" t="s">
        <v>26</v>
      </c>
      <c r="B73" s="53"/>
      <c r="C73" s="53"/>
      <c r="D73" s="53"/>
      <c r="E73" s="54"/>
      <c r="F73" s="54">
        <v>380</v>
      </c>
      <c r="G73" s="55">
        <v>386</v>
      </c>
      <c r="H73" s="56">
        <v>397</v>
      </c>
      <c r="I73" s="57">
        <v>397</v>
      </c>
      <c r="J73" s="57">
        <v>397</v>
      </c>
      <c r="K73" s="58">
        <f t="shared" si="0"/>
        <v>0</v>
      </c>
      <c r="L73" s="59">
        <f t="shared" si="1"/>
        <v>100</v>
      </c>
      <c r="M73" s="60">
        <f t="shared" si="2"/>
        <v>0</v>
      </c>
      <c r="N73" s="61">
        <f t="shared" si="3"/>
        <v>100</v>
      </c>
      <c r="O73" s="53">
        <v>11</v>
      </c>
      <c r="P73" s="62">
        <v>102.8497409326425</v>
      </c>
      <c r="Q73" s="53">
        <v>397</v>
      </c>
      <c r="R73" s="62" t="s">
        <v>81</v>
      </c>
    </row>
    <row r="74" spans="1:18" s="73" customFormat="1" ht="28.5" thickBot="1">
      <c r="A74" s="63" t="s">
        <v>37</v>
      </c>
      <c r="B74" s="64">
        <f>SUM(B69:B72)</f>
        <v>200113</v>
      </c>
      <c r="C74" s="64">
        <f>SUM(C69:C72)</f>
        <v>194861</v>
      </c>
      <c r="D74" s="64">
        <f>SUM(D69:D72)</f>
        <v>190454</v>
      </c>
      <c r="E74" s="65">
        <f>SUM(E69:E72)</f>
        <v>186997</v>
      </c>
      <c r="F74" s="65">
        <v>182549</v>
      </c>
      <c r="G74" s="66">
        <f>SUM(G69:G73)</f>
        <v>178237.25</v>
      </c>
      <c r="H74" s="67">
        <f>SUM(H69:H73)</f>
        <v>174023.75</v>
      </c>
      <c r="I74" s="68">
        <v>171277</v>
      </c>
      <c r="J74" s="68">
        <v>172321</v>
      </c>
      <c r="K74" s="69">
        <f aca="true" t="shared" si="4" ref="K74:K98">+I74-H74</f>
        <v>-2746.75</v>
      </c>
      <c r="L74" s="70">
        <f aca="true" t="shared" si="5" ref="L74:L98">+I74/H74*100</f>
        <v>98.42162348530013</v>
      </c>
      <c r="M74" s="68">
        <f aca="true" t="shared" si="6" ref="M74:M98">+J74-H74</f>
        <v>-1702.75</v>
      </c>
      <c r="N74" s="71">
        <f aca="true" t="shared" si="7" ref="N74:N98">+J74/H74*100</f>
        <v>99.0215415999253</v>
      </c>
      <c r="O74" s="64">
        <v>-4213.5</v>
      </c>
      <c r="P74" s="72">
        <v>97.63601604041804</v>
      </c>
      <c r="Q74" s="64">
        <v>-27792</v>
      </c>
      <c r="R74" s="72">
        <v>86.1118468065543</v>
      </c>
    </row>
    <row r="75" spans="1:18" ht="24">
      <c r="A75" s="76" t="s">
        <v>22</v>
      </c>
      <c r="B75" s="77">
        <v>17346</v>
      </c>
      <c r="C75" s="77">
        <v>17174</v>
      </c>
      <c r="D75" s="77">
        <v>17089</v>
      </c>
      <c r="E75" s="78">
        <v>17071</v>
      </c>
      <c r="F75" s="78">
        <v>17389</v>
      </c>
      <c r="G75" s="35">
        <v>17524.5</v>
      </c>
      <c r="H75" s="79">
        <v>17964.5</v>
      </c>
      <c r="I75" s="80">
        <v>18623.5</v>
      </c>
      <c r="J75" s="80">
        <v>18623.5</v>
      </c>
      <c r="K75" s="81">
        <f t="shared" si="4"/>
        <v>659</v>
      </c>
      <c r="L75" s="82">
        <f t="shared" si="5"/>
        <v>103.66834590442262</v>
      </c>
      <c r="M75" s="80">
        <f t="shared" si="6"/>
        <v>659</v>
      </c>
      <c r="N75" s="83">
        <f t="shared" si="7"/>
        <v>103.66834590442262</v>
      </c>
      <c r="O75" s="77">
        <v>440</v>
      </c>
      <c r="P75" s="84">
        <v>102.51077063539616</v>
      </c>
      <c r="Q75" s="77">
        <v>1277.5</v>
      </c>
      <c r="R75" s="84">
        <v>107.36481033091204</v>
      </c>
    </row>
    <row r="76" spans="1:18" ht="24">
      <c r="A76" s="42" t="s">
        <v>23</v>
      </c>
      <c r="B76" s="43">
        <v>70445</v>
      </c>
      <c r="C76" s="43">
        <v>67979</v>
      </c>
      <c r="D76" s="43">
        <v>65394</v>
      </c>
      <c r="E76" s="44">
        <v>62966</v>
      </c>
      <c r="F76" s="44">
        <v>60548</v>
      </c>
      <c r="G76" s="45">
        <v>57735</v>
      </c>
      <c r="H76" s="46">
        <v>55313</v>
      </c>
      <c r="I76" s="47">
        <v>53183.25</v>
      </c>
      <c r="J76" s="47">
        <v>53183.25</v>
      </c>
      <c r="K76" s="48">
        <f t="shared" si="4"/>
        <v>-2129.75</v>
      </c>
      <c r="L76" s="49">
        <f t="shared" si="5"/>
        <v>96.14963932529423</v>
      </c>
      <c r="M76" s="47">
        <f t="shared" si="6"/>
        <v>-2129.75</v>
      </c>
      <c r="N76" s="50">
        <f t="shared" si="7"/>
        <v>96.14963932529423</v>
      </c>
      <c r="O76" s="43">
        <v>-2422</v>
      </c>
      <c r="P76" s="51">
        <v>95.80497098813545</v>
      </c>
      <c r="Q76" s="43">
        <v>-17261.75</v>
      </c>
      <c r="R76" s="51">
        <v>75.49613173397685</v>
      </c>
    </row>
    <row r="77" spans="1:18" ht="24">
      <c r="A77" s="42" t="s">
        <v>24</v>
      </c>
      <c r="B77" s="43">
        <v>28362</v>
      </c>
      <c r="C77" s="43">
        <v>28242</v>
      </c>
      <c r="D77" s="43">
        <v>27605</v>
      </c>
      <c r="E77" s="44">
        <f>'[1]List1'!AK92</f>
        <v>27590</v>
      </c>
      <c r="F77" s="44">
        <v>27491</v>
      </c>
      <c r="G77" s="45">
        <v>27540</v>
      </c>
      <c r="H77" s="46">
        <v>27082</v>
      </c>
      <c r="I77" s="47">
        <v>26399</v>
      </c>
      <c r="J77" s="47">
        <v>27311</v>
      </c>
      <c r="K77" s="48">
        <f t="shared" si="4"/>
        <v>-683</v>
      </c>
      <c r="L77" s="49">
        <f t="shared" si="5"/>
        <v>97.47802968761539</v>
      </c>
      <c r="M77" s="47">
        <f t="shared" si="6"/>
        <v>229</v>
      </c>
      <c r="N77" s="50">
        <f t="shared" si="7"/>
        <v>100.84558009009675</v>
      </c>
      <c r="O77" s="43">
        <v>-458</v>
      </c>
      <c r="P77" s="51">
        <v>98.33696441539578</v>
      </c>
      <c r="Q77" s="43">
        <v>-1051</v>
      </c>
      <c r="R77" s="51">
        <v>96.29433749382977</v>
      </c>
    </row>
    <row r="78" spans="1:18" ht="24">
      <c r="A78" s="42" t="s">
        <v>25</v>
      </c>
      <c r="B78" s="43">
        <v>609</v>
      </c>
      <c r="C78" s="43">
        <v>561</v>
      </c>
      <c r="D78" s="43">
        <v>640</v>
      </c>
      <c r="E78" s="44">
        <v>648</v>
      </c>
      <c r="F78" s="44">
        <v>704</v>
      </c>
      <c r="G78" s="45">
        <v>697</v>
      </c>
      <c r="H78" s="46">
        <v>668</v>
      </c>
      <c r="I78" s="47">
        <v>628</v>
      </c>
      <c r="J78" s="47">
        <v>628</v>
      </c>
      <c r="K78" s="48">
        <f t="shared" si="4"/>
        <v>-40</v>
      </c>
      <c r="L78" s="49">
        <f t="shared" si="5"/>
        <v>94.01197604790418</v>
      </c>
      <c r="M78" s="47">
        <f t="shared" si="6"/>
        <v>-40</v>
      </c>
      <c r="N78" s="50">
        <f t="shared" si="7"/>
        <v>94.01197604790418</v>
      </c>
      <c r="O78" s="43">
        <v>-29</v>
      </c>
      <c r="P78" s="51">
        <v>95.83931133428982</v>
      </c>
      <c r="Q78" s="43">
        <v>19</v>
      </c>
      <c r="R78" s="51">
        <v>103.11986863711002</v>
      </c>
    </row>
    <row r="79" spans="1:18" ht="24.75" thickBot="1">
      <c r="A79" s="52" t="s">
        <v>26</v>
      </c>
      <c r="B79" s="53"/>
      <c r="C79" s="53"/>
      <c r="D79" s="53"/>
      <c r="E79" s="54"/>
      <c r="F79" s="54">
        <v>391</v>
      </c>
      <c r="G79" s="55">
        <v>387</v>
      </c>
      <c r="H79" s="56">
        <v>376</v>
      </c>
      <c r="I79" s="57">
        <v>368</v>
      </c>
      <c r="J79" s="57">
        <v>368</v>
      </c>
      <c r="K79" s="58">
        <f t="shared" si="4"/>
        <v>-8</v>
      </c>
      <c r="L79" s="59">
        <f t="shared" si="5"/>
        <v>97.87234042553192</v>
      </c>
      <c r="M79" s="60">
        <f t="shared" si="6"/>
        <v>-8</v>
      </c>
      <c r="N79" s="61">
        <f t="shared" si="7"/>
        <v>97.87234042553192</v>
      </c>
      <c r="O79" s="53">
        <v>-11</v>
      </c>
      <c r="P79" s="62">
        <v>97.1576227390181</v>
      </c>
      <c r="Q79" s="53">
        <v>368</v>
      </c>
      <c r="R79" s="62" t="s">
        <v>81</v>
      </c>
    </row>
    <row r="80" spans="1:18" s="73" customFormat="1" ht="28.5" thickBot="1">
      <c r="A80" s="63" t="s">
        <v>38</v>
      </c>
      <c r="B80" s="64">
        <f>SUM(B75:B78)</f>
        <v>116762</v>
      </c>
      <c r="C80" s="64">
        <f>SUM(C75:C78)</f>
        <v>113956</v>
      </c>
      <c r="D80" s="64">
        <f>SUM(D75:D78)</f>
        <v>110728</v>
      </c>
      <c r="E80" s="65">
        <f>SUM(E75:E78)</f>
        <v>108275</v>
      </c>
      <c r="F80" s="65">
        <v>106523</v>
      </c>
      <c r="G80" s="66">
        <f>SUM(G75:G79)</f>
        <v>103883.5</v>
      </c>
      <c r="H80" s="67">
        <f>SUM(H75:H79)</f>
        <v>101403.5</v>
      </c>
      <c r="I80" s="68">
        <v>99201.75</v>
      </c>
      <c r="J80" s="68">
        <v>100113.75</v>
      </c>
      <c r="K80" s="69">
        <f t="shared" si="4"/>
        <v>-2201.75</v>
      </c>
      <c r="L80" s="70">
        <f t="shared" si="5"/>
        <v>97.82872386061625</v>
      </c>
      <c r="M80" s="68">
        <f t="shared" si="6"/>
        <v>-1289.75</v>
      </c>
      <c r="N80" s="71">
        <f t="shared" si="7"/>
        <v>98.7281011010468</v>
      </c>
      <c r="O80" s="64">
        <v>-2480</v>
      </c>
      <c r="P80" s="72">
        <v>97.61271039192943</v>
      </c>
      <c r="Q80" s="64">
        <v>-16648.25</v>
      </c>
      <c r="R80" s="72">
        <v>85.74172247820353</v>
      </c>
    </row>
    <row r="81" spans="1:18" ht="24">
      <c r="A81" s="76" t="s">
        <v>22</v>
      </c>
      <c r="B81" s="77">
        <v>15798</v>
      </c>
      <c r="C81" s="77">
        <v>15551</v>
      </c>
      <c r="D81" s="77">
        <v>15746</v>
      </c>
      <c r="E81" s="78">
        <v>15859</v>
      </c>
      <c r="F81" s="78">
        <v>16054</v>
      </c>
      <c r="G81" s="35">
        <v>16115</v>
      </c>
      <c r="H81" s="79">
        <v>16288</v>
      </c>
      <c r="I81" s="80">
        <v>16828.5</v>
      </c>
      <c r="J81" s="80">
        <v>16828.5</v>
      </c>
      <c r="K81" s="81">
        <f t="shared" si="4"/>
        <v>540.5</v>
      </c>
      <c r="L81" s="82">
        <f t="shared" si="5"/>
        <v>103.31839390962672</v>
      </c>
      <c r="M81" s="80">
        <f t="shared" si="6"/>
        <v>540.5</v>
      </c>
      <c r="N81" s="83">
        <f t="shared" si="7"/>
        <v>103.31839390962672</v>
      </c>
      <c r="O81" s="77">
        <v>173</v>
      </c>
      <c r="P81" s="84">
        <v>101.07353397455788</v>
      </c>
      <c r="Q81" s="77">
        <v>1030.5</v>
      </c>
      <c r="R81" s="84">
        <v>106.52297759210028</v>
      </c>
    </row>
    <row r="82" spans="1:18" ht="24">
      <c r="A82" s="42" t="s">
        <v>23</v>
      </c>
      <c r="B82" s="43">
        <v>65522</v>
      </c>
      <c r="C82" s="43">
        <v>63070</v>
      </c>
      <c r="D82" s="43">
        <v>60484</v>
      </c>
      <c r="E82" s="44">
        <v>57958</v>
      </c>
      <c r="F82" s="44">
        <v>55551</v>
      </c>
      <c r="G82" s="45">
        <v>52963.5</v>
      </c>
      <c r="H82" s="46">
        <v>50824</v>
      </c>
      <c r="I82" s="47">
        <v>48906.75</v>
      </c>
      <c r="J82" s="47">
        <v>48906.75</v>
      </c>
      <c r="K82" s="48">
        <f t="shared" si="4"/>
        <v>-1917.25</v>
      </c>
      <c r="L82" s="49">
        <f t="shared" si="5"/>
        <v>96.22766803085156</v>
      </c>
      <c r="M82" s="47">
        <f t="shared" si="6"/>
        <v>-1917.25</v>
      </c>
      <c r="N82" s="50">
        <f t="shared" si="7"/>
        <v>96.22766803085156</v>
      </c>
      <c r="O82" s="43">
        <v>-2139.5</v>
      </c>
      <c r="P82" s="51">
        <v>95.9604255761043</v>
      </c>
      <c r="Q82" s="43">
        <v>-16615.25</v>
      </c>
      <c r="R82" s="51">
        <v>74.64172339061689</v>
      </c>
    </row>
    <row r="83" spans="1:18" ht="24">
      <c r="A83" s="42" t="s">
        <v>24</v>
      </c>
      <c r="B83" s="43">
        <v>26569</v>
      </c>
      <c r="C83" s="43">
        <v>26489</v>
      </c>
      <c r="D83" s="43">
        <v>26331</v>
      </c>
      <c r="E83" s="44">
        <f>'[1]List1'!AN92</f>
        <v>26590</v>
      </c>
      <c r="F83" s="44">
        <v>26438</v>
      </c>
      <c r="G83" s="45">
        <v>26136</v>
      </c>
      <c r="H83" s="46">
        <v>25701</v>
      </c>
      <c r="I83" s="47">
        <v>25141</v>
      </c>
      <c r="J83" s="47">
        <v>25695</v>
      </c>
      <c r="K83" s="48">
        <f t="shared" si="4"/>
        <v>-560</v>
      </c>
      <c r="L83" s="49">
        <f t="shared" si="5"/>
        <v>97.82109645539084</v>
      </c>
      <c r="M83" s="47">
        <f t="shared" si="6"/>
        <v>-6</v>
      </c>
      <c r="N83" s="50">
        <f t="shared" si="7"/>
        <v>99.97665460487919</v>
      </c>
      <c r="O83" s="43">
        <v>-435</v>
      </c>
      <c r="P83" s="51">
        <v>98.3356290174472</v>
      </c>
      <c r="Q83" s="43">
        <v>-874</v>
      </c>
      <c r="R83" s="51">
        <v>96.71045203056194</v>
      </c>
    </row>
    <row r="84" spans="1:18" ht="24">
      <c r="A84" s="42" t="s">
        <v>25</v>
      </c>
      <c r="B84" s="43">
        <v>889</v>
      </c>
      <c r="C84" s="43">
        <v>815</v>
      </c>
      <c r="D84" s="43">
        <v>851</v>
      </c>
      <c r="E84" s="44">
        <v>837</v>
      </c>
      <c r="F84" s="44">
        <v>792</v>
      </c>
      <c r="G84" s="45">
        <v>762</v>
      </c>
      <c r="H84" s="46">
        <v>793</v>
      </c>
      <c r="I84" s="47">
        <v>738</v>
      </c>
      <c r="J84" s="47">
        <v>738</v>
      </c>
      <c r="K84" s="48">
        <f t="shared" si="4"/>
        <v>-55</v>
      </c>
      <c r="L84" s="49">
        <f t="shared" si="5"/>
        <v>93.0643127364439</v>
      </c>
      <c r="M84" s="47">
        <f t="shared" si="6"/>
        <v>-55</v>
      </c>
      <c r="N84" s="50">
        <f t="shared" si="7"/>
        <v>93.0643127364439</v>
      </c>
      <c r="O84" s="43">
        <v>31</v>
      </c>
      <c r="P84" s="51">
        <v>104.06824146981629</v>
      </c>
      <c r="Q84" s="43">
        <v>-151</v>
      </c>
      <c r="R84" s="51">
        <v>83.01462317210348</v>
      </c>
    </row>
    <row r="85" spans="1:18" ht="24.75" thickBot="1">
      <c r="A85" s="52" t="s">
        <v>26</v>
      </c>
      <c r="B85" s="53"/>
      <c r="C85" s="53"/>
      <c r="D85" s="53"/>
      <c r="E85" s="54"/>
      <c r="F85" s="54">
        <v>282</v>
      </c>
      <c r="G85" s="55">
        <v>292</v>
      </c>
      <c r="H85" s="56">
        <v>292</v>
      </c>
      <c r="I85" s="57">
        <v>292</v>
      </c>
      <c r="J85" s="57">
        <v>292</v>
      </c>
      <c r="K85" s="58">
        <f t="shared" si="4"/>
        <v>0</v>
      </c>
      <c r="L85" s="59">
        <f t="shared" si="5"/>
        <v>100</v>
      </c>
      <c r="M85" s="60">
        <f t="shared" si="6"/>
        <v>0</v>
      </c>
      <c r="N85" s="61">
        <f t="shared" si="7"/>
        <v>100</v>
      </c>
      <c r="O85" s="53">
        <v>0</v>
      </c>
      <c r="P85" s="62">
        <v>100</v>
      </c>
      <c r="Q85" s="53">
        <v>292</v>
      </c>
      <c r="R85" s="62" t="s">
        <v>81</v>
      </c>
    </row>
    <row r="86" spans="1:18" s="73" customFormat="1" ht="28.5" thickBot="1">
      <c r="A86" s="63" t="s">
        <v>39</v>
      </c>
      <c r="B86" s="64">
        <f>SUM(B81:B84)</f>
        <v>108778</v>
      </c>
      <c r="C86" s="64">
        <f>SUM(C81:C84)</f>
        <v>105925</v>
      </c>
      <c r="D86" s="64">
        <f>SUM(D81:D84)</f>
        <v>103412</v>
      </c>
      <c r="E86" s="65">
        <f>SUM(E81:E84)</f>
        <v>101244</v>
      </c>
      <c r="F86" s="65">
        <v>99117</v>
      </c>
      <c r="G86" s="66">
        <f>SUM(G81:G85)</f>
        <v>96268.5</v>
      </c>
      <c r="H86" s="67">
        <f>SUM(H81:H85)</f>
        <v>93898</v>
      </c>
      <c r="I86" s="68">
        <v>91906.25</v>
      </c>
      <c r="J86" s="68">
        <v>92460.25</v>
      </c>
      <c r="K86" s="69">
        <f t="shared" si="4"/>
        <v>-1991.75</v>
      </c>
      <c r="L86" s="70">
        <f t="shared" si="5"/>
        <v>97.87881531023025</v>
      </c>
      <c r="M86" s="68">
        <f t="shared" si="6"/>
        <v>-1437.75</v>
      </c>
      <c r="N86" s="71">
        <f t="shared" si="7"/>
        <v>98.46881722720398</v>
      </c>
      <c r="O86" s="64">
        <v>-2370.5</v>
      </c>
      <c r="P86" s="72">
        <v>97.5376161465069</v>
      </c>
      <c r="Q86" s="64">
        <v>-16317.75</v>
      </c>
      <c r="R86" s="72">
        <v>84.99903473128758</v>
      </c>
    </row>
    <row r="87" spans="1:18" ht="24">
      <c r="A87" s="76" t="s">
        <v>22</v>
      </c>
      <c r="B87" s="77">
        <v>32425</v>
      </c>
      <c r="C87" s="77">
        <v>32378</v>
      </c>
      <c r="D87" s="77">
        <v>32091</v>
      </c>
      <c r="E87" s="78">
        <v>31481</v>
      </c>
      <c r="F87" s="78">
        <v>31115</v>
      </c>
      <c r="G87" s="35">
        <v>31742</v>
      </c>
      <c r="H87" s="79">
        <v>32434.5</v>
      </c>
      <c r="I87" s="80">
        <v>33894.5</v>
      </c>
      <c r="J87" s="80">
        <v>33894.5</v>
      </c>
      <c r="K87" s="81">
        <f t="shared" si="4"/>
        <v>1460</v>
      </c>
      <c r="L87" s="82">
        <f t="shared" si="5"/>
        <v>104.50137970371057</v>
      </c>
      <c r="M87" s="80">
        <f t="shared" si="6"/>
        <v>1460</v>
      </c>
      <c r="N87" s="83">
        <f t="shared" si="7"/>
        <v>104.50137970371057</v>
      </c>
      <c r="O87" s="77">
        <v>692.5</v>
      </c>
      <c r="P87" s="84">
        <v>102.18165206981287</v>
      </c>
      <c r="Q87" s="77">
        <v>1469.5</v>
      </c>
      <c r="R87" s="84">
        <v>104.53199691595991</v>
      </c>
    </row>
    <row r="88" spans="1:18" ht="24">
      <c r="A88" s="42" t="s">
        <v>23</v>
      </c>
      <c r="B88" s="43">
        <v>144342</v>
      </c>
      <c r="C88" s="43">
        <v>139235</v>
      </c>
      <c r="D88" s="43">
        <v>133707</v>
      </c>
      <c r="E88" s="44">
        <f>'[1]List1'!AQ20</f>
        <v>127215</v>
      </c>
      <c r="F88" s="44">
        <v>121597</v>
      </c>
      <c r="G88" s="45">
        <v>115250.5</v>
      </c>
      <c r="H88" s="46">
        <v>110299.25</v>
      </c>
      <c r="I88" s="47">
        <v>105572</v>
      </c>
      <c r="J88" s="47">
        <v>105572</v>
      </c>
      <c r="K88" s="48">
        <f t="shared" si="4"/>
        <v>-4727.25</v>
      </c>
      <c r="L88" s="49">
        <f t="shared" si="5"/>
        <v>95.71415943444765</v>
      </c>
      <c r="M88" s="47">
        <f t="shared" si="6"/>
        <v>-4727.25</v>
      </c>
      <c r="N88" s="50">
        <f t="shared" si="7"/>
        <v>95.71415943444765</v>
      </c>
      <c r="O88" s="43">
        <v>-4951.25</v>
      </c>
      <c r="P88" s="51">
        <v>95.70392319339179</v>
      </c>
      <c r="Q88" s="43">
        <v>-38770</v>
      </c>
      <c r="R88" s="51">
        <v>73.140180959111</v>
      </c>
    </row>
    <row r="89" spans="1:18" ht="24">
      <c r="A89" s="42" t="s">
        <v>24</v>
      </c>
      <c r="B89" s="43">
        <v>53479</v>
      </c>
      <c r="C89" s="43">
        <v>53659</v>
      </c>
      <c r="D89" s="43">
        <v>53560</v>
      </c>
      <c r="E89" s="44">
        <f>'[1]List1'!AQ92</f>
        <v>53951</v>
      </c>
      <c r="F89" s="44">
        <v>53968</v>
      </c>
      <c r="G89" s="45">
        <v>54039</v>
      </c>
      <c r="H89" s="46">
        <v>53023</v>
      </c>
      <c r="I89" s="47">
        <v>51995</v>
      </c>
      <c r="J89" s="47">
        <v>53084</v>
      </c>
      <c r="K89" s="48">
        <f t="shared" si="4"/>
        <v>-1028</v>
      </c>
      <c r="L89" s="49">
        <f t="shared" si="5"/>
        <v>98.06121871640609</v>
      </c>
      <c r="M89" s="47">
        <f t="shared" si="6"/>
        <v>61</v>
      </c>
      <c r="N89" s="50">
        <f t="shared" si="7"/>
        <v>100.11504441468797</v>
      </c>
      <c r="O89" s="43">
        <v>-1016</v>
      </c>
      <c r="P89" s="51">
        <v>98.11987638557338</v>
      </c>
      <c r="Q89" s="43">
        <v>-395</v>
      </c>
      <c r="R89" s="51">
        <v>99.26139232221993</v>
      </c>
    </row>
    <row r="90" spans="1:18" ht="24">
      <c r="A90" s="42" t="s">
        <v>25</v>
      </c>
      <c r="B90" s="43">
        <v>1008</v>
      </c>
      <c r="C90" s="43">
        <v>1036</v>
      </c>
      <c r="D90" s="43">
        <v>1072</v>
      </c>
      <c r="E90" s="44">
        <v>1054</v>
      </c>
      <c r="F90" s="44">
        <v>987</v>
      </c>
      <c r="G90" s="45">
        <v>914</v>
      </c>
      <c r="H90" s="46">
        <v>917</v>
      </c>
      <c r="I90" s="47">
        <v>858</v>
      </c>
      <c r="J90" s="47">
        <v>858</v>
      </c>
      <c r="K90" s="48">
        <f t="shared" si="4"/>
        <v>-59</v>
      </c>
      <c r="L90" s="49">
        <f t="shared" si="5"/>
        <v>93.5659760087241</v>
      </c>
      <c r="M90" s="47">
        <f t="shared" si="6"/>
        <v>-59</v>
      </c>
      <c r="N90" s="50">
        <f t="shared" si="7"/>
        <v>93.5659760087241</v>
      </c>
      <c r="O90" s="43">
        <v>3</v>
      </c>
      <c r="P90" s="51">
        <v>100.32822757111597</v>
      </c>
      <c r="Q90" s="43">
        <v>-150</v>
      </c>
      <c r="R90" s="51">
        <v>85.11904761904762</v>
      </c>
    </row>
    <row r="91" spans="1:18" ht="24.75" thickBot="1">
      <c r="A91" s="52" t="s">
        <v>26</v>
      </c>
      <c r="B91" s="53"/>
      <c r="C91" s="53"/>
      <c r="D91" s="53"/>
      <c r="E91" s="54"/>
      <c r="F91" s="54">
        <v>810</v>
      </c>
      <c r="G91" s="55">
        <v>797</v>
      </c>
      <c r="H91" s="56">
        <v>736</v>
      </c>
      <c r="I91" s="57">
        <v>726</v>
      </c>
      <c r="J91" s="57">
        <v>726</v>
      </c>
      <c r="K91" s="58">
        <f t="shared" si="4"/>
        <v>-10</v>
      </c>
      <c r="L91" s="59">
        <f t="shared" si="5"/>
        <v>98.6413043478261</v>
      </c>
      <c r="M91" s="60">
        <f t="shared" si="6"/>
        <v>-10</v>
      </c>
      <c r="N91" s="61">
        <f t="shared" si="7"/>
        <v>98.6413043478261</v>
      </c>
      <c r="O91" s="53">
        <v>-61</v>
      </c>
      <c r="P91" s="62">
        <v>92.34629861982434</v>
      </c>
      <c r="Q91" s="53">
        <v>726</v>
      </c>
      <c r="R91" s="62" t="s">
        <v>81</v>
      </c>
    </row>
    <row r="92" spans="1:18" s="73" customFormat="1" ht="28.5" thickBot="1">
      <c r="A92" s="63" t="s">
        <v>40</v>
      </c>
      <c r="B92" s="64">
        <f>SUM(B87:B90)</f>
        <v>231254</v>
      </c>
      <c r="C92" s="64">
        <f>SUM(C87:C90)</f>
        <v>226308</v>
      </c>
      <c r="D92" s="64">
        <f>SUM(D87:D90)</f>
        <v>220430</v>
      </c>
      <c r="E92" s="65">
        <f>SUM(E87:E90)</f>
        <v>213701</v>
      </c>
      <c r="F92" s="86">
        <v>208477</v>
      </c>
      <c r="G92" s="66">
        <f>SUM(G87:G91)</f>
        <v>202742.5</v>
      </c>
      <c r="H92" s="67">
        <f>SUM(H87:H91)</f>
        <v>197409.75</v>
      </c>
      <c r="I92" s="68">
        <v>193045.5</v>
      </c>
      <c r="J92" s="68">
        <v>194134.5</v>
      </c>
      <c r="K92" s="69">
        <f t="shared" si="4"/>
        <v>-4364.25</v>
      </c>
      <c r="L92" s="70">
        <f t="shared" si="5"/>
        <v>97.78924293252993</v>
      </c>
      <c r="M92" s="68">
        <f t="shared" si="6"/>
        <v>-3275.25</v>
      </c>
      <c r="N92" s="71">
        <f t="shared" si="7"/>
        <v>98.34088741817465</v>
      </c>
      <c r="O92" s="64">
        <v>-5332.75</v>
      </c>
      <c r="P92" s="72">
        <v>97.36969308359126</v>
      </c>
      <c r="Q92" s="64">
        <v>-37119.5</v>
      </c>
      <c r="R92" s="72">
        <v>83.9486019701281</v>
      </c>
    </row>
    <row r="93" spans="1:18" ht="24">
      <c r="A93" s="76" t="s">
        <v>22</v>
      </c>
      <c r="B93" s="77">
        <f aca="true" t="shared" si="8" ref="B93:E96">B9+B15+B21+B27+B33+B39+B45+B51+B57+B63+B69+B75+B81+B87</f>
        <v>268072</v>
      </c>
      <c r="C93" s="77">
        <f t="shared" si="8"/>
        <v>267333</v>
      </c>
      <c r="D93" s="77">
        <f t="shared" si="8"/>
        <v>269054</v>
      </c>
      <c r="E93" s="78">
        <f t="shared" si="8"/>
        <v>268813</v>
      </c>
      <c r="F93" s="78">
        <v>270528</v>
      </c>
      <c r="G93" s="35">
        <f aca="true" t="shared" si="9" ref="G93:H97">G9+G15+G21+G27+G33+G39+G45+G51+G57+G63+G69+G75+G81+G87</f>
        <v>273424</v>
      </c>
      <c r="H93" s="79">
        <f t="shared" si="9"/>
        <v>279592</v>
      </c>
      <c r="I93" s="80">
        <v>292090</v>
      </c>
      <c r="J93" s="80">
        <v>292090</v>
      </c>
      <c r="K93" s="81">
        <f t="shared" si="4"/>
        <v>12498</v>
      </c>
      <c r="L93" s="82">
        <f t="shared" si="5"/>
        <v>104.47008498097227</v>
      </c>
      <c r="M93" s="80">
        <f t="shared" si="6"/>
        <v>12498</v>
      </c>
      <c r="N93" s="83">
        <f t="shared" si="7"/>
        <v>104.47008498097227</v>
      </c>
      <c r="O93" s="77">
        <v>6168</v>
      </c>
      <c r="P93" s="84">
        <v>102.25583708818537</v>
      </c>
      <c r="Q93" s="77">
        <v>24018</v>
      </c>
      <c r="R93" s="84">
        <v>108.95953325972127</v>
      </c>
    </row>
    <row r="94" spans="1:19" ht="24">
      <c r="A94" s="42" t="s">
        <v>23</v>
      </c>
      <c r="B94" s="43">
        <f t="shared" si="8"/>
        <v>1098806</v>
      </c>
      <c r="C94" s="43">
        <f t="shared" si="8"/>
        <v>1060939</v>
      </c>
      <c r="D94" s="43">
        <f t="shared" si="8"/>
        <v>1023714</v>
      </c>
      <c r="E94" s="44">
        <f t="shared" si="8"/>
        <v>984814</v>
      </c>
      <c r="F94" s="44">
        <v>949028</v>
      </c>
      <c r="G94" s="45">
        <f t="shared" si="9"/>
        <v>909146.75</v>
      </c>
      <c r="H94" s="46">
        <f t="shared" si="9"/>
        <v>877300.5</v>
      </c>
      <c r="I94" s="47">
        <v>847107.5</v>
      </c>
      <c r="J94" s="47">
        <v>847107.5</v>
      </c>
      <c r="K94" s="48">
        <f t="shared" si="4"/>
        <v>-30193</v>
      </c>
      <c r="L94" s="49">
        <f t="shared" si="5"/>
        <v>96.55841983448089</v>
      </c>
      <c r="M94" s="47">
        <f t="shared" si="6"/>
        <v>-30193</v>
      </c>
      <c r="N94" s="50">
        <f t="shared" si="7"/>
        <v>96.55841983448089</v>
      </c>
      <c r="O94" s="43">
        <v>-31846.25</v>
      </c>
      <c r="P94" s="51">
        <v>96.49712766393324</v>
      </c>
      <c r="Q94" s="43">
        <v>-251698.5</v>
      </c>
      <c r="R94" s="51">
        <v>77.09345416752366</v>
      </c>
      <c r="S94" s="87"/>
    </row>
    <row r="95" spans="1:19" ht="24">
      <c r="A95" s="42" t="s">
        <v>24</v>
      </c>
      <c r="B95" s="43">
        <f t="shared" si="8"/>
        <v>419427</v>
      </c>
      <c r="C95" s="43">
        <f t="shared" si="8"/>
        <v>420300</v>
      </c>
      <c r="D95" s="43">
        <f t="shared" si="8"/>
        <v>418854</v>
      </c>
      <c r="E95" s="44">
        <f t="shared" si="8"/>
        <v>419188</v>
      </c>
      <c r="F95" s="44">
        <v>416630</v>
      </c>
      <c r="G95" s="45">
        <f t="shared" si="9"/>
        <v>415631</v>
      </c>
      <c r="H95" s="46">
        <f t="shared" si="9"/>
        <v>408610</v>
      </c>
      <c r="I95" s="47">
        <v>402552</v>
      </c>
      <c r="J95" s="47">
        <v>411679</v>
      </c>
      <c r="K95" s="48">
        <f t="shared" si="4"/>
        <v>-6058</v>
      </c>
      <c r="L95" s="49">
        <f t="shared" si="5"/>
        <v>98.51741269180881</v>
      </c>
      <c r="M95" s="47">
        <f t="shared" si="6"/>
        <v>3069</v>
      </c>
      <c r="N95" s="50">
        <f t="shared" si="7"/>
        <v>100.75108293972248</v>
      </c>
      <c r="O95" s="43">
        <v>-7021</v>
      </c>
      <c r="P95" s="51">
        <v>98.31076122810859</v>
      </c>
      <c r="Q95" s="43">
        <v>-7748</v>
      </c>
      <c r="R95" s="51">
        <v>98.15271787462419</v>
      </c>
      <c r="S95" s="87"/>
    </row>
    <row r="96" spans="1:19" ht="24">
      <c r="A96" s="42" t="s">
        <v>25</v>
      </c>
      <c r="B96" s="43">
        <f t="shared" si="8"/>
        <v>15725</v>
      </c>
      <c r="C96" s="43">
        <f t="shared" si="8"/>
        <v>16091</v>
      </c>
      <c r="D96" s="43">
        <f t="shared" si="8"/>
        <v>17864</v>
      </c>
      <c r="E96" s="44">
        <f t="shared" si="8"/>
        <v>17447</v>
      </c>
      <c r="F96" s="44">
        <v>16401</v>
      </c>
      <c r="G96" s="45">
        <f t="shared" si="9"/>
        <v>15515</v>
      </c>
      <c r="H96" s="46">
        <f t="shared" si="9"/>
        <v>15514</v>
      </c>
      <c r="I96" s="47">
        <v>14653</v>
      </c>
      <c r="J96" s="47">
        <v>14653</v>
      </c>
      <c r="K96" s="48">
        <f t="shared" si="4"/>
        <v>-861</v>
      </c>
      <c r="L96" s="49">
        <f t="shared" si="5"/>
        <v>94.45017403635426</v>
      </c>
      <c r="M96" s="47">
        <f t="shared" si="6"/>
        <v>-861</v>
      </c>
      <c r="N96" s="50">
        <f t="shared" si="7"/>
        <v>94.45017403635426</v>
      </c>
      <c r="O96" s="43">
        <v>-1</v>
      </c>
      <c r="P96" s="51">
        <v>99.99355462455688</v>
      </c>
      <c r="Q96" s="43">
        <v>-1072</v>
      </c>
      <c r="R96" s="51">
        <v>93.18282988871223</v>
      </c>
      <c r="S96" s="87"/>
    </row>
    <row r="97" spans="1:19" ht="24.75" thickBot="1">
      <c r="A97" s="52" t="s">
        <v>26</v>
      </c>
      <c r="B97" s="53"/>
      <c r="C97" s="53"/>
      <c r="D97" s="53"/>
      <c r="E97" s="54"/>
      <c r="F97" s="54">
        <v>5221</v>
      </c>
      <c r="G97" s="55">
        <f t="shared" si="9"/>
        <v>5214</v>
      </c>
      <c r="H97" s="56">
        <f t="shared" si="9"/>
        <v>5139</v>
      </c>
      <c r="I97" s="57">
        <v>5035</v>
      </c>
      <c r="J97" s="57">
        <v>5035</v>
      </c>
      <c r="K97" s="58">
        <f t="shared" si="4"/>
        <v>-104</v>
      </c>
      <c r="L97" s="59">
        <f t="shared" si="5"/>
        <v>97.97625997275735</v>
      </c>
      <c r="M97" s="60">
        <f t="shared" si="6"/>
        <v>-104</v>
      </c>
      <c r="N97" s="61">
        <f t="shared" si="7"/>
        <v>97.97625997275735</v>
      </c>
      <c r="O97" s="53">
        <v>-75</v>
      </c>
      <c r="P97" s="62">
        <v>98.56156501726122</v>
      </c>
      <c r="Q97" s="53">
        <v>5035</v>
      </c>
      <c r="R97" s="62" t="s">
        <v>81</v>
      </c>
      <c r="S97" s="87"/>
    </row>
    <row r="98" spans="1:19" s="73" customFormat="1" ht="28.5" thickBot="1">
      <c r="A98" s="63" t="s">
        <v>41</v>
      </c>
      <c r="B98" s="64">
        <f>SUM(B93:B96)</f>
        <v>1802030</v>
      </c>
      <c r="C98" s="64">
        <f>SUM(C93:C96)</f>
        <v>1764663</v>
      </c>
      <c r="D98" s="64">
        <f>SUM(D93:D96)</f>
        <v>1729486</v>
      </c>
      <c r="E98" s="65">
        <f>SUM(E93:E96)</f>
        <v>1690262</v>
      </c>
      <c r="F98" s="65">
        <v>1657808</v>
      </c>
      <c r="G98" s="66">
        <f>SUM(G93:G97)</f>
        <v>1618930.75</v>
      </c>
      <c r="H98" s="67">
        <f>SUM(H93:H97)</f>
        <v>1586155.5</v>
      </c>
      <c r="I98" s="68">
        <v>1561437.5</v>
      </c>
      <c r="J98" s="68">
        <v>1570564.5</v>
      </c>
      <c r="K98" s="69">
        <f t="shared" si="4"/>
        <v>-24718</v>
      </c>
      <c r="L98" s="70">
        <f t="shared" si="5"/>
        <v>98.44164081012234</v>
      </c>
      <c r="M98" s="68">
        <f t="shared" si="6"/>
        <v>-15591</v>
      </c>
      <c r="N98" s="88">
        <f t="shared" si="7"/>
        <v>99.01705728095386</v>
      </c>
      <c r="O98" s="64">
        <v>-32775.25</v>
      </c>
      <c r="P98" s="72">
        <v>97.9755001873922</v>
      </c>
      <c r="Q98" s="64">
        <v>-231465.5</v>
      </c>
      <c r="R98" s="72">
        <v>87.15529153232742</v>
      </c>
      <c r="S98" s="87"/>
    </row>
    <row r="99" ht="18.75">
      <c r="A99" s="89" t="s">
        <v>82</v>
      </c>
    </row>
    <row r="100" ht="12.75">
      <c r="Q100" s="90"/>
    </row>
    <row r="101" spans="1:17" ht="15">
      <c r="A101" s="238"/>
      <c r="B101" s="231"/>
      <c r="C101" s="231"/>
      <c r="D101" s="231"/>
      <c r="E101" s="231"/>
      <c r="F101" s="92"/>
      <c r="G101" s="92"/>
      <c r="H101" s="92"/>
      <c r="I101" s="233"/>
      <c r="J101" s="233"/>
      <c r="K101" s="233"/>
      <c r="L101" s="233"/>
      <c r="M101" s="234"/>
      <c r="N101" s="233"/>
      <c r="O101" s="234"/>
      <c r="P101" s="233"/>
      <c r="Q101" s="234"/>
    </row>
    <row r="102" spans="1:17" ht="15">
      <c r="A102" s="236"/>
      <c r="B102" s="232"/>
      <c r="C102" s="232"/>
      <c r="D102" s="232"/>
      <c r="E102" s="232"/>
      <c r="F102" s="95"/>
      <c r="G102" s="95"/>
      <c r="H102" s="95"/>
      <c r="I102" s="235"/>
      <c r="J102" s="96"/>
      <c r="K102" s="96"/>
      <c r="L102" s="96"/>
      <c r="M102" s="235"/>
      <c r="N102" s="235"/>
      <c r="O102" s="235"/>
      <c r="P102" s="235"/>
      <c r="Q102" s="235"/>
    </row>
    <row r="103" spans="1:17" ht="12.75">
      <c r="A103" s="236"/>
      <c r="B103" s="232"/>
      <c r="C103" s="232"/>
      <c r="D103" s="232"/>
      <c r="E103" s="232"/>
      <c r="F103" s="95"/>
      <c r="G103" s="95"/>
      <c r="H103" s="95"/>
      <c r="I103" s="236"/>
      <c r="J103" s="94"/>
      <c r="K103" s="94"/>
      <c r="L103" s="94"/>
      <c r="M103" s="236"/>
      <c r="N103" s="236"/>
      <c r="O103" s="236"/>
      <c r="P103" s="236"/>
      <c r="Q103" s="236"/>
    </row>
    <row r="104" spans="1:17" ht="15">
      <c r="A104" s="91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8"/>
      <c r="N104" s="97"/>
      <c r="O104" s="98"/>
      <c r="P104" s="97"/>
      <c r="Q104" s="98"/>
    </row>
    <row r="105" spans="1:17" ht="15">
      <c r="A105" s="91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8"/>
      <c r="N105" s="97"/>
      <c r="O105" s="98"/>
      <c r="P105" s="97"/>
      <c r="Q105" s="98"/>
    </row>
    <row r="106" spans="1:17" ht="15">
      <c r="A106" s="91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8"/>
      <c r="N106" s="97"/>
      <c r="O106" s="98"/>
      <c r="P106" s="97"/>
      <c r="Q106" s="98"/>
    </row>
    <row r="107" spans="1:17" ht="15">
      <c r="A107" s="91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8"/>
      <c r="N107" s="97"/>
      <c r="O107" s="98"/>
      <c r="P107" s="97"/>
      <c r="Q107" s="98"/>
    </row>
    <row r="108" spans="1:17" ht="15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1"/>
      <c r="N108" s="100"/>
      <c r="O108" s="102"/>
      <c r="P108" s="100"/>
      <c r="Q108" s="102"/>
    </row>
  </sheetData>
  <sheetProtection/>
  <mergeCells count="15">
    <mergeCell ref="A4:R4"/>
    <mergeCell ref="A101:A103"/>
    <mergeCell ref="B101:B103"/>
    <mergeCell ref="C101:C103"/>
    <mergeCell ref="D101:D103"/>
    <mergeCell ref="E101:E103"/>
    <mergeCell ref="I101:M101"/>
    <mergeCell ref="N101:O101"/>
    <mergeCell ref="P101:Q101"/>
    <mergeCell ref="I102:I103"/>
    <mergeCell ref="M102:M103"/>
    <mergeCell ref="N102:N103"/>
    <mergeCell ref="O102:O103"/>
    <mergeCell ref="P102:P103"/>
    <mergeCell ref="Q102:Q103"/>
  </mergeCells>
  <printOptions horizontalCentered="1"/>
  <pageMargins left="0" right="0" top="0.7874015748031497" bottom="0.1968503937007874" header="0.15748031496062992" footer="0.3937007874015748"/>
  <pageSetup fitToHeight="2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114"/>
  <sheetViews>
    <sheetView zoomScale="70" zoomScaleNormal="70" zoomScalePageLayoutView="0" workbookViewId="0" topLeftCell="A1">
      <selection activeCell="K99" sqref="K99"/>
    </sheetView>
  </sheetViews>
  <sheetFormatPr defaultColWidth="9.140625" defaultRowHeight="12.75"/>
  <cols>
    <col min="1" max="1" width="29.7109375" style="104" customWidth="1"/>
    <col min="2" max="2" width="25.8515625" style="104" customWidth="1"/>
    <col min="3" max="3" width="16.7109375" style="104" customWidth="1"/>
    <col min="4" max="4" width="18.140625" style="104" customWidth="1"/>
    <col min="5" max="7" width="16.7109375" style="104" customWidth="1"/>
    <col min="8" max="8" width="20.28125" style="104" customWidth="1"/>
    <col min="9" max="9" width="22.28125" style="104" customWidth="1"/>
    <col min="10" max="10" width="23.00390625" style="104" customWidth="1"/>
    <col min="11" max="11" width="19.421875" style="104" customWidth="1"/>
    <col min="12" max="12" width="18.28125" style="104" customWidth="1"/>
    <col min="13" max="13" width="20.8515625" style="104" customWidth="1"/>
    <col min="14" max="14" width="19.7109375" style="104" customWidth="1"/>
    <col min="15" max="15" width="17.28125" style="104" customWidth="1"/>
    <col min="16" max="16384" width="9.140625" style="104" customWidth="1"/>
  </cols>
  <sheetData>
    <row r="1" spans="1:14" ht="37.5">
      <c r="A1" s="103" t="s">
        <v>0</v>
      </c>
      <c r="N1" s="5" t="s">
        <v>42</v>
      </c>
    </row>
    <row r="2" spans="1:14" ht="31.5">
      <c r="A2" s="6" t="s">
        <v>2</v>
      </c>
      <c r="J2" s="105"/>
      <c r="N2" s="106"/>
    </row>
    <row r="3" spans="1:3" ht="12.75">
      <c r="A3" s="107"/>
      <c r="C3" s="105"/>
    </row>
    <row r="4" spans="1:12" ht="37.5">
      <c r="A4" s="108" t="s">
        <v>43</v>
      </c>
      <c r="L4" s="105"/>
    </row>
    <row r="5" ht="13.5" thickBot="1">
      <c r="A5" s="107"/>
    </row>
    <row r="6" spans="1:14" ht="24">
      <c r="A6" s="109"/>
      <c r="B6" s="110" t="s">
        <v>4</v>
      </c>
      <c r="C6" s="239" t="s">
        <v>44</v>
      </c>
      <c r="D6" s="240"/>
      <c r="E6" s="240"/>
      <c r="F6" s="241"/>
      <c r="G6" s="241"/>
      <c r="H6" s="242"/>
      <c r="I6" s="239" t="s">
        <v>45</v>
      </c>
      <c r="J6" s="240"/>
      <c r="K6" s="240"/>
      <c r="L6" s="240"/>
      <c r="M6" s="240"/>
      <c r="N6" s="242"/>
    </row>
    <row r="7" spans="1:14" ht="22.5">
      <c r="A7" s="111" t="s">
        <v>11</v>
      </c>
      <c r="B7" s="112" t="s">
        <v>19</v>
      </c>
      <c r="C7" s="113" t="s">
        <v>46</v>
      </c>
      <c r="D7" s="114" t="s">
        <v>47</v>
      </c>
      <c r="E7" s="115" t="s">
        <v>48</v>
      </c>
      <c r="F7" s="243" t="s">
        <v>49</v>
      </c>
      <c r="G7" s="244"/>
      <c r="H7" s="116" t="s">
        <v>50</v>
      </c>
      <c r="I7" s="117" t="s">
        <v>46</v>
      </c>
      <c r="J7" s="114" t="s">
        <v>47</v>
      </c>
      <c r="K7" s="115" t="s">
        <v>48</v>
      </c>
      <c r="L7" s="243" t="s">
        <v>49</v>
      </c>
      <c r="M7" s="244"/>
      <c r="N7" s="116" t="s">
        <v>50</v>
      </c>
    </row>
    <row r="8" spans="1:14" ht="45">
      <c r="A8" s="118"/>
      <c r="B8" s="119"/>
      <c r="C8" s="120" t="s">
        <v>51</v>
      </c>
      <c r="D8" s="121"/>
      <c r="E8" s="122" t="s">
        <v>51</v>
      </c>
      <c r="F8" s="123" t="s">
        <v>52</v>
      </c>
      <c r="G8" s="123" t="s">
        <v>53</v>
      </c>
      <c r="H8" s="124"/>
      <c r="I8" s="125" t="s">
        <v>51</v>
      </c>
      <c r="J8" s="121"/>
      <c r="K8" s="122" t="s">
        <v>51</v>
      </c>
      <c r="L8" s="123" t="s">
        <v>52</v>
      </c>
      <c r="M8" s="123" t="s">
        <v>53</v>
      </c>
      <c r="N8" s="124"/>
    </row>
    <row r="9" spans="1:14" ht="22.5">
      <c r="A9" s="118"/>
      <c r="B9" s="126"/>
      <c r="C9" s="127" t="s">
        <v>54</v>
      </c>
      <c r="D9" s="128" t="s">
        <v>54</v>
      </c>
      <c r="E9" s="128" t="s">
        <v>54</v>
      </c>
      <c r="F9" s="129" t="s">
        <v>54</v>
      </c>
      <c r="G9" s="129" t="s">
        <v>54</v>
      </c>
      <c r="H9" s="130" t="s">
        <v>55</v>
      </c>
      <c r="I9" s="131" t="s">
        <v>56</v>
      </c>
      <c r="J9" s="128" t="s">
        <v>56</v>
      </c>
      <c r="K9" s="128" t="s">
        <v>56</v>
      </c>
      <c r="L9" s="128" t="s">
        <v>56</v>
      </c>
      <c r="M9" s="128" t="s">
        <v>56</v>
      </c>
      <c r="N9" s="130" t="s">
        <v>50</v>
      </c>
    </row>
    <row r="10" spans="1:15" s="3" customFormat="1" ht="24">
      <c r="A10" s="132" t="s">
        <v>22</v>
      </c>
      <c r="B10" s="133">
        <v>30806</v>
      </c>
      <c r="C10" s="45">
        <v>37495.9616</v>
      </c>
      <c r="D10" s="45">
        <v>37079</v>
      </c>
      <c r="E10" s="45">
        <v>416.9616</v>
      </c>
      <c r="F10" s="45">
        <v>119.9616</v>
      </c>
      <c r="G10" s="45">
        <v>297</v>
      </c>
      <c r="H10" s="134">
        <v>140.59</v>
      </c>
      <c r="I10" s="45">
        <v>1155101</v>
      </c>
      <c r="J10" s="45">
        <v>1142256</v>
      </c>
      <c r="K10" s="45">
        <v>12845</v>
      </c>
      <c r="L10" s="45">
        <v>3696</v>
      </c>
      <c r="M10" s="45">
        <v>9149</v>
      </c>
      <c r="N10" s="135">
        <v>4331</v>
      </c>
      <c r="O10" s="4"/>
    </row>
    <row r="11" spans="1:15" s="3" customFormat="1" ht="24">
      <c r="A11" s="132" t="s">
        <v>23</v>
      </c>
      <c r="B11" s="136">
        <v>79494.25</v>
      </c>
      <c r="C11" s="45">
        <v>44125.744</v>
      </c>
      <c r="D11" s="45">
        <v>43194</v>
      </c>
      <c r="E11" s="45">
        <v>931.744</v>
      </c>
      <c r="F11" s="45">
        <v>139.744</v>
      </c>
      <c r="G11" s="45">
        <v>792</v>
      </c>
      <c r="H11" s="134">
        <v>129.223347</v>
      </c>
      <c r="I11" s="45">
        <v>3507743</v>
      </c>
      <c r="J11" s="45">
        <v>3433675</v>
      </c>
      <c r="K11" s="45">
        <v>74068</v>
      </c>
      <c r="L11" s="45">
        <v>11109</v>
      </c>
      <c r="M11" s="45">
        <v>62959</v>
      </c>
      <c r="N11" s="135">
        <v>10272.5</v>
      </c>
      <c r="O11" s="4"/>
    </row>
    <row r="12" spans="1:15" s="3" customFormat="1" ht="24">
      <c r="A12" s="132" t="s">
        <v>24</v>
      </c>
      <c r="B12" s="136">
        <v>44798</v>
      </c>
      <c r="C12" s="45">
        <v>52130.99526572888</v>
      </c>
      <c r="D12" s="45">
        <v>51065.20614362161</v>
      </c>
      <c r="E12" s="45">
        <v>1065.7891221072728</v>
      </c>
      <c r="F12" s="45">
        <v>165.20881560633404</v>
      </c>
      <c r="G12" s="45">
        <v>900.5803065009388</v>
      </c>
      <c r="H12" s="134">
        <v>148.13483320742617</v>
      </c>
      <c r="I12" s="45">
        <v>2335364</v>
      </c>
      <c r="J12" s="45">
        <v>2287619</v>
      </c>
      <c r="K12" s="45">
        <v>47745</v>
      </c>
      <c r="L12" s="45">
        <v>7401</v>
      </c>
      <c r="M12" s="45">
        <v>40344</v>
      </c>
      <c r="N12" s="135">
        <v>6636.1</v>
      </c>
      <c r="O12" s="4"/>
    </row>
    <row r="13" spans="1:15" s="3" customFormat="1" ht="24">
      <c r="A13" s="132" t="s">
        <v>25</v>
      </c>
      <c r="B13" s="136">
        <v>2397</v>
      </c>
      <c r="C13" s="45">
        <v>45434.7864</v>
      </c>
      <c r="D13" s="45">
        <v>44752</v>
      </c>
      <c r="E13" s="45">
        <v>682.7864</v>
      </c>
      <c r="F13" s="45">
        <v>144.78640000000001</v>
      </c>
      <c r="G13" s="45">
        <v>538</v>
      </c>
      <c r="H13" s="134">
        <v>117.53</v>
      </c>
      <c r="I13" s="45">
        <v>108908</v>
      </c>
      <c r="J13" s="45">
        <v>107271</v>
      </c>
      <c r="K13" s="45">
        <v>1637</v>
      </c>
      <c r="L13" s="45">
        <v>347</v>
      </c>
      <c r="M13" s="45">
        <v>1290</v>
      </c>
      <c r="N13" s="135">
        <v>281.7</v>
      </c>
      <c r="O13" s="4"/>
    </row>
    <row r="14" spans="1:15" s="3" customFormat="1" ht="24.75" thickBot="1">
      <c r="A14" s="52" t="s">
        <v>26</v>
      </c>
      <c r="B14" s="137">
        <v>102</v>
      </c>
      <c r="C14" s="55">
        <v>212526.4248</v>
      </c>
      <c r="D14" s="55">
        <v>210313</v>
      </c>
      <c r="E14" s="55">
        <v>2213.4248</v>
      </c>
      <c r="F14" s="55">
        <v>680.4248</v>
      </c>
      <c r="G14" s="55">
        <v>1533</v>
      </c>
      <c r="H14" s="138">
        <v>716.33</v>
      </c>
      <c r="I14" s="55">
        <v>21677</v>
      </c>
      <c r="J14" s="55">
        <v>21452</v>
      </c>
      <c r="K14" s="55">
        <v>225</v>
      </c>
      <c r="L14" s="55">
        <v>69</v>
      </c>
      <c r="M14" s="55">
        <v>156</v>
      </c>
      <c r="N14" s="139">
        <v>73.1</v>
      </c>
      <c r="O14" s="4"/>
    </row>
    <row r="15" spans="1:14" s="144" customFormat="1" ht="28.5" thickBot="1">
      <c r="A15" s="140" t="s">
        <v>27</v>
      </c>
      <c r="B15" s="141">
        <v>157597.25</v>
      </c>
      <c r="C15" s="66"/>
      <c r="D15" s="66"/>
      <c r="E15" s="66"/>
      <c r="F15" s="66"/>
      <c r="G15" s="66"/>
      <c r="H15" s="142"/>
      <c r="I15" s="66">
        <v>7128793</v>
      </c>
      <c r="J15" s="66">
        <v>6992273</v>
      </c>
      <c r="K15" s="66">
        <v>136520</v>
      </c>
      <c r="L15" s="66">
        <v>22622</v>
      </c>
      <c r="M15" s="66">
        <v>113898</v>
      </c>
      <c r="N15" s="143">
        <v>21594.4</v>
      </c>
    </row>
    <row r="16" spans="1:14" s="3" customFormat="1" ht="24">
      <c r="A16" s="145" t="s">
        <v>22</v>
      </c>
      <c r="B16" s="146">
        <v>34185</v>
      </c>
      <c r="C16" s="45">
        <v>37495.9616</v>
      </c>
      <c r="D16" s="45">
        <v>37079</v>
      </c>
      <c r="E16" s="45">
        <v>416.9616</v>
      </c>
      <c r="F16" s="45">
        <v>119.9616</v>
      </c>
      <c r="G16" s="45">
        <v>297</v>
      </c>
      <c r="H16" s="134">
        <v>140.59</v>
      </c>
      <c r="I16" s="147">
        <v>1281800</v>
      </c>
      <c r="J16" s="147">
        <v>1267546</v>
      </c>
      <c r="K16" s="147">
        <v>14254</v>
      </c>
      <c r="L16" s="147">
        <v>4101</v>
      </c>
      <c r="M16" s="147">
        <v>10153</v>
      </c>
      <c r="N16" s="148">
        <v>4806.1</v>
      </c>
    </row>
    <row r="17" spans="1:14" s="3" customFormat="1" ht="24">
      <c r="A17" s="132" t="s">
        <v>23</v>
      </c>
      <c r="B17" s="136">
        <v>98218.25</v>
      </c>
      <c r="C17" s="45">
        <v>44125.744</v>
      </c>
      <c r="D17" s="45">
        <v>43194</v>
      </c>
      <c r="E17" s="45">
        <v>931.744</v>
      </c>
      <c r="F17" s="45">
        <v>139.744</v>
      </c>
      <c r="G17" s="45">
        <v>792</v>
      </c>
      <c r="H17" s="134">
        <v>129.223347</v>
      </c>
      <c r="I17" s="45">
        <v>4333953</v>
      </c>
      <c r="J17" s="45">
        <v>4242439</v>
      </c>
      <c r="K17" s="45">
        <v>91514</v>
      </c>
      <c r="L17" s="45">
        <v>13725</v>
      </c>
      <c r="M17" s="45">
        <v>77789</v>
      </c>
      <c r="N17" s="135">
        <v>12692.1</v>
      </c>
    </row>
    <row r="18" spans="1:14" s="3" customFormat="1" ht="24">
      <c r="A18" s="132" t="s">
        <v>24</v>
      </c>
      <c r="B18" s="136">
        <v>37015</v>
      </c>
      <c r="C18" s="45">
        <v>52130.99526572888</v>
      </c>
      <c r="D18" s="45">
        <v>51065.20614362161</v>
      </c>
      <c r="E18" s="45">
        <v>1065.7891221072728</v>
      </c>
      <c r="F18" s="45">
        <v>165.20881560633404</v>
      </c>
      <c r="G18" s="45">
        <v>900.5803065009388</v>
      </c>
      <c r="H18" s="134">
        <v>148.13483320742617</v>
      </c>
      <c r="I18" s="45">
        <v>1929629</v>
      </c>
      <c r="J18" s="45">
        <v>1890179</v>
      </c>
      <c r="K18" s="45">
        <v>39450</v>
      </c>
      <c r="L18" s="45">
        <v>6115</v>
      </c>
      <c r="M18" s="45">
        <v>33335</v>
      </c>
      <c r="N18" s="135">
        <v>5483.2</v>
      </c>
    </row>
    <row r="19" spans="1:14" s="3" customFormat="1" ht="24">
      <c r="A19" s="132" t="s">
        <v>25</v>
      </c>
      <c r="B19" s="136">
        <v>1117</v>
      </c>
      <c r="C19" s="45">
        <v>45434.7864</v>
      </c>
      <c r="D19" s="45">
        <v>44752</v>
      </c>
      <c r="E19" s="45">
        <v>682.7864</v>
      </c>
      <c r="F19" s="45">
        <v>144.78640000000001</v>
      </c>
      <c r="G19" s="45">
        <v>538</v>
      </c>
      <c r="H19" s="134">
        <v>117.53</v>
      </c>
      <c r="I19" s="45">
        <v>50751</v>
      </c>
      <c r="J19" s="45">
        <v>49988</v>
      </c>
      <c r="K19" s="45">
        <v>763</v>
      </c>
      <c r="L19" s="45">
        <v>162</v>
      </c>
      <c r="M19" s="45">
        <v>601</v>
      </c>
      <c r="N19" s="135">
        <v>131.3</v>
      </c>
    </row>
    <row r="20" spans="1:14" s="3" customFormat="1" ht="24.75" thickBot="1">
      <c r="A20" s="52" t="s">
        <v>26</v>
      </c>
      <c r="B20" s="137">
        <v>508</v>
      </c>
      <c r="C20" s="55">
        <v>212526.4248</v>
      </c>
      <c r="D20" s="55">
        <v>210313</v>
      </c>
      <c r="E20" s="55">
        <v>2213.4248</v>
      </c>
      <c r="F20" s="55">
        <v>680.4248</v>
      </c>
      <c r="G20" s="55">
        <v>1533</v>
      </c>
      <c r="H20" s="138">
        <v>716.33</v>
      </c>
      <c r="I20" s="45">
        <v>107964</v>
      </c>
      <c r="J20" s="45">
        <v>106839</v>
      </c>
      <c r="K20" s="45">
        <v>1125</v>
      </c>
      <c r="L20" s="45">
        <v>346</v>
      </c>
      <c r="M20" s="45">
        <v>779</v>
      </c>
      <c r="N20" s="135">
        <v>363.9</v>
      </c>
    </row>
    <row r="21" spans="1:14" s="144" customFormat="1" ht="28.5" thickBot="1">
      <c r="A21" s="140" t="s">
        <v>28</v>
      </c>
      <c r="B21" s="141">
        <v>171043.25</v>
      </c>
      <c r="C21" s="66"/>
      <c r="D21" s="66"/>
      <c r="E21" s="66"/>
      <c r="F21" s="66"/>
      <c r="G21" s="66"/>
      <c r="H21" s="142"/>
      <c r="I21" s="66">
        <v>7704097</v>
      </c>
      <c r="J21" s="66">
        <v>7556991</v>
      </c>
      <c r="K21" s="66">
        <v>147106</v>
      </c>
      <c r="L21" s="66">
        <v>24449</v>
      </c>
      <c r="M21" s="66">
        <v>122657</v>
      </c>
      <c r="N21" s="143">
        <v>23476.6</v>
      </c>
    </row>
    <row r="22" spans="1:14" s="3" customFormat="1" ht="24">
      <c r="A22" s="132" t="s">
        <v>22</v>
      </c>
      <c r="B22" s="146">
        <v>18904</v>
      </c>
      <c r="C22" s="45">
        <v>37495.9616</v>
      </c>
      <c r="D22" s="45">
        <v>37079</v>
      </c>
      <c r="E22" s="45">
        <v>416.9616</v>
      </c>
      <c r="F22" s="45">
        <v>119.9616</v>
      </c>
      <c r="G22" s="45">
        <v>297</v>
      </c>
      <c r="H22" s="134">
        <v>140.59</v>
      </c>
      <c r="I22" s="45">
        <v>708823</v>
      </c>
      <c r="J22" s="45">
        <v>700941</v>
      </c>
      <c r="K22" s="45">
        <v>7882</v>
      </c>
      <c r="L22" s="45">
        <v>2268</v>
      </c>
      <c r="M22" s="45">
        <v>5614</v>
      </c>
      <c r="N22" s="135">
        <v>2657.7</v>
      </c>
    </row>
    <row r="23" spans="1:14" s="3" customFormat="1" ht="24">
      <c r="A23" s="132" t="s">
        <v>23</v>
      </c>
      <c r="B23" s="136">
        <v>52623.25</v>
      </c>
      <c r="C23" s="45">
        <v>44125.744</v>
      </c>
      <c r="D23" s="45">
        <v>43194</v>
      </c>
      <c r="E23" s="45">
        <v>931.744</v>
      </c>
      <c r="F23" s="45">
        <v>139.744</v>
      </c>
      <c r="G23" s="45">
        <v>792</v>
      </c>
      <c r="H23" s="134">
        <v>129.223347</v>
      </c>
      <c r="I23" s="45">
        <v>2322041</v>
      </c>
      <c r="J23" s="45">
        <v>2273009</v>
      </c>
      <c r="K23" s="45">
        <v>49032</v>
      </c>
      <c r="L23" s="45">
        <v>7354</v>
      </c>
      <c r="M23" s="45">
        <v>41678</v>
      </c>
      <c r="N23" s="135">
        <v>6800.2</v>
      </c>
    </row>
    <row r="24" spans="1:14" s="3" customFormat="1" ht="24">
      <c r="A24" s="132" t="s">
        <v>24</v>
      </c>
      <c r="B24" s="136">
        <v>28146</v>
      </c>
      <c r="C24" s="45">
        <v>52130.99526572888</v>
      </c>
      <c r="D24" s="45">
        <v>51065.20614362161</v>
      </c>
      <c r="E24" s="45">
        <v>1065.7891221072728</v>
      </c>
      <c r="F24" s="45">
        <v>165.20881560633404</v>
      </c>
      <c r="G24" s="45">
        <v>900.5803065009388</v>
      </c>
      <c r="H24" s="134">
        <v>148.13483320742617</v>
      </c>
      <c r="I24" s="45">
        <v>1467279</v>
      </c>
      <c r="J24" s="45">
        <v>1437281</v>
      </c>
      <c r="K24" s="45">
        <v>29998</v>
      </c>
      <c r="L24" s="45">
        <v>4650</v>
      </c>
      <c r="M24" s="45">
        <v>25348</v>
      </c>
      <c r="N24" s="135">
        <v>4169.4</v>
      </c>
    </row>
    <row r="25" spans="1:14" s="3" customFormat="1" ht="24">
      <c r="A25" s="132" t="s">
        <v>25</v>
      </c>
      <c r="B25" s="136">
        <v>1510</v>
      </c>
      <c r="C25" s="45">
        <v>45434.7864</v>
      </c>
      <c r="D25" s="45">
        <v>44752</v>
      </c>
      <c r="E25" s="45">
        <v>682.7864</v>
      </c>
      <c r="F25" s="45">
        <v>144.78640000000001</v>
      </c>
      <c r="G25" s="45">
        <v>538</v>
      </c>
      <c r="H25" s="134">
        <v>117.53</v>
      </c>
      <c r="I25" s="45">
        <v>68607</v>
      </c>
      <c r="J25" s="45">
        <v>67576</v>
      </c>
      <c r="K25" s="45">
        <v>1031</v>
      </c>
      <c r="L25" s="45">
        <v>219</v>
      </c>
      <c r="M25" s="45">
        <v>812</v>
      </c>
      <c r="N25" s="135">
        <v>177.5</v>
      </c>
    </row>
    <row r="26" spans="1:14" s="3" customFormat="1" ht="24.75" thickBot="1">
      <c r="A26" s="52" t="s">
        <v>26</v>
      </c>
      <c r="B26" s="137">
        <v>298</v>
      </c>
      <c r="C26" s="55">
        <v>212526.4248</v>
      </c>
      <c r="D26" s="55">
        <v>210313</v>
      </c>
      <c r="E26" s="55">
        <v>2213.4248</v>
      </c>
      <c r="F26" s="55">
        <v>680.4248</v>
      </c>
      <c r="G26" s="55">
        <v>1533</v>
      </c>
      <c r="H26" s="138">
        <v>716.33</v>
      </c>
      <c r="I26" s="45">
        <v>63333</v>
      </c>
      <c r="J26" s="45">
        <v>62673</v>
      </c>
      <c r="K26" s="45">
        <v>660</v>
      </c>
      <c r="L26" s="45">
        <v>203</v>
      </c>
      <c r="M26" s="45">
        <v>457</v>
      </c>
      <c r="N26" s="135">
        <v>213.5</v>
      </c>
    </row>
    <row r="27" spans="1:14" s="144" customFormat="1" ht="28.5" thickBot="1">
      <c r="A27" s="140" t="s">
        <v>29</v>
      </c>
      <c r="B27" s="141">
        <v>101481.25</v>
      </c>
      <c r="C27" s="66"/>
      <c r="D27" s="66"/>
      <c r="E27" s="66"/>
      <c r="F27" s="66"/>
      <c r="G27" s="66"/>
      <c r="H27" s="142"/>
      <c r="I27" s="66">
        <v>4630083</v>
      </c>
      <c r="J27" s="66">
        <v>4541480</v>
      </c>
      <c r="K27" s="66">
        <v>88603</v>
      </c>
      <c r="L27" s="66">
        <v>14694</v>
      </c>
      <c r="M27" s="66">
        <v>73909</v>
      </c>
      <c r="N27" s="143">
        <v>14018.3</v>
      </c>
    </row>
    <row r="28" spans="1:14" s="3" customFormat="1" ht="24">
      <c r="A28" s="132" t="s">
        <v>22</v>
      </c>
      <c r="B28" s="146">
        <v>15620</v>
      </c>
      <c r="C28" s="45">
        <v>37495.9616</v>
      </c>
      <c r="D28" s="45">
        <v>37079</v>
      </c>
      <c r="E28" s="45">
        <v>416.9616</v>
      </c>
      <c r="F28" s="45">
        <v>119.9616</v>
      </c>
      <c r="G28" s="45">
        <v>297</v>
      </c>
      <c r="H28" s="134">
        <v>140.59</v>
      </c>
      <c r="I28" s="45">
        <v>585687</v>
      </c>
      <c r="J28" s="45">
        <v>579174</v>
      </c>
      <c r="K28" s="45">
        <v>6513</v>
      </c>
      <c r="L28" s="45">
        <v>1874</v>
      </c>
      <c r="M28" s="45">
        <v>4639</v>
      </c>
      <c r="N28" s="135">
        <v>2196</v>
      </c>
    </row>
    <row r="29" spans="1:14" s="3" customFormat="1" ht="24">
      <c r="A29" s="132" t="s">
        <v>23</v>
      </c>
      <c r="B29" s="136">
        <v>45178</v>
      </c>
      <c r="C29" s="45">
        <v>44125.744</v>
      </c>
      <c r="D29" s="45">
        <v>43194</v>
      </c>
      <c r="E29" s="45">
        <v>931.744</v>
      </c>
      <c r="F29" s="45">
        <v>139.744</v>
      </c>
      <c r="G29" s="45">
        <v>792</v>
      </c>
      <c r="H29" s="134">
        <v>129.223347</v>
      </c>
      <c r="I29" s="45">
        <v>1993513</v>
      </c>
      <c r="J29" s="45">
        <v>1951419</v>
      </c>
      <c r="K29" s="45">
        <v>42094</v>
      </c>
      <c r="L29" s="45">
        <v>6313</v>
      </c>
      <c r="M29" s="45">
        <v>35781</v>
      </c>
      <c r="N29" s="135">
        <v>5838.1</v>
      </c>
    </row>
    <row r="30" spans="1:14" s="3" customFormat="1" ht="24">
      <c r="A30" s="132" t="s">
        <v>24</v>
      </c>
      <c r="B30" s="136">
        <v>21832</v>
      </c>
      <c r="C30" s="45">
        <v>52130.99526572888</v>
      </c>
      <c r="D30" s="45">
        <v>51065.20614362161</v>
      </c>
      <c r="E30" s="45">
        <v>1065.7891221072728</v>
      </c>
      <c r="F30" s="45">
        <v>165.20881560633404</v>
      </c>
      <c r="G30" s="45">
        <v>900.5803065009388</v>
      </c>
      <c r="H30" s="134">
        <v>148.13483320742617</v>
      </c>
      <c r="I30" s="45">
        <v>1138124</v>
      </c>
      <c r="J30" s="45">
        <v>1114856</v>
      </c>
      <c r="K30" s="45">
        <v>23268</v>
      </c>
      <c r="L30" s="45">
        <v>3607</v>
      </c>
      <c r="M30" s="45">
        <v>19661</v>
      </c>
      <c r="N30" s="135">
        <v>3234.1</v>
      </c>
    </row>
    <row r="31" spans="1:14" s="3" customFormat="1" ht="24">
      <c r="A31" s="132" t="s">
        <v>25</v>
      </c>
      <c r="B31" s="136">
        <v>797</v>
      </c>
      <c r="C31" s="45">
        <v>45434.7864</v>
      </c>
      <c r="D31" s="45">
        <v>44752</v>
      </c>
      <c r="E31" s="45">
        <v>682.7864</v>
      </c>
      <c r="F31" s="45">
        <v>144.78640000000001</v>
      </c>
      <c r="G31" s="45">
        <v>538</v>
      </c>
      <c r="H31" s="134">
        <v>117.53</v>
      </c>
      <c r="I31" s="45">
        <v>36211</v>
      </c>
      <c r="J31" s="45">
        <v>35667</v>
      </c>
      <c r="K31" s="45">
        <v>544</v>
      </c>
      <c r="L31" s="45">
        <v>115</v>
      </c>
      <c r="M31" s="45">
        <v>429</v>
      </c>
      <c r="N31" s="135">
        <v>93.7</v>
      </c>
    </row>
    <row r="32" spans="1:14" s="3" customFormat="1" ht="24.75" thickBot="1">
      <c r="A32" s="52" t="s">
        <v>26</v>
      </c>
      <c r="B32" s="137">
        <v>286</v>
      </c>
      <c r="C32" s="55">
        <v>212526.4248</v>
      </c>
      <c r="D32" s="55">
        <v>210313</v>
      </c>
      <c r="E32" s="55">
        <v>2213.4248</v>
      </c>
      <c r="F32" s="55">
        <v>680.4248</v>
      </c>
      <c r="G32" s="55">
        <v>1533</v>
      </c>
      <c r="H32" s="138">
        <v>716.33</v>
      </c>
      <c r="I32" s="45">
        <v>60783</v>
      </c>
      <c r="J32" s="45">
        <v>60150</v>
      </c>
      <c r="K32" s="45">
        <v>633</v>
      </c>
      <c r="L32" s="45">
        <v>195</v>
      </c>
      <c r="M32" s="45">
        <v>438</v>
      </c>
      <c r="N32" s="135">
        <v>204.9</v>
      </c>
    </row>
    <row r="33" spans="1:14" s="144" customFormat="1" ht="28.5" thickBot="1">
      <c r="A33" s="140" t="s">
        <v>30</v>
      </c>
      <c r="B33" s="141">
        <v>83713</v>
      </c>
      <c r="C33" s="66"/>
      <c r="D33" s="66"/>
      <c r="E33" s="66"/>
      <c r="F33" s="66"/>
      <c r="G33" s="66"/>
      <c r="H33" s="142"/>
      <c r="I33" s="66">
        <v>3814318</v>
      </c>
      <c r="J33" s="66">
        <v>3741266</v>
      </c>
      <c r="K33" s="66">
        <v>73052</v>
      </c>
      <c r="L33" s="66">
        <v>12104</v>
      </c>
      <c r="M33" s="66">
        <v>60948</v>
      </c>
      <c r="N33" s="143">
        <v>11566.8</v>
      </c>
    </row>
    <row r="34" spans="1:14" s="3" customFormat="1" ht="24">
      <c r="A34" s="132" t="s">
        <v>22</v>
      </c>
      <c r="B34" s="146">
        <v>8095</v>
      </c>
      <c r="C34" s="45">
        <v>37495.9616</v>
      </c>
      <c r="D34" s="45">
        <v>37079</v>
      </c>
      <c r="E34" s="45">
        <v>416.9616</v>
      </c>
      <c r="F34" s="45">
        <v>119.9616</v>
      </c>
      <c r="G34" s="45">
        <v>297</v>
      </c>
      <c r="H34" s="134">
        <v>140.59</v>
      </c>
      <c r="I34" s="45">
        <v>303530</v>
      </c>
      <c r="J34" s="45">
        <v>300155</v>
      </c>
      <c r="K34" s="45">
        <v>3375</v>
      </c>
      <c r="L34" s="45">
        <v>971</v>
      </c>
      <c r="M34" s="45">
        <v>2404</v>
      </c>
      <c r="N34" s="135">
        <v>1138.1</v>
      </c>
    </row>
    <row r="35" spans="1:14" s="3" customFormat="1" ht="24">
      <c r="A35" s="132" t="s">
        <v>23</v>
      </c>
      <c r="B35" s="136">
        <v>26152.25</v>
      </c>
      <c r="C35" s="45">
        <v>44125.744</v>
      </c>
      <c r="D35" s="45">
        <v>43194</v>
      </c>
      <c r="E35" s="45">
        <v>931.744</v>
      </c>
      <c r="F35" s="45">
        <v>139.744</v>
      </c>
      <c r="G35" s="45">
        <v>792</v>
      </c>
      <c r="H35" s="134">
        <v>129.223347</v>
      </c>
      <c r="I35" s="45">
        <v>1153988</v>
      </c>
      <c r="J35" s="45">
        <v>1129620</v>
      </c>
      <c r="K35" s="45">
        <v>24368</v>
      </c>
      <c r="L35" s="45">
        <v>3655</v>
      </c>
      <c r="M35" s="45">
        <v>20713</v>
      </c>
      <c r="N35" s="135">
        <v>3379.5</v>
      </c>
    </row>
    <row r="36" spans="1:14" s="3" customFormat="1" ht="24">
      <c r="A36" s="132" t="s">
        <v>24</v>
      </c>
      <c r="B36" s="136">
        <v>11739</v>
      </c>
      <c r="C36" s="45">
        <v>52130.99526572888</v>
      </c>
      <c r="D36" s="45">
        <v>51065.20614362161</v>
      </c>
      <c r="E36" s="45">
        <v>1065.7891221072728</v>
      </c>
      <c r="F36" s="45">
        <v>165.20881560633404</v>
      </c>
      <c r="G36" s="45">
        <v>900.5803065009388</v>
      </c>
      <c r="H36" s="134">
        <v>148.13483320742617</v>
      </c>
      <c r="I36" s="45">
        <v>611965</v>
      </c>
      <c r="J36" s="45">
        <v>599454</v>
      </c>
      <c r="K36" s="45">
        <v>12511</v>
      </c>
      <c r="L36" s="45">
        <v>1939</v>
      </c>
      <c r="M36" s="45">
        <v>10572</v>
      </c>
      <c r="N36" s="135">
        <v>1739</v>
      </c>
    </row>
    <row r="37" spans="1:14" s="3" customFormat="1" ht="24">
      <c r="A37" s="132" t="s">
        <v>25</v>
      </c>
      <c r="B37" s="136">
        <v>291</v>
      </c>
      <c r="C37" s="45">
        <v>45434.7864</v>
      </c>
      <c r="D37" s="45">
        <v>44752</v>
      </c>
      <c r="E37" s="45">
        <v>682.7864</v>
      </c>
      <c r="F37" s="45">
        <v>144.78640000000001</v>
      </c>
      <c r="G37" s="45">
        <v>538</v>
      </c>
      <c r="H37" s="134">
        <v>117.53</v>
      </c>
      <c r="I37" s="45">
        <v>13222</v>
      </c>
      <c r="J37" s="45">
        <v>13023</v>
      </c>
      <c r="K37" s="45">
        <v>199</v>
      </c>
      <c r="L37" s="45">
        <v>42</v>
      </c>
      <c r="M37" s="45">
        <v>157</v>
      </c>
      <c r="N37" s="135">
        <v>34.2</v>
      </c>
    </row>
    <row r="38" spans="1:14" s="3" customFormat="1" ht="24.75" thickBot="1">
      <c r="A38" s="52" t="s">
        <v>26</v>
      </c>
      <c r="B38" s="137">
        <v>292</v>
      </c>
      <c r="C38" s="55">
        <v>212526.4248</v>
      </c>
      <c r="D38" s="55">
        <v>210313</v>
      </c>
      <c r="E38" s="55">
        <v>2213.4248</v>
      </c>
      <c r="F38" s="55">
        <v>680.4248</v>
      </c>
      <c r="G38" s="55">
        <v>1533</v>
      </c>
      <c r="H38" s="138">
        <v>716.33</v>
      </c>
      <c r="I38" s="45">
        <v>62058</v>
      </c>
      <c r="J38" s="45">
        <v>61411</v>
      </c>
      <c r="K38" s="45">
        <v>647</v>
      </c>
      <c r="L38" s="45">
        <v>199</v>
      </c>
      <c r="M38" s="45">
        <v>448</v>
      </c>
      <c r="N38" s="135">
        <v>209.2</v>
      </c>
    </row>
    <row r="39" spans="1:14" s="144" customFormat="1" ht="28.5" thickBot="1">
      <c r="A39" s="140" t="s">
        <v>31</v>
      </c>
      <c r="B39" s="141">
        <v>46569.25</v>
      </c>
      <c r="C39" s="66"/>
      <c r="D39" s="66"/>
      <c r="E39" s="66"/>
      <c r="F39" s="66"/>
      <c r="G39" s="66"/>
      <c r="H39" s="142"/>
      <c r="I39" s="66">
        <v>2144763</v>
      </c>
      <c r="J39" s="66">
        <v>2103663</v>
      </c>
      <c r="K39" s="66">
        <v>41100</v>
      </c>
      <c r="L39" s="66">
        <v>6806</v>
      </c>
      <c r="M39" s="66">
        <v>34294</v>
      </c>
      <c r="N39" s="143">
        <v>6500</v>
      </c>
    </row>
    <row r="40" spans="1:14" s="3" customFormat="1" ht="24">
      <c r="A40" s="132" t="s">
        <v>22</v>
      </c>
      <c r="B40" s="146">
        <v>22518</v>
      </c>
      <c r="C40" s="45">
        <v>37495.9616</v>
      </c>
      <c r="D40" s="45">
        <v>37079</v>
      </c>
      <c r="E40" s="45">
        <v>416.9616</v>
      </c>
      <c r="F40" s="45">
        <v>119.9616</v>
      </c>
      <c r="G40" s="45">
        <v>297</v>
      </c>
      <c r="H40" s="134">
        <v>140.59</v>
      </c>
      <c r="I40" s="45">
        <v>844334</v>
      </c>
      <c r="J40" s="45">
        <v>834945</v>
      </c>
      <c r="K40" s="45">
        <v>9389</v>
      </c>
      <c r="L40" s="45">
        <v>2701</v>
      </c>
      <c r="M40" s="45">
        <v>6688</v>
      </c>
      <c r="N40" s="135">
        <v>3165.8</v>
      </c>
    </row>
    <row r="41" spans="1:14" s="3" customFormat="1" ht="24">
      <c r="A41" s="132" t="s">
        <v>23</v>
      </c>
      <c r="B41" s="136">
        <v>72830.25</v>
      </c>
      <c r="C41" s="45">
        <v>44125.744</v>
      </c>
      <c r="D41" s="45">
        <v>43194</v>
      </c>
      <c r="E41" s="45">
        <v>931.744</v>
      </c>
      <c r="F41" s="45">
        <v>139.744</v>
      </c>
      <c r="G41" s="45">
        <v>792</v>
      </c>
      <c r="H41" s="134">
        <v>129.223347</v>
      </c>
      <c r="I41" s="45">
        <v>3213690</v>
      </c>
      <c r="J41" s="45">
        <v>3145830</v>
      </c>
      <c r="K41" s="45">
        <v>67860</v>
      </c>
      <c r="L41" s="45">
        <v>10178</v>
      </c>
      <c r="M41" s="45">
        <v>57682</v>
      </c>
      <c r="N41" s="135">
        <v>9411.4</v>
      </c>
    </row>
    <row r="42" spans="1:14" s="3" customFormat="1" ht="24">
      <c r="A42" s="132" t="s">
        <v>24</v>
      </c>
      <c r="B42" s="136">
        <v>33319</v>
      </c>
      <c r="C42" s="45">
        <v>52130.99526572888</v>
      </c>
      <c r="D42" s="45">
        <v>51065.20614362161</v>
      </c>
      <c r="E42" s="45">
        <v>1065.7891221072728</v>
      </c>
      <c r="F42" s="45">
        <v>165.20881560633404</v>
      </c>
      <c r="G42" s="45">
        <v>900.5803065009388</v>
      </c>
      <c r="H42" s="134">
        <v>148.13483320742617</v>
      </c>
      <c r="I42" s="45">
        <v>1736953</v>
      </c>
      <c r="J42" s="45">
        <v>1701442</v>
      </c>
      <c r="K42" s="45">
        <v>35511</v>
      </c>
      <c r="L42" s="45">
        <v>5505</v>
      </c>
      <c r="M42" s="45">
        <v>30006</v>
      </c>
      <c r="N42" s="135">
        <v>4935.7</v>
      </c>
    </row>
    <row r="43" spans="1:14" s="3" customFormat="1" ht="24">
      <c r="A43" s="132" t="s">
        <v>25</v>
      </c>
      <c r="B43" s="136">
        <v>1127</v>
      </c>
      <c r="C43" s="45">
        <v>45434.7864</v>
      </c>
      <c r="D43" s="45">
        <v>44752</v>
      </c>
      <c r="E43" s="45">
        <v>682.7864</v>
      </c>
      <c r="F43" s="45">
        <v>144.78640000000001</v>
      </c>
      <c r="G43" s="45">
        <v>538</v>
      </c>
      <c r="H43" s="134">
        <v>117.53</v>
      </c>
      <c r="I43" s="45">
        <v>51205</v>
      </c>
      <c r="J43" s="45">
        <v>50436</v>
      </c>
      <c r="K43" s="45">
        <v>769</v>
      </c>
      <c r="L43" s="45">
        <v>163</v>
      </c>
      <c r="M43" s="45">
        <v>606</v>
      </c>
      <c r="N43" s="135">
        <v>132.5</v>
      </c>
    </row>
    <row r="44" spans="1:14" s="3" customFormat="1" ht="24.75" thickBot="1">
      <c r="A44" s="52" t="s">
        <v>26</v>
      </c>
      <c r="B44" s="137">
        <v>804</v>
      </c>
      <c r="C44" s="55">
        <v>212526.4248</v>
      </c>
      <c r="D44" s="55">
        <v>210313</v>
      </c>
      <c r="E44" s="55">
        <v>2213.4248</v>
      </c>
      <c r="F44" s="55">
        <v>680.4248</v>
      </c>
      <c r="G44" s="55">
        <v>1533</v>
      </c>
      <c r="H44" s="138">
        <v>716.33</v>
      </c>
      <c r="I44" s="45">
        <v>170872</v>
      </c>
      <c r="J44" s="45">
        <v>169092</v>
      </c>
      <c r="K44" s="45">
        <v>1780</v>
      </c>
      <c r="L44" s="45">
        <v>547</v>
      </c>
      <c r="M44" s="45">
        <v>1233</v>
      </c>
      <c r="N44" s="135">
        <v>575.9</v>
      </c>
    </row>
    <row r="45" spans="1:14" s="144" customFormat="1" ht="28.5" thickBot="1">
      <c r="A45" s="140" t="s">
        <v>32</v>
      </c>
      <c r="B45" s="141">
        <v>130598.25</v>
      </c>
      <c r="C45" s="66"/>
      <c r="D45" s="66"/>
      <c r="E45" s="66"/>
      <c r="F45" s="66"/>
      <c r="G45" s="66"/>
      <c r="H45" s="142"/>
      <c r="I45" s="66">
        <v>6017054</v>
      </c>
      <c r="J45" s="66">
        <v>5901745</v>
      </c>
      <c r="K45" s="66">
        <v>115309</v>
      </c>
      <c r="L45" s="66">
        <v>19094</v>
      </c>
      <c r="M45" s="66">
        <v>96215</v>
      </c>
      <c r="N45" s="143">
        <v>18221.3</v>
      </c>
    </row>
    <row r="46" spans="1:14" s="3" customFormat="1" ht="24">
      <c r="A46" s="132" t="s">
        <v>22</v>
      </c>
      <c r="B46" s="146">
        <v>13063.5</v>
      </c>
      <c r="C46" s="45">
        <v>37495.9616</v>
      </c>
      <c r="D46" s="45">
        <v>37079</v>
      </c>
      <c r="E46" s="45">
        <v>416.9616</v>
      </c>
      <c r="F46" s="45">
        <v>119.9616</v>
      </c>
      <c r="G46" s="45">
        <v>297</v>
      </c>
      <c r="H46" s="134">
        <v>140.59</v>
      </c>
      <c r="I46" s="45">
        <v>489829</v>
      </c>
      <c r="J46" s="45">
        <v>484382</v>
      </c>
      <c r="K46" s="45">
        <v>5447</v>
      </c>
      <c r="L46" s="45">
        <v>1567</v>
      </c>
      <c r="M46" s="45">
        <v>3880</v>
      </c>
      <c r="N46" s="135">
        <v>1836.6</v>
      </c>
    </row>
    <row r="47" spans="1:14" s="3" customFormat="1" ht="24">
      <c r="A47" s="132" t="s">
        <v>23</v>
      </c>
      <c r="B47" s="136">
        <v>37505.5</v>
      </c>
      <c r="C47" s="45">
        <v>44125.744</v>
      </c>
      <c r="D47" s="45">
        <v>43194</v>
      </c>
      <c r="E47" s="45">
        <v>931.744</v>
      </c>
      <c r="F47" s="45">
        <v>139.744</v>
      </c>
      <c r="G47" s="45">
        <v>792</v>
      </c>
      <c r="H47" s="134">
        <v>129.223347</v>
      </c>
      <c r="I47" s="45">
        <v>1654958</v>
      </c>
      <c r="J47" s="45">
        <v>1620013</v>
      </c>
      <c r="K47" s="45">
        <v>34945</v>
      </c>
      <c r="L47" s="45">
        <v>5241</v>
      </c>
      <c r="M47" s="45">
        <v>29704</v>
      </c>
      <c r="N47" s="135">
        <v>4846.6</v>
      </c>
    </row>
    <row r="48" spans="1:14" s="3" customFormat="1" ht="24">
      <c r="A48" s="132" t="s">
        <v>24</v>
      </c>
      <c r="B48" s="136">
        <v>16608</v>
      </c>
      <c r="C48" s="45">
        <v>52130.99526572888</v>
      </c>
      <c r="D48" s="45">
        <v>51065.20614362161</v>
      </c>
      <c r="E48" s="45">
        <v>1065.7891221072728</v>
      </c>
      <c r="F48" s="45">
        <v>165.20881560633404</v>
      </c>
      <c r="G48" s="45">
        <v>900.5803065009388</v>
      </c>
      <c r="H48" s="134">
        <v>148.13483320742617</v>
      </c>
      <c r="I48" s="45">
        <v>865792</v>
      </c>
      <c r="J48" s="45">
        <v>848091</v>
      </c>
      <c r="K48" s="45">
        <v>17701</v>
      </c>
      <c r="L48" s="45">
        <v>2744</v>
      </c>
      <c r="M48" s="45">
        <v>14957</v>
      </c>
      <c r="N48" s="135">
        <v>2460.2</v>
      </c>
    </row>
    <row r="49" spans="1:14" s="3" customFormat="1" ht="24">
      <c r="A49" s="132" t="s">
        <v>25</v>
      </c>
      <c r="B49" s="136">
        <v>501</v>
      </c>
      <c r="C49" s="45">
        <v>45434.7864</v>
      </c>
      <c r="D49" s="45">
        <v>44752</v>
      </c>
      <c r="E49" s="45">
        <v>682.7864</v>
      </c>
      <c r="F49" s="45">
        <v>144.78640000000001</v>
      </c>
      <c r="G49" s="45">
        <v>538</v>
      </c>
      <c r="H49" s="134">
        <v>117.53</v>
      </c>
      <c r="I49" s="45">
        <v>22764</v>
      </c>
      <c r="J49" s="45">
        <v>22421</v>
      </c>
      <c r="K49" s="45">
        <v>343</v>
      </c>
      <c r="L49" s="45">
        <v>73</v>
      </c>
      <c r="M49" s="45">
        <v>270</v>
      </c>
      <c r="N49" s="135">
        <v>58.9</v>
      </c>
    </row>
    <row r="50" spans="1:14" s="3" customFormat="1" ht="24.75" thickBot="1">
      <c r="A50" s="52" t="s">
        <v>26</v>
      </c>
      <c r="B50" s="137">
        <v>240</v>
      </c>
      <c r="C50" s="55">
        <v>212526.4248</v>
      </c>
      <c r="D50" s="55">
        <v>210313</v>
      </c>
      <c r="E50" s="55">
        <v>2213.4248</v>
      </c>
      <c r="F50" s="55">
        <v>680.4248</v>
      </c>
      <c r="G50" s="55">
        <v>1533</v>
      </c>
      <c r="H50" s="138">
        <v>716.33</v>
      </c>
      <c r="I50" s="45">
        <v>51006</v>
      </c>
      <c r="J50" s="45">
        <v>50475</v>
      </c>
      <c r="K50" s="45">
        <v>531</v>
      </c>
      <c r="L50" s="45">
        <v>163</v>
      </c>
      <c r="M50" s="45">
        <v>368</v>
      </c>
      <c r="N50" s="135">
        <v>171.9</v>
      </c>
    </row>
    <row r="51" spans="1:14" s="144" customFormat="1" ht="28.5" thickBot="1">
      <c r="A51" s="140" t="s">
        <v>33</v>
      </c>
      <c r="B51" s="141">
        <v>67918</v>
      </c>
      <c r="C51" s="66"/>
      <c r="D51" s="66"/>
      <c r="E51" s="66"/>
      <c r="F51" s="66"/>
      <c r="G51" s="66"/>
      <c r="H51" s="142"/>
      <c r="I51" s="66">
        <v>3084349</v>
      </c>
      <c r="J51" s="66">
        <v>3025382</v>
      </c>
      <c r="K51" s="66">
        <v>58967</v>
      </c>
      <c r="L51" s="66">
        <v>9788</v>
      </c>
      <c r="M51" s="66">
        <v>49179</v>
      </c>
      <c r="N51" s="143">
        <v>9374.2</v>
      </c>
    </row>
    <row r="52" spans="1:14" s="3" customFormat="1" ht="24">
      <c r="A52" s="132" t="s">
        <v>22</v>
      </c>
      <c r="B52" s="146">
        <v>16659</v>
      </c>
      <c r="C52" s="45">
        <v>37495.9616</v>
      </c>
      <c r="D52" s="45">
        <v>37079</v>
      </c>
      <c r="E52" s="45">
        <v>416.9616</v>
      </c>
      <c r="F52" s="45">
        <v>119.9616</v>
      </c>
      <c r="G52" s="45">
        <v>297</v>
      </c>
      <c r="H52" s="134">
        <v>140.59</v>
      </c>
      <c r="I52" s="45">
        <v>624645</v>
      </c>
      <c r="J52" s="45">
        <v>617699</v>
      </c>
      <c r="K52" s="45">
        <v>6946</v>
      </c>
      <c r="L52" s="45">
        <v>1998</v>
      </c>
      <c r="M52" s="45">
        <v>4948</v>
      </c>
      <c r="N52" s="135">
        <v>2342.1</v>
      </c>
    </row>
    <row r="53" spans="1:14" s="3" customFormat="1" ht="24">
      <c r="A53" s="132" t="s">
        <v>23</v>
      </c>
      <c r="B53" s="136">
        <v>46575.75</v>
      </c>
      <c r="C53" s="45">
        <v>44125.744</v>
      </c>
      <c r="D53" s="45">
        <v>43194</v>
      </c>
      <c r="E53" s="45">
        <v>931.744</v>
      </c>
      <c r="F53" s="45">
        <v>139.744</v>
      </c>
      <c r="G53" s="45">
        <v>792</v>
      </c>
      <c r="H53" s="134">
        <v>129.223347</v>
      </c>
      <c r="I53" s="45">
        <v>2055190</v>
      </c>
      <c r="J53" s="45">
        <v>2011793</v>
      </c>
      <c r="K53" s="45">
        <v>43397</v>
      </c>
      <c r="L53" s="45">
        <v>6509</v>
      </c>
      <c r="M53" s="45">
        <v>36888</v>
      </c>
      <c r="N53" s="135">
        <v>6018.7</v>
      </c>
    </row>
    <row r="54" spans="1:14" s="3" customFormat="1" ht="24">
      <c r="A54" s="132" t="s">
        <v>24</v>
      </c>
      <c r="B54" s="136">
        <v>23629</v>
      </c>
      <c r="C54" s="45">
        <v>52130.99526572888</v>
      </c>
      <c r="D54" s="45">
        <v>51065.20614362161</v>
      </c>
      <c r="E54" s="45">
        <v>1065.7891221072728</v>
      </c>
      <c r="F54" s="45">
        <v>165.20881560633404</v>
      </c>
      <c r="G54" s="45">
        <v>900.5803065009388</v>
      </c>
      <c r="H54" s="134">
        <v>148.13483320742617</v>
      </c>
      <c r="I54" s="45">
        <v>1231804</v>
      </c>
      <c r="J54" s="45">
        <v>1206620</v>
      </c>
      <c r="K54" s="45">
        <v>25184</v>
      </c>
      <c r="L54" s="45">
        <v>3904</v>
      </c>
      <c r="M54" s="45">
        <v>21280</v>
      </c>
      <c r="N54" s="135">
        <v>3500.3</v>
      </c>
    </row>
    <row r="55" spans="1:14" s="3" customFormat="1" ht="24">
      <c r="A55" s="132" t="s">
        <v>25</v>
      </c>
      <c r="B55" s="136">
        <v>805</v>
      </c>
      <c r="C55" s="45">
        <v>45434.7864</v>
      </c>
      <c r="D55" s="45">
        <v>44752</v>
      </c>
      <c r="E55" s="45">
        <v>682.7864</v>
      </c>
      <c r="F55" s="45">
        <v>144.78640000000001</v>
      </c>
      <c r="G55" s="45">
        <v>538</v>
      </c>
      <c r="H55" s="134">
        <v>117.53</v>
      </c>
      <c r="I55" s="45">
        <v>36575</v>
      </c>
      <c r="J55" s="45">
        <v>36025</v>
      </c>
      <c r="K55" s="45">
        <v>550</v>
      </c>
      <c r="L55" s="45">
        <v>117</v>
      </c>
      <c r="M55" s="45">
        <v>433</v>
      </c>
      <c r="N55" s="135">
        <v>94.6</v>
      </c>
    </row>
    <row r="56" spans="1:14" s="3" customFormat="1" ht="24.75" thickBot="1">
      <c r="A56" s="52" t="s">
        <v>26</v>
      </c>
      <c r="B56" s="137">
        <v>304</v>
      </c>
      <c r="C56" s="55">
        <v>212526.4248</v>
      </c>
      <c r="D56" s="55">
        <v>210313</v>
      </c>
      <c r="E56" s="55">
        <v>2213.4248</v>
      </c>
      <c r="F56" s="55">
        <v>680.4248</v>
      </c>
      <c r="G56" s="55">
        <v>1533</v>
      </c>
      <c r="H56" s="138">
        <v>716.33</v>
      </c>
      <c r="I56" s="45">
        <v>64608</v>
      </c>
      <c r="J56" s="45">
        <v>63935</v>
      </c>
      <c r="K56" s="45">
        <v>673</v>
      </c>
      <c r="L56" s="45">
        <v>207</v>
      </c>
      <c r="M56" s="45">
        <v>466</v>
      </c>
      <c r="N56" s="135">
        <v>217.8</v>
      </c>
    </row>
    <row r="57" spans="1:14" s="144" customFormat="1" ht="28.5" thickBot="1">
      <c r="A57" s="140" t="s">
        <v>34</v>
      </c>
      <c r="B57" s="141">
        <v>87972.75</v>
      </c>
      <c r="C57" s="66"/>
      <c r="D57" s="66"/>
      <c r="E57" s="66"/>
      <c r="F57" s="66"/>
      <c r="G57" s="66"/>
      <c r="H57" s="142"/>
      <c r="I57" s="66">
        <v>4012822</v>
      </c>
      <c r="J57" s="66">
        <v>3936072</v>
      </c>
      <c r="K57" s="66">
        <v>76750</v>
      </c>
      <c r="L57" s="66">
        <v>12735</v>
      </c>
      <c r="M57" s="66">
        <v>64015</v>
      </c>
      <c r="N57" s="143">
        <v>12173.5</v>
      </c>
    </row>
    <row r="58" spans="1:14" s="3" customFormat="1" ht="24">
      <c r="A58" s="132" t="s">
        <v>22</v>
      </c>
      <c r="B58" s="146">
        <v>15863</v>
      </c>
      <c r="C58" s="45">
        <v>37495.9616</v>
      </c>
      <c r="D58" s="45">
        <v>37079</v>
      </c>
      <c r="E58" s="45">
        <v>416.9616</v>
      </c>
      <c r="F58" s="45">
        <v>119.9616</v>
      </c>
      <c r="G58" s="45">
        <v>297</v>
      </c>
      <c r="H58" s="134">
        <v>140.59</v>
      </c>
      <c r="I58" s="45">
        <v>594798</v>
      </c>
      <c r="J58" s="45">
        <v>588184</v>
      </c>
      <c r="K58" s="45">
        <v>6614</v>
      </c>
      <c r="L58" s="45">
        <v>1903</v>
      </c>
      <c r="M58" s="45">
        <v>4711</v>
      </c>
      <c r="N58" s="135">
        <v>2230.2</v>
      </c>
    </row>
    <row r="59" spans="1:14" s="3" customFormat="1" ht="24">
      <c r="A59" s="132" t="s">
        <v>23</v>
      </c>
      <c r="B59" s="136">
        <v>44380.5</v>
      </c>
      <c r="C59" s="45">
        <v>44125.744</v>
      </c>
      <c r="D59" s="45">
        <v>43194</v>
      </c>
      <c r="E59" s="45">
        <v>931.744</v>
      </c>
      <c r="F59" s="45">
        <v>139.744</v>
      </c>
      <c r="G59" s="45">
        <v>792</v>
      </c>
      <c r="H59" s="134">
        <v>129.223347</v>
      </c>
      <c r="I59" s="45">
        <v>1958322</v>
      </c>
      <c r="J59" s="45">
        <v>1916971</v>
      </c>
      <c r="K59" s="45">
        <v>41351</v>
      </c>
      <c r="L59" s="45">
        <v>6202</v>
      </c>
      <c r="M59" s="45">
        <v>35149</v>
      </c>
      <c r="N59" s="135">
        <v>5735</v>
      </c>
    </row>
    <row r="60" spans="1:14" s="3" customFormat="1" ht="24">
      <c r="A60" s="132" t="s">
        <v>24</v>
      </c>
      <c r="B60" s="136">
        <v>21010</v>
      </c>
      <c r="C60" s="45">
        <v>52130.99526572888</v>
      </c>
      <c r="D60" s="45">
        <v>51065.20614362161</v>
      </c>
      <c r="E60" s="45">
        <v>1065.7891221072728</v>
      </c>
      <c r="F60" s="45">
        <v>165.20881560633404</v>
      </c>
      <c r="G60" s="45">
        <v>900.5803065009388</v>
      </c>
      <c r="H60" s="134">
        <v>148.13483320742617</v>
      </c>
      <c r="I60" s="45">
        <v>1095272</v>
      </c>
      <c r="J60" s="45">
        <v>1072880</v>
      </c>
      <c r="K60" s="45">
        <v>22392</v>
      </c>
      <c r="L60" s="45">
        <v>3471</v>
      </c>
      <c r="M60" s="45">
        <v>18921</v>
      </c>
      <c r="N60" s="135">
        <v>3112.3</v>
      </c>
    </row>
    <row r="61" spans="1:14" s="3" customFormat="1" ht="24">
      <c r="A61" s="132" t="s">
        <v>25</v>
      </c>
      <c r="B61" s="136">
        <v>1025</v>
      </c>
      <c r="C61" s="45">
        <v>45434.7864</v>
      </c>
      <c r="D61" s="45">
        <v>44752</v>
      </c>
      <c r="E61" s="45">
        <v>682.7864</v>
      </c>
      <c r="F61" s="45">
        <v>144.78640000000001</v>
      </c>
      <c r="G61" s="45">
        <v>538</v>
      </c>
      <c r="H61" s="134">
        <v>117.53</v>
      </c>
      <c r="I61" s="45">
        <v>46570</v>
      </c>
      <c r="J61" s="45">
        <v>45871</v>
      </c>
      <c r="K61" s="45">
        <v>699</v>
      </c>
      <c r="L61" s="45">
        <v>148</v>
      </c>
      <c r="M61" s="45">
        <v>551</v>
      </c>
      <c r="N61" s="135">
        <v>120.5</v>
      </c>
    </row>
    <row r="62" spans="1:14" s="3" customFormat="1" ht="24.75" thickBot="1">
      <c r="A62" s="52" t="s">
        <v>26</v>
      </c>
      <c r="B62" s="137">
        <v>179</v>
      </c>
      <c r="C62" s="55">
        <v>212526.4248</v>
      </c>
      <c r="D62" s="55">
        <v>210313</v>
      </c>
      <c r="E62" s="55">
        <v>2213.4248</v>
      </c>
      <c r="F62" s="55">
        <v>680.4248</v>
      </c>
      <c r="G62" s="55">
        <v>1533</v>
      </c>
      <c r="H62" s="138">
        <v>716.33</v>
      </c>
      <c r="I62" s="45">
        <v>38042</v>
      </c>
      <c r="J62" s="45">
        <v>37646</v>
      </c>
      <c r="K62" s="45">
        <v>396</v>
      </c>
      <c r="L62" s="45">
        <v>122</v>
      </c>
      <c r="M62" s="45">
        <v>274</v>
      </c>
      <c r="N62" s="135">
        <v>128.2</v>
      </c>
    </row>
    <row r="63" spans="1:14" s="144" customFormat="1" ht="28.5" thickBot="1">
      <c r="A63" s="140" t="s">
        <v>35</v>
      </c>
      <c r="B63" s="141">
        <v>82457.5</v>
      </c>
      <c r="C63" s="66"/>
      <c r="D63" s="66"/>
      <c r="E63" s="66"/>
      <c r="F63" s="66"/>
      <c r="G63" s="66"/>
      <c r="H63" s="142"/>
      <c r="I63" s="66">
        <v>3733004</v>
      </c>
      <c r="J63" s="66">
        <v>3661552</v>
      </c>
      <c r="K63" s="66">
        <v>71452</v>
      </c>
      <c r="L63" s="66">
        <v>11846</v>
      </c>
      <c r="M63" s="66">
        <v>59606</v>
      </c>
      <c r="N63" s="143">
        <v>11326.2</v>
      </c>
    </row>
    <row r="64" spans="1:14" s="3" customFormat="1" ht="24">
      <c r="A64" s="132" t="s">
        <v>22</v>
      </c>
      <c r="B64" s="146">
        <v>15019.5</v>
      </c>
      <c r="C64" s="45">
        <v>37495.9616</v>
      </c>
      <c r="D64" s="45">
        <v>37079</v>
      </c>
      <c r="E64" s="45">
        <v>416.9616</v>
      </c>
      <c r="F64" s="45">
        <v>119.9616</v>
      </c>
      <c r="G64" s="45">
        <v>297</v>
      </c>
      <c r="H64" s="134">
        <v>140.59</v>
      </c>
      <c r="I64" s="45">
        <v>563171</v>
      </c>
      <c r="J64" s="45">
        <v>556908</v>
      </c>
      <c r="K64" s="45">
        <v>6263</v>
      </c>
      <c r="L64" s="45">
        <v>1802</v>
      </c>
      <c r="M64" s="45">
        <v>4461</v>
      </c>
      <c r="N64" s="135">
        <v>2111.6</v>
      </c>
    </row>
    <row r="65" spans="1:14" s="3" customFormat="1" ht="24">
      <c r="A65" s="132" t="s">
        <v>23</v>
      </c>
      <c r="B65" s="136">
        <v>45007</v>
      </c>
      <c r="C65" s="45">
        <v>44125.744</v>
      </c>
      <c r="D65" s="45">
        <v>43194</v>
      </c>
      <c r="E65" s="45">
        <v>931.744</v>
      </c>
      <c r="F65" s="45">
        <v>139.744</v>
      </c>
      <c r="G65" s="45">
        <v>792</v>
      </c>
      <c r="H65" s="134">
        <v>129.223347</v>
      </c>
      <c r="I65" s="45">
        <v>1985967</v>
      </c>
      <c r="J65" s="45">
        <v>1944032</v>
      </c>
      <c r="K65" s="45">
        <v>41935</v>
      </c>
      <c r="L65" s="45">
        <v>6289</v>
      </c>
      <c r="M65" s="45">
        <v>35646</v>
      </c>
      <c r="N65" s="135">
        <v>5816</v>
      </c>
    </row>
    <row r="66" spans="1:14" s="3" customFormat="1" ht="24">
      <c r="A66" s="132" t="s">
        <v>24</v>
      </c>
      <c r="B66" s="136">
        <v>21051</v>
      </c>
      <c r="C66" s="45">
        <v>52130.99526572888</v>
      </c>
      <c r="D66" s="45">
        <v>51065.20614362161</v>
      </c>
      <c r="E66" s="45">
        <v>1065.7891221072728</v>
      </c>
      <c r="F66" s="45">
        <v>165.20881560633404</v>
      </c>
      <c r="G66" s="45">
        <v>900.5803065009388</v>
      </c>
      <c r="H66" s="134">
        <v>148.13483320742617</v>
      </c>
      <c r="I66" s="45">
        <v>1097410</v>
      </c>
      <c r="J66" s="45">
        <v>1074974</v>
      </c>
      <c r="K66" s="45">
        <v>22436</v>
      </c>
      <c r="L66" s="45">
        <v>3478</v>
      </c>
      <c r="M66" s="45">
        <v>18958</v>
      </c>
      <c r="N66" s="135">
        <v>3118.4</v>
      </c>
    </row>
    <row r="67" spans="1:14" s="3" customFormat="1" ht="24">
      <c r="A67" s="132" t="s">
        <v>25</v>
      </c>
      <c r="B67" s="136">
        <v>868</v>
      </c>
      <c r="C67" s="45">
        <v>45434.7864</v>
      </c>
      <c r="D67" s="45">
        <v>44752</v>
      </c>
      <c r="E67" s="45">
        <v>682.7864</v>
      </c>
      <c r="F67" s="45">
        <v>144.78640000000001</v>
      </c>
      <c r="G67" s="45">
        <v>538</v>
      </c>
      <c r="H67" s="134">
        <v>117.53</v>
      </c>
      <c r="I67" s="45">
        <v>39438</v>
      </c>
      <c r="J67" s="45">
        <v>38845</v>
      </c>
      <c r="K67" s="45">
        <v>593</v>
      </c>
      <c r="L67" s="45">
        <v>126</v>
      </c>
      <c r="M67" s="45">
        <v>467</v>
      </c>
      <c r="N67" s="135">
        <v>102</v>
      </c>
    </row>
    <row r="68" spans="1:14" s="3" customFormat="1" ht="24.75" thickBot="1">
      <c r="A68" s="52" t="s">
        <v>26</v>
      </c>
      <c r="B68" s="137">
        <v>239</v>
      </c>
      <c r="C68" s="55">
        <v>212526.4248</v>
      </c>
      <c r="D68" s="55">
        <v>210313</v>
      </c>
      <c r="E68" s="55">
        <v>2213.4248</v>
      </c>
      <c r="F68" s="55">
        <v>680.4248</v>
      </c>
      <c r="G68" s="55">
        <v>1533</v>
      </c>
      <c r="H68" s="138">
        <v>716.33</v>
      </c>
      <c r="I68" s="45">
        <v>50794</v>
      </c>
      <c r="J68" s="45">
        <v>50265</v>
      </c>
      <c r="K68" s="45">
        <v>529</v>
      </c>
      <c r="L68" s="45">
        <v>163</v>
      </c>
      <c r="M68" s="45">
        <v>366</v>
      </c>
      <c r="N68" s="135">
        <v>171.2</v>
      </c>
    </row>
    <row r="69" spans="1:14" s="144" customFormat="1" ht="28.5" thickBot="1">
      <c r="A69" s="140" t="s">
        <v>36</v>
      </c>
      <c r="B69" s="141">
        <v>82184.5</v>
      </c>
      <c r="C69" s="66"/>
      <c r="D69" s="66"/>
      <c r="E69" s="66"/>
      <c r="F69" s="66"/>
      <c r="G69" s="66"/>
      <c r="H69" s="142"/>
      <c r="I69" s="66">
        <v>3736780</v>
      </c>
      <c r="J69" s="66">
        <v>3665024</v>
      </c>
      <c r="K69" s="66">
        <v>71756</v>
      </c>
      <c r="L69" s="66">
        <v>11858</v>
      </c>
      <c r="M69" s="66">
        <v>59898</v>
      </c>
      <c r="N69" s="143">
        <v>11319.2</v>
      </c>
    </row>
    <row r="70" spans="1:14" s="3" customFormat="1" ht="24">
      <c r="A70" s="132" t="s">
        <v>22</v>
      </c>
      <c r="B70" s="146">
        <v>32010.5</v>
      </c>
      <c r="C70" s="45">
        <v>37495.9616</v>
      </c>
      <c r="D70" s="45">
        <v>37079</v>
      </c>
      <c r="E70" s="45">
        <v>416.9616</v>
      </c>
      <c r="F70" s="45">
        <v>119.9616</v>
      </c>
      <c r="G70" s="45">
        <v>297</v>
      </c>
      <c r="H70" s="134">
        <v>140.59</v>
      </c>
      <c r="I70" s="45">
        <v>1200264</v>
      </c>
      <c r="J70" s="45">
        <v>1186917</v>
      </c>
      <c r="K70" s="45">
        <v>13347</v>
      </c>
      <c r="L70" s="45">
        <v>3840</v>
      </c>
      <c r="M70" s="45">
        <v>9507</v>
      </c>
      <c r="N70" s="135">
        <v>4500.4</v>
      </c>
    </row>
    <row r="71" spans="1:14" s="3" customFormat="1" ht="24">
      <c r="A71" s="132" t="s">
        <v>23</v>
      </c>
      <c r="B71" s="136">
        <v>91480.5</v>
      </c>
      <c r="C71" s="45">
        <v>44125.744</v>
      </c>
      <c r="D71" s="45">
        <v>43194</v>
      </c>
      <c r="E71" s="45">
        <v>931.744</v>
      </c>
      <c r="F71" s="45">
        <v>139.744</v>
      </c>
      <c r="G71" s="45">
        <v>792</v>
      </c>
      <c r="H71" s="134">
        <v>129.223347</v>
      </c>
      <c r="I71" s="45">
        <v>4036646</v>
      </c>
      <c r="J71" s="45">
        <v>3951409</v>
      </c>
      <c r="K71" s="45">
        <v>85237</v>
      </c>
      <c r="L71" s="45">
        <v>12784</v>
      </c>
      <c r="M71" s="45">
        <v>72453</v>
      </c>
      <c r="N71" s="135">
        <v>11821.4</v>
      </c>
    </row>
    <row r="72" spans="1:14" s="3" customFormat="1" ht="24">
      <c r="A72" s="132" t="s">
        <v>24</v>
      </c>
      <c r="B72" s="136">
        <v>46442</v>
      </c>
      <c r="C72" s="45">
        <v>52130.99526572888</v>
      </c>
      <c r="D72" s="45">
        <v>51065.20614362161</v>
      </c>
      <c r="E72" s="45">
        <v>1065.7891221072728</v>
      </c>
      <c r="F72" s="45">
        <v>165.20881560633404</v>
      </c>
      <c r="G72" s="45">
        <v>900.5803065009388</v>
      </c>
      <c r="H72" s="134">
        <v>148.13483320742617</v>
      </c>
      <c r="I72" s="45">
        <v>2421068</v>
      </c>
      <c r="J72" s="45">
        <v>2371570</v>
      </c>
      <c r="K72" s="45">
        <v>49498</v>
      </c>
      <c r="L72" s="45">
        <v>7673</v>
      </c>
      <c r="M72" s="45">
        <v>41825</v>
      </c>
      <c r="N72" s="135">
        <v>6879.7</v>
      </c>
    </row>
    <row r="73" spans="1:14" s="3" customFormat="1" ht="24">
      <c r="A73" s="132" t="s">
        <v>25</v>
      </c>
      <c r="B73" s="136">
        <v>1991</v>
      </c>
      <c r="C73" s="45">
        <v>45434.7864</v>
      </c>
      <c r="D73" s="45">
        <v>44752</v>
      </c>
      <c r="E73" s="45">
        <v>682.7864</v>
      </c>
      <c r="F73" s="45">
        <v>144.78640000000001</v>
      </c>
      <c r="G73" s="45">
        <v>538</v>
      </c>
      <c r="H73" s="134">
        <v>117.53</v>
      </c>
      <c r="I73" s="45">
        <v>90460</v>
      </c>
      <c r="J73" s="45">
        <v>89101</v>
      </c>
      <c r="K73" s="45">
        <v>1359</v>
      </c>
      <c r="L73" s="45">
        <v>288</v>
      </c>
      <c r="M73" s="45">
        <v>1071</v>
      </c>
      <c r="N73" s="135">
        <v>234</v>
      </c>
    </row>
    <row r="74" spans="1:14" s="3" customFormat="1" ht="24.75" thickBot="1">
      <c r="A74" s="52" t="s">
        <v>26</v>
      </c>
      <c r="B74" s="137">
        <v>397</v>
      </c>
      <c r="C74" s="55">
        <v>212526.4248</v>
      </c>
      <c r="D74" s="55">
        <v>210313</v>
      </c>
      <c r="E74" s="55">
        <v>2213.4248</v>
      </c>
      <c r="F74" s="55">
        <v>680.4248</v>
      </c>
      <c r="G74" s="55">
        <v>1533</v>
      </c>
      <c r="H74" s="138">
        <v>716.33</v>
      </c>
      <c r="I74" s="45">
        <v>84373</v>
      </c>
      <c r="J74" s="45">
        <v>83494</v>
      </c>
      <c r="K74" s="45">
        <v>879</v>
      </c>
      <c r="L74" s="45">
        <v>270</v>
      </c>
      <c r="M74" s="45">
        <v>609</v>
      </c>
      <c r="N74" s="135">
        <v>284.4</v>
      </c>
    </row>
    <row r="75" spans="1:14" s="144" customFormat="1" ht="28.5" thickBot="1">
      <c r="A75" s="140" t="s">
        <v>37</v>
      </c>
      <c r="B75" s="141">
        <v>172321</v>
      </c>
      <c r="C75" s="66"/>
      <c r="D75" s="66"/>
      <c r="E75" s="66"/>
      <c r="F75" s="66"/>
      <c r="G75" s="66"/>
      <c r="H75" s="142"/>
      <c r="I75" s="66">
        <v>7832811</v>
      </c>
      <c r="J75" s="66">
        <v>7682491</v>
      </c>
      <c r="K75" s="66">
        <v>150320</v>
      </c>
      <c r="L75" s="66">
        <v>24855</v>
      </c>
      <c r="M75" s="66">
        <v>125465</v>
      </c>
      <c r="N75" s="143">
        <v>23719.9</v>
      </c>
    </row>
    <row r="76" spans="1:14" s="3" customFormat="1" ht="24">
      <c r="A76" s="132" t="s">
        <v>22</v>
      </c>
      <c r="B76" s="146">
        <v>18623.5</v>
      </c>
      <c r="C76" s="45">
        <v>37495.9616</v>
      </c>
      <c r="D76" s="45">
        <v>37079</v>
      </c>
      <c r="E76" s="45">
        <v>416.9616</v>
      </c>
      <c r="F76" s="45">
        <v>119.9616</v>
      </c>
      <c r="G76" s="45">
        <v>297</v>
      </c>
      <c r="H76" s="134">
        <v>140.59</v>
      </c>
      <c r="I76" s="45">
        <v>698306</v>
      </c>
      <c r="J76" s="45">
        <v>690541</v>
      </c>
      <c r="K76" s="45">
        <v>7765</v>
      </c>
      <c r="L76" s="45">
        <v>2234</v>
      </c>
      <c r="M76" s="45">
        <v>5531</v>
      </c>
      <c r="N76" s="135">
        <v>2618.3</v>
      </c>
    </row>
    <row r="77" spans="1:14" s="3" customFormat="1" ht="24">
      <c r="A77" s="132" t="s">
        <v>23</v>
      </c>
      <c r="B77" s="136">
        <v>53183.25</v>
      </c>
      <c r="C77" s="45">
        <v>44125.744</v>
      </c>
      <c r="D77" s="45">
        <v>43194</v>
      </c>
      <c r="E77" s="45">
        <v>931.744</v>
      </c>
      <c r="F77" s="45">
        <v>139.744</v>
      </c>
      <c r="G77" s="45">
        <v>792</v>
      </c>
      <c r="H77" s="134">
        <v>129.223347</v>
      </c>
      <c r="I77" s="45">
        <v>2346750</v>
      </c>
      <c r="J77" s="45">
        <v>2297197</v>
      </c>
      <c r="K77" s="45">
        <v>49553</v>
      </c>
      <c r="L77" s="45">
        <v>7432</v>
      </c>
      <c r="M77" s="45">
        <v>42121</v>
      </c>
      <c r="N77" s="135">
        <v>6872.5</v>
      </c>
    </row>
    <row r="78" spans="1:14" s="3" customFormat="1" ht="24">
      <c r="A78" s="132" t="s">
        <v>24</v>
      </c>
      <c r="B78" s="136">
        <v>27311</v>
      </c>
      <c r="C78" s="45">
        <v>52130.99526572888</v>
      </c>
      <c r="D78" s="45">
        <v>51065.20614362161</v>
      </c>
      <c r="E78" s="45">
        <v>1065.7891221072728</v>
      </c>
      <c r="F78" s="45">
        <v>165.20881560633404</v>
      </c>
      <c r="G78" s="45">
        <v>900.5803065009388</v>
      </c>
      <c r="H78" s="134">
        <v>148.13483320742617</v>
      </c>
      <c r="I78" s="45">
        <v>1423750</v>
      </c>
      <c r="J78" s="45">
        <v>1394642</v>
      </c>
      <c r="K78" s="45">
        <v>29108</v>
      </c>
      <c r="L78" s="45">
        <v>4512</v>
      </c>
      <c r="M78" s="45">
        <v>24596</v>
      </c>
      <c r="N78" s="135">
        <v>4045.7</v>
      </c>
    </row>
    <row r="79" spans="1:14" s="3" customFormat="1" ht="24">
      <c r="A79" s="132" t="s">
        <v>25</v>
      </c>
      <c r="B79" s="136">
        <v>628</v>
      </c>
      <c r="C79" s="45">
        <v>45434.7864</v>
      </c>
      <c r="D79" s="45">
        <v>44752</v>
      </c>
      <c r="E79" s="45">
        <v>682.7864</v>
      </c>
      <c r="F79" s="45">
        <v>144.78640000000001</v>
      </c>
      <c r="G79" s="45">
        <v>538</v>
      </c>
      <c r="H79" s="134">
        <v>117.53</v>
      </c>
      <c r="I79" s="45">
        <v>28533</v>
      </c>
      <c r="J79" s="45">
        <v>28104</v>
      </c>
      <c r="K79" s="45">
        <v>429</v>
      </c>
      <c r="L79" s="45">
        <v>91</v>
      </c>
      <c r="M79" s="45">
        <v>338</v>
      </c>
      <c r="N79" s="135">
        <v>73.8</v>
      </c>
    </row>
    <row r="80" spans="1:14" s="3" customFormat="1" ht="24.75" thickBot="1">
      <c r="A80" s="52" t="s">
        <v>26</v>
      </c>
      <c r="B80" s="137">
        <v>368</v>
      </c>
      <c r="C80" s="55">
        <v>212526.4248</v>
      </c>
      <c r="D80" s="55">
        <v>210313</v>
      </c>
      <c r="E80" s="55">
        <v>2213.4248</v>
      </c>
      <c r="F80" s="55">
        <v>680.4248</v>
      </c>
      <c r="G80" s="55">
        <v>1533</v>
      </c>
      <c r="H80" s="138">
        <v>716.33</v>
      </c>
      <c r="I80" s="45">
        <v>78209</v>
      </c>
      <c r="J80" s="45">
        <v>77395</v>
      </c>
      <c r="K80" s="45">
        <v>814</v>
      </c>
      <c r="L80" s="45">
        <v>250</v>
      </c>
      <c r="M80" s="45">
        <v>564</v>
      </c>
      <c r="N80" s="135">
        <v>263.6</v>
      </c>
    </row>
    <row r="81" spans="1:14" s="144" customFormat="1" ht="28.5" thickBot="1">
      <c r="A81" s="140" t="s">
        <v>38</v>
      </c>
      <c r="B81" s="141">
        <v>100113.75</v>
      </c>
      <c r="C81" s="66"/>
      <c r="D81" s="66"/>
      <c r="E81" s="66"/>
      <c r="F81" s="66"/>
      <c r="G81" s="66"/>
      <c r="H81" s="142"/>
      <c r="I81" s="66">
        <v>4575548</v>
      </c>
      <c r="J81" s="66">
        <v>4487879</v>
      </c>
      <c r="K81" s="66">
        <v>87669</v>
      </c>
      <c r="L81" s="66">
        <v>14519</v>
      </c>
      <c r="M81" s="66">
        <v>73150</v>
      </c>
      <c r="N81" s="143">
        <v>13873.9</v>
      </c>
    </row>
    <row r="82" spans="1:14" s="3" customFormat="1" ht="24">
      <c r="A82" s="132" t="s">
        <v>22</v>
      </c>
      <c r="B82" s="146">
        <v>16828.5</v>
      </c>
      <c r="C82" s="45">
        <v>37495.9616</v>
      </c>
      <c r="D82" s="45">
        <v>37079</v>
      </c>
      <c r="E82" s="45">
        <v>416.9616</v>
      </c>
      <c r="F82" s="45">
        <v>119.9616</v>
      </c>
      <c r="G82" s="45">
        <v>297</v>
      </c>
      <c r="H82" s="134">
        <v>140.59</v>
      </c>
      <c r="I82" s="45">
        <v>631001</v>
      </c>
      <c r="J82" s="45">
        <v>623984</v>
      </c>
      <c r="K82" s="45">
        <v>7017</v>
      </c>
      <c r="L82" s="45">
        <v>2019</v>
      </c>
      <c r="M82" s="45">
        <v>4998</v>
      </c>
      <c r="N82" s="135">
        <v>2365.9</v>
      </c>
    </row>
    <row r="83" spans="1:14" s="3" customFormat="1" ht="24">
      <c r="A83" s="132" t="s">
        <v>23</v>
      </c>
      <c r="B83" s="136">
        <v>48906.75</v>
      </c>
      <c r="C83" s="45">
        <v>44125.744</v>
      </c>
      <c r="D83" s="45">
        <v>43194</v>
      </c>
      <c r="E83" s="45">
        <v>931.744</v>
      </c>
      <c r="F83" s="45">
        <v>139.744</v>
      </c>
      <c r="G83" s="45">
        <v>792</v>
      </c>
      <c r="H83" s="134">
        <v>129.223347</v>
      </c>
      <c r="I83" s="45">
        <v>2158046</v>
      </c>
      <c r="J83" s="45">
        <v>2112478</v>
      </c>
      <c r="K83" s="45">
        <v>45568</v>
      </c>
      <c r="L83" s="45">
        <v>6834</v>
      </c>
      <c r="M83" s="45">
        <v>38734</v>
      </c>
      <c r="N83" s="135">
        <v>6319.9</v>
      </c>
    </row>
    <row r="84" spans="1:14" s="3" customFormat="1" ht="24">
      <c r="A84" s="132" t="s">
        <v>24</v>
      </c>
      <c r="B84" s="136">
        <v>25695</v>
      </c>
      <c r="C84" s="45">
        <v>52130.99526572888</v>
      </c>
      <c r="D84" s="45">
        <v>51065.20614362161</v>
      </c>
      <c r="E84" s="45">
        <v>1065.7891221072728</v>
      </c>
      <c r="F84" s="45">
        <v>165.20881560633404</v>
      </c>
      <c r="G84" s="45">
        <v>900.5803065009388</v>
      </c>
      <c r="H84" s="134">
        <v>148.13483320742617</v>
      </c>
      <c r="I84" s="45">
        <v>1339505</v>
      </c>
      <c r="J84" s="45">
        <v>1312120</v>
      </c>
      <c r="K84" s="45">
        <v>27385</v>
      </c>
      <c r="L84" s="45">
        <v>4245</v>
      </c>
      <c r="M84" s="45">
        <v>23140</v>
      </c>
      <c r="N84" s="135">
        <v>3806.3</v>
      </c>
    </row>
    <row r="85" spans="1:14" s="3" customFormat="1" ht="24">
      <c r="A85" s="132" t="s">
        <v>25</v>
      </c>
      <c r="B85" s="136">
        <v>738</v>
      </c>
      <c r="C85" s="45">
        <v>45434.7864</v>
      </c>
      <c r="D85" s="45">
        <v>44752</v>
      </c>
      <c r="E85" s="45">
        <v>682.7864</v>
      </c>
      <c r="F85" s="45">
        <v>144.78640000000001</v>
      </c>
      <c r="G85" s="45">
        <v>538</v>
      </c>
      <c r="H85" s="134">
        <v>117.53</v>
      </c>
      <c r="I85" s="45">
        <v>33531</v>
      </c>
      <c r="J85" s="45">
        <v>33027</v>
      </c>
      <c r="K85" s="45">
        <v>504</v>
      </c>
      <c r="L85" s="45">
        <v>107</v>
      </c>
      <c r="M85" s="45">
        <v>397</v>
      </c>
      <c r="N85" s="135">
        <v>86.7</v>
      </c>
    </row>
    <row r="86" spans="1:14" s="3" customFormat="1" ht="24.75" thickBot="1">
      <c r="A86" s="52" t="s">
        <v>26</v>
      </c>
      <c r="B86" s="137">
        <v>292</v>
      </c>
      <c r="C86" s="55">
        <v>212526.4248</v>
      </c>
      <c r="D86" s="55">
        <v>210313</v>
      </c>
      <c r="E86" s="55">
        <v>2213.4248</v>
      </c>
      <c r="F86" s="55">
        <v>680.4248</v>
      </c>
      <c r="G86" s="55">
        <v>1533</v>
      </c>
      <c r="H86" s="138">
        <v>716.33</v>
      </c>
      <c r="I86" s="45">
        <v>62058</v>
      </c>
      <c r="J86" s="45">
        <v>61411</v>
      </c>
      <c r="K86" s="45">
        <v>647</v>
      </c>
      <c r="L86" s="45">
        <v>199</v>
      </c>
      <c r="M86" s="45">
        <v>448</v>
      </c>
      <c r="N86" s="135">
        <v>209.2</v>
      </c>
    </row>
    <row r="87" spans="1:14" s="144" customFormat="1" ht="28.5" thickBot="1">
      <c r="A87" s="140" t="s">
        <v>57</v>
      </c>
      <c r="B87" s="141">
        <v>92460.25</v>
      </c>
      <c r="C87" s="66"/>
      <c r="D87" s="66"/>
      <c r="E87" s="66"/>
      <c r="F87" s="66"/>
      <c r="G87" s="66"/>
      <c r="H87" s="142"/>
      <c r="I87" s="66">
        <v>4224141</v>
      </c>
      <c r="J87" s="66">
        <v>4143020</v>
      </c>
      <c r="K87" s="66">
        <v>81121</v>
      </c>
      <c r="L87" s="66">
        <v>13404</v>
      </c>
      <c r="M87" s="66">
        <v>67717</v>
      </c>
      <c r="N87" s="143">
        <v>12788</v>
      </c>
    </row>
    <row r="88" spans="1:14" s="3" customFormat="1" ht="24">
      <c r="A88" s="132" t="s">
        <v>22</v>
      </c>
      <c r="B88" s="146">
        <v>33894.5</v>
      </c>
      <c r="C88" s="45">
        <v>37495.9616</v>
      </c>
      <c r="D88" s="45">
        <v>37079</v>
      </c>
      <c r="E88" s="45">
        <v>416.9616</v>
      </c>
      <c r="F88" s="45">
        <v>119.9616</v>
      </c>
      <c r="G88" s="45">
        <v>297</v>
      </c>
      <c r="H88" s="134">
        <v>140.59</v>
      </c>
      <c r="I88" s="45">
        <v>1270907</v>
      </c>
      <c r="J88" s="45">
        <v>1256774</v>
      </c>
      <c r="K88" s="45">
        <v>14133</v>
      </c>
      <c r="L88" s="45">
        <v>4066</v>
      </c>
      <c r="M88" s="45">
        <v>10067</v>
      </c>
      <c r="N88" s="135">
        <v>4765.2</v>
      </c>
    </row>
    <row r="89" spans="1:14" s="3" customFormat="1" ht="24">
      <c r="A89" s="132" t="s">
        <v>23</v>
      </c>
      <c r="B89" s="136">
        <v>105572</v>
      </c>
      <c r="C89" s="45">
        <v>44125.744</v>
      </c>
      <c r="D89" s="45">
        <v>43194</v>
      </c>
      <c r="E89" s="45">
        <v>931.744</v>
      </c>
      <c r="F89" s="45">
        <v>139.744</v>
      </c>
      <c r="G89" s="45">
        <v>792</v>
      </c>
      <c r="H89" s="134">
        <v>129.223347</v>
      </c>
      <c r="I89" s="45">
        <v>4658443</v>
      </c>
      <c r="J89" s="45">
        <v>4560077</v>
      </c>
      <c r="K89" s="45">
        <v>98366</v>
      </c>
      <c r="L89" s="45">
        <v>14753</v>
      </c>
      <c r="M89" s="45">
        <v>83613</v>
      </c>
      <c r="N89" s="135">
        <v>13642.4</v>
      </c>
    </row>
    <row r="90" spans="1:14" s="3" customFormat="1" ht="24">
      <c r="A90" s="132" t="s">
        <v>24</v>
      </c>
      <c r="B90" s="136">
        <v>53084</v>
      </c>
      <c r="C90" s="45">
        <v>52130.99526572888</v>
      </c>
      <c r="D90" s="45">
        <v>51065.20614362161</v>
      </c>
      <c r="E90" s="45">
        <v>1065.7891221072728</v>
      </c>
      <c r="F90" s="45">
        <v>165.20881560633404</v>
      </c>
      <c r="G90" s="45">
        <v>900.5803065009388</v>
      </c>
      <c r="H90" s="134">
        <v>148.13483320742617</v>
      </c>
      <c r="I90" s="45">
        <v>2767321</v>
      </c>
      <c r="J90" s="45">
        <v>2710745</v>
      </c>
      <c r="K90" s="45">
        <v>56576</v>
      </c>
      <c r="L90" s="45">
        <v>8770</v>
      </c>
      <c r="M90" s="45">
        <v>47806</v>
      </c>
      <c r="N90" s="135">
        <v>7863.6</v>
      </c>
    </row>
    <row r="91" spans="1:14" s="3" customFormat="1" ht="24">
      <c r="A91" s="132" t="s">
        <v>25</v>
      </c>
      <c r="B91" s="136">
        <v>858</v>
      </c>
      <c r="C91" s="45">
        <v>45434.7864</v>
      </c>
      <c r="D91" s="45">
        <v>44752</v>
      </c>
      <c r="E91" s="45">
        <v>682.7864</v>
      </c>
      <c r="F91" s="45">
        <v>144.78640000000001</v>
      </c>
      <c r="G91" s="45">
        <v>538</v>
      </c>
      <c r="H91" s="134">
        <v>117.53</v>
      </c>
      <c r="I91" s="45">
        <v>38983</v>
      </c>
      <c r="J91" s="45">
        <v>38397</v>
      </c>
      <c r="K91" s="45">
        <v>586</v>
      </c>
      <c r="L91" s="45">
        <v>124</v>
      </c>
      <c r="M91" s="45">
        <v>462</v>
      </c>
      <c r="N91" s="135">
        <v>100.8</v>
      </c>
    </row>
    <row r="92" spans="1:14" s="3" customFormat="1" ht="24.75" thickBot="1">
      <c r="A92" s="52" t="s">
        <v>26</v>
      </c>
      <c r="B92" s="137">
        <v>726</v>
      </c>
      <c r="C92" s="55">
        <v>212526.4248</v>
      </c>
      <c r="D92" s="55">
        <v>210313</v>
      </c>
      <c r="E92" s="55">
        <v>2213.4248</v>
      </c>
      <c r="F92" s="55">
        <v>680.4248</v>
      </c>
      <c r="G92" s="55">
        <v>1533</v>
      </c>
      <c r="H92" s="138">
        <v>716.33</v>
      </c>
      <c r="I92" s="45">
        <v>154294</v>
      </c>
      <c r="J92" s="45">
        <v>152687</v>
      </c>
      <c r="K92" s="45">
        <v>1607</v>
      </c>
      <c r="L92" s="45">
        <v>494</v>
      </c>
      <c r="M92" s="45">
        <v>1113</v>
      </c>
      <c r="N92" s="135">
        <v>520.1</v>
      </c>
    </row>
    <row r="93" spans="1:14" s="144" customFormat="1" ht="28.5" thickBot="1">
      <c r="A93" s="140" t="s">
        <v>40</v>
      </c>
      <c r="B93" s="141">
        <v>194134.5</v>
      </c>
      <c r="C93" s="66"/>
      <c r="D93" s="66"/>
      <c r="E93" s="66"/>
      <c r="F93" s="66"/>
      <c r="G93" s="66"/>
      <c r="H93" s="142"/>
      <c r="I93" s="66">
        <v>8889948</v>
      </c>
      <c r="J93" s="66">
        <v>8718680</v>
      </c>
      <c r="K93" s="66">
        <v>171268</v>
      </c>
      <c r="L93" s="66">
        <v>28207</v>
      </c>
      <c r="M93" s="66">
        <v>143061</v>
      </c>
      <c r="N93" s="143">
        <v>26892.1</v>
      </c>
    </row>
    <row r="94" spans="1:14" s="3" customFormat="1" ht="24">
      <c r="A94" s="132" t="s">
        <v>22</v>
      </c>
      <c r="B94" s="146">
        <v>292090</v>
      </c>
      <c r="C94" s="45">
        <v>37495.9616</v>
      </c>
      <c r="D94" s="45">
        <v>37079</v>
      </c>
      <c r="E94" s="45">
        <v>416.9616</v>
      </c>
      <c r="F94" s="45">
        <v>119.9616</v>
      </c>
      <c r="G94" s="45">
        <v>297</v>
      </c>
      <c r="H94" s="134">
        <v>140.59</v>
      </c>
      <c r="I94" s="45">
        <v>10952196</v>
      </c>
      <c r="J94" s="45">
        <v>10830406</v>
      </c>
      <c r="K94" s="45">
        <v>121790</v>
      </c>
      <c r="L94" s="45">
        <v>35040</v>
      </c>
      <c r="M94" s="45">
        <v>86750</v>
      </c>
      <c r="N94" s="135">
        <v>41065</v>
      </c>
    </row>
    <row r="95" spans="1:14" s="3" customFormat="1" ht="24">
      <c r="A95" s="132" t="s">
        <v>23</v>
      </c>
      <c r="B95" s="136">
        <v>847107.5</v>
      </c>
      <c r="C95" s="45">
        <v>44125.744</v>
      </c>
      <c r="D95" s="45">
        <v>43194</v>
      </c>
      <c r="E95" s="45">
        <v>931.744</v>
      </c>
      <c r="F95" s="45">
        <v>139.744</v>
      </c>
      <c r="G95" s="45">
        <v>792</v>
      </c>
      <c r="H95" s="134">
        <v>129.223347</v>
      </c>
      <c r="I95" s="45">
        <v>37379250</v>
      </c>
      <c r="J95" s="45">
        <v>36589962</v>
      </c>
      <c r="K95" s="45">
        <v>789288</v>
      </c>
      <c r="L95" s="45">
        <v>118378</v>
      </c>
      <c r="M95" s="45">
        <v>670910</v>
      </c>
      <c r="N95" s="135">
        <v>109466.3</v>
      </c>
    </row>
    <row r="96" spans="1:14" s="3" customFormat="1" ht="24">
      <c r="A96" s="132" t="s">
        <v>24</v>
      </c>
      <c r="B96" s="136">
        <v>411679</v>
      </c>
      <c r="C96" s="45">
        <v>52130.99526572888</v>
      </c>
      <c r="D96" s="45">
        <v>51065.20614362161</v>
      </c>
      <c r="E96" s="45">
        <v>1065.7891221072728</v>
      </c>
      <c r="F96" s="45">
        <v>165.20881560633404</v>
      </c>
      <c r="G96" s="45">
        <v>900.5803065009388</v>
      </c>
      <c r="H96" s="134">
        <v>148.13483320742617</v>
      </c>
      <c r="I96" s="45">
        <v>21461236</v>
      </c>
      <c r="J96" s="45">
        <v>21022473</v>
      </c>
      <c r="K96" s="45">
        <v>438763</v>
      </c>
      <c r="L96" s="45">
        <v>68014</v>
      </c>
      <c r="M96" s="45">
        <v>370749</v>
      </c>
      <c r="N96" s="135">
        <v>60983.99999999999</v>
      </c>
    </row>
    <row r="97" spans="1:14" s="3" customFormat="1" ht="24">
      <c r="A97" s="132" t="s">
        <v>25</v>
      </c>
      <c r="B97" s="136">
        <v>14653</v>
      </c>
      <c r="C97" s="45">
        <v>45434.7864</v>
      </c>
      <c r="D97" s="45">
        <v>44752</v>
      </c>
      <c r="E97" s="45">
        <v>682.7864</v>
      </c>
      <c r="F97" s="45">
        <v>144.78640000000001</v>
      </c>
      <c r="G97" s="45">
        <v>538</v>
      </c>
      <c r="H97" s="134">
        <v>117.53</v>
      </c>
      <c r="I97" s="45">
        <v>665758</v>
      </c>
      <c r="J97" s="45">
        <v>655752</v>
      </c>
      <c r="K97" s="45">
        <v>10006</v>
      </c>
      <c r="L97" s="45">
        <v>2122</v>
      </c>
      <c r="M97" s="45">
        <v>7884</v>
      </c>
      <c r="N97" s="135">
        <v>1722.2</v>
      </c>
    </row>
    <row r="98" spans="1:14" s="3" customFormat="1" ht="24.75" thickBot="1">
      <c r="A98" s="52" t="s">
        <v>26</v>
      </c>
      <c r="B98" s="137">
        <v>5035</v>
      </c>
      <c r="C98" s="55">
        <v>212526.4248</v>
      </c>
      <c r="D98" s="55">
        <v>210313</v>
      </c>
      <c r="E98" s="55">
        <v>2213.4248</v>
      </c>
      <c r="F98" s="55">
        <v>680.4248</v>
      </c>
      <c r="G98" s="55">
        <v>1533</v>
      </c>
      <c r="H98" s="138">
        <v>716.33</v>
      </c>
      <c r="I98" s="45">
        <v>1070071</v>
      </c>
      <c r="J98" s="45">
        <v>1058925</v>
      </c>
      <c r="K98" s="45">
        <v>11146</v>
      </c>
      <c r="L98" s="45">
        <v>3427</v>
      </c>
      <c r="M98" s="45">
        <v>7719</v>
      </c>
      <c r="N98" s="135">
        <v>3606.9</v>
      </c>
    </row>
    <row r="99" spans="1:14" s="144" customFormat="1" ht="28.5" thickBot="1">
      <c r="A99" s="140" t="s">
        <v>58</v>
      </c>
      <c r="B99" s="141">
        <v>1570564.5</v>
      </c>
      <c r="C99" s="66"/>
      <c r="D99" s="66"/>
      <c r="E99" s="66"/>
      <c r="F99" s="66"/>
      <c r="G99" s="66"/>
      <c r="H99" s="142"/>
      <c r="I99" s="66">
        <v>71528511</v>
      </c>
      <c r="J99" s="66">
        <v>70157518</v>
      </c>
      <c r="K99" s="66">
        <v>1370993</v>
      </c>
      <c r="L99" s="66">
        <v>226981</v>
      </c>
      <c r="M99" s="66">
        <v>1144012</v>
      </c>
      <c r="N99" s="143">
        <v>216844.4</v>
      </c>
    </row>
    <row r="100" spans="9:14" ht="12.75">
      <c r="I100" s="105"/>
      <c r="J100" s="105"/>
      <c r="K100" s="105"/>
      <c r="L100" s="105"/>
      <c r="M100" s="105"/>
      <c r="N100" s="149"/>
    </row>
    <row r="101" spans="9:14" s="150" customFormat="1" ht="12.75" hidden="1">
      <c r="I101" s="151"/>
      <c r="J101" s="151"/>
      <c r="K101" s="151"/>
      <c r="L101" s="151"/>
      <c r="M101" s="151"/>
      <c r="N101" s="151"/>
    </row>
    <row r="102" spans="3:14" s="150" customFormat="1" ht="21" hidden="1">
      <c r="C102" s="152"/>
      <c r="D102" s="152"/>
      <c r="E102" s="152"/>
      <c r="F102" s="152"/>
      <c r="G102" s="152"/>
      <c r="H102" s="153"/>
      <c r="I102" s="154">
        <v>71528511</v>
      </c>
      <c r="J102" s="154">
        <v>70157518</v>
      </c>
      <c r="K102" s="154">
        <v>1370993</v>
      </c>
      <c r="L102" s="154">
        <v>1370993</v>
      </c>
      <c r="M102" s="154">
        <v>216844.4</v>
      </c>
      <c r="N102" s="155"/>
    </row>
    <row r="103" spans="2:14" s="150" customFormat="1" ht="21">
      <c r="B103" s="156"/>
      <c r="C103" s="157"/>
      <c r="D103" s="157"/>
      <c r="E103" s="157"/>
      <c r="F103" s="157"/>
      <c r="G103" s="157"/>
      <c r="H103" s="158"/>
      <c r="I103" s="154"/>
      <c r="J103" s="154"/>
      <c r="K103" s="154"/>
      <c r="L103" s="154"/>
      <c r="M103" s="154"/>
      <c r="N103" s="155"/>
    </row>
    <row r="104" spans="2:14" s="150" customFormat="1" ht="21">
      <c r="B104" s="93"/>
      <c r="C104" s="159"/>
      <c r="D104" s="159"/>
      <c r="E104" s="159"/>
      <c r="F104" s="159"/>
      <c r="G104" s="159"/>
      <c r="H104" s="160"/>
      <c r="I104" s="154"/>
      <c r="J104" s="154"/>
      <c r="K104" s="154"/>
      <c r="L104" s="154"/>
      <c r="M104" s="154"/>
      <c r="N104" s="155"/>
    </row>
    <row r="105" spans="2:14" s="150" customFormat="1" ht="21">
      <c r="B105" s="93"/>
      <c r="C105" s="159"/>
      <c r="D105" s="159"/>
      <c r="E105" s="159"/>
      <c r="F105" s="159"/>
      <c r="G105" s="159"/>
      <c r="H105" s="160"/>
      <c r="I105" s="154"/>
      <c r="J105" s="154"/>
      <c r="K105" s="154"/>
      <c r="L105" s="154"/>
      <c r="M105" s="154"/>
      <c r="N105" s="155"/>
    </row>
    <row r="106" spans="2:14" s="150" customFormat="1" ht="21">
      <c r="B106" s="161"/>
      <c r="C106" s="162"/>
      <c r="D106" s="162"/>
      <c r="E106" s="162"/>
      <c r="F106" s="162"/>
      <c r="G106" s="162"/>
      <c r="H106" s="163"/>
      <c r="I106" s="154"/>
      <c r="J106" s="154"/>
      <c r="K106" s="154"/>
      <c r="L106" s="154"/>
      <c r="M106" s="154"/>
      <c r="N106" s="155"/>
    </row>
    <row r="107" spans="2:14" s="150" customFormat="1" ht="21">
      <c r="B107" s="161"/>
      <c r="C107" s="161"/>
      <c r="D107" s="161"/>
      <c r="E107" s="161"/>
      <c r="F107" s="161"/>
      <c r="G107" s="161"/>
      <c r="H107" s="161"/>
      <c r="I107" s="154"/>
      <c r="J107" s="154"/>
      <c r="K107" s="154"/>
      <c r="L107" s="154"/>
      <c r="M107" s="154"/>
      <c r="N107" s="155"/>
    </row>
    <row r="108" spans="2:14" s="150" customFormat="1" ht="15">
      <c r="B108" s="161"/>
      <c r="C108" s="161"/>
      <c r="D108" s="161"/>
      <c r="E108" s="161"/>
      <c r="F108" s="161"/>
      <c r="G108" s="161"/>
      <c r="H108" s="161"/>
      <c r="I108" s="164"/>
      <c r="J108" s="165"/>
      <c r="K108" s="165"/>
      <c r="L108" s="165"/>
      <c r="M108" s="165"/>
      <c r="N108" s="165"/>
    </row>
    <row r="109" spans="2:14" s="150" customFormat="1" ht="21">
      <c r="B109" s="161"/>
      <c r="C109" s="161"/>
      <c r="D109" s="161"/>
      <c r="E109" s="161"/>
      <c r="F109" s="161"/>
      <c r="G109" s="161"/>
      <c r="H109" s="161"/>
      <c r="I109" s="166"/>
      <c r="J109" s="166"/>
      <c r="K109" s="166"/>
      <c r="L109" s="166"/>
      <c r="M109" s="166"/>
      <c r="N109" s="166"/>
    </row>
    <row r="110" spans="2:14" ht="38.25" customHeight="1">
      <c r="B110" s="167"/>
      <c r="C110" s="167"/>
      <c r="D110" s="167"/>
      <c r="E110" s="167"/>
      <c r="F110" s="167"/>
      <c r="G110" s="167"/>
      <c r="H110" s="167"/>
      <c r="I110" s="166"/>
      <c r="J110" s="166"/>
      <c r="K110" s="166"/>
      <c r="L110" s="166"/>
      <c r="M110" s="166"/>
      <c r="N110" s="166"/>
    </row>
    <row r="111" spans="3:14" ht="21">
      <c r="C111" s="168"/>
      <c r="D111" s="168"/>
      <c r="E111" s="168"/>
      <c r="F111" s="168"/>
      <c r="G111" s="168"/>
      <c r="H111" s="168"/>
      <c r="I111" s="166"/>
      <c r="J111" s="166"/>
      <c r="K111" s="166"/>
      <c r="L111" s="166"/>
      <c r="M111" s="166"/>
      <c r="N111" s="166"/>
    </row>
    <row r="112" spans="3:14" ht="21">
      <c r="C112" s="168"/>
      <c r="D112" s="168"/>
      <c r="E112" s="168"/>
      <c r="F112" s="168"/>
      <c r="G112" s="168"/>
      <c r="H112" s="168"/>
      <c r="I112" s="166"/>
      <c r="J112" s="166"/>
      <c r="K112" s="166"/>
      <c r="L112" s="166"/>
      <c r="M112" s="166"/>
      <c r="N112" s="166"/>
    </row>
    <row r="113" spans="3:14" ht="21">
      <c r="C113" s="168"/>
      <c r="D113" s="168"/>
      <c r="E113" s="168"/>
      <c r="F113" s="168"/>
      <c r="G113" s="168"/>
      <c r="H113" s="168"/>
      <c r="I113" s="166"/>
      <c r="J113" s="166"/>
      <c r="K113" s="166"/>
      <c r="L113" s="166"/>
      <c r="M113" s="166"/>
      <c r="N113" s="166"/>
    </row>
    <row r="114" spans="3:14" ht="21">
      <c r="C114" s="168"/>
      <c r="D114" s="168"/>
      <c r="E114" s="168"/>
      <c r="F114" s="168"/>
      <c r="G114" s="168"/>
      <c r="H114" s="168"/>
      <c r="I114" s="166"/>
      <c r="J114" s="166"/>
      <c r="K114" s="166"/>
      <c r="L114" s="166"/>
      <c r="M114" s="166"/>
      <c r="N114" s="166"/>
    </row>
  </sheetData>
  <sheetProtection/>
  <mergeCells count="4">
    <mergeCell ref="C6:H6"/>
    <mergeCell ref="I6:N6"/>
    <mergeCell ref="F7:G7"/>
    <mergeCell ref="L7:M7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12.8515625" style="0" customWidth="1"/>
    <col min="4" max="4" width="13.00390625" style="0" customWidth="1"/>
    <col min="5" max="5" width="12.8515625" style="0" customWidth="1"/>
    <col min="6" max="6" width="10.421875" style="0" customWidth="1"/>
    <col min="7" max="7" width="13.28125" style="0" customWidth="1"/>
    <col min="8" max="9" width="11.28125" style="0" customWidth="1"/>
    <col min="10" max="10" width="9.00390625" style="0" customWidth="1"/>
    <col min="11" max="11" width="11.421875" style="0" customWidth="1"/>
    <col min="15" max="15" width="20.140625" style="0" bestFit="1" customWidth="1"/>
    <col min="16" max="16" width="11.28125" style="0" bestFit="1" customWidth="1"/>
    <col min="18" max="18" width="12.7109375" style="0" bestFit="1" customWidth="1"/>
  </cols>
  <sheetData>
    <row r="1" spans="1:11" ht="22.5">
      <c r="A1" s="169" t="s">
        <v>0</v>
      </c>
      <c r="K1" s="170" t="s">
        <v>59</v>
      </c>
    </row>
    <row r="2" ht="15">
      <c r="A2" s="171" t="s">
        <v>2</v>
      </c>
    </row>
    <row r="3" spans="1:10" ht="15" customHeight="1">
      <c r="A3" s="172"/>
      <c r="I3" s="173"/>
      <c r="J3" s="173"/>
    </row>
    <row r="4" spans="1:11" ht="18.75">
      <c r="A4" s="245" t="s">
        <v>60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22.5" customHeight="1" thickBot="1">
      <c r="A5" s="174"/>
      <c r="B5" s="174"/>
      <c r="C5" s="174"/>
      <c r="D5" s="174"/>
      <c r="E5" s="174"/>
      <c r="F5" s="174"/>
      <c r="G5" s="174"/>
      <c r="H5" s="174"/>
      <c r="I5" s="175" t="s">
        <v>61</v>
      </c>
      <c r="J5" s="175"/>
      <c r="K5" s="174"/>
    </row>
    <row r="6" spans="1:11" ht="15.75" thickBot="1">
      <c r="A6" s="176"/>
      <c r="B6" s="177"/>
      <c r="C6" s="178" t="s">
        <v>62</v>
      </c>
      <c r="D6" s="179"/>
      <c r="E6" s="179"/>
      <c r="F6" s="179"/>
      <c r="G6" s="178" t="s">
        <v>63</v>
      </c>
      <c r="H6" s="179"/>
      <c r="I6" s="180"/>
      <c r="J6" s="180"/>
      <c r="K6" s="181" t="s">
        <v>64</v>
      </c>
    </row>
    <row r="7" spans="1:18" ht="15.75" thickBot="1">
      <c r="A7" s="182"/>
      <c r="B7" s="183" t="s">
        <v>11</v>
      </c>
      <c r="C7" s="184" t="s">
        <v>46</v>
      </c>
      <c r="D7" s="185" t="s">
        <v>65</v>
      </c>
      <c r="E7" s="178" t="s">
        <v>49</v>
      </c>
      <c r="F7" s="180"/>
      <c r="G7" s="186" t="s">
        <v>66</v>
      </c>
      <c r="H7" s="185" t="s">
        <v>67</v>
      </c>
      <c r="I7" s="185" t="s">
        <v>48</v>
      </c>
      <c r="J7" s="187" t="s">
        <v>49</v>
      </c>
      <c r="K7" s="185" t="s">
        <v>68</v>
      </c>
      <c r="O7" s="188"/>
      <c r="P7" s="184"/>
      <c r="Q7" s="184"/>
      <c r="R7" s="189"/>
    </row>
    <row r="8" spans="1:18" ht="15.75" thickBot="1">
      <c r="A8" s="182"/>
      <c r="B8" s="183"/>
      <c r="C8" s="184" t="s">
        <v>51</v>
      </c>
      <c r="D8" s="190" t="s">
        <v>51</v>
      </c>
      <c r="E8" s="188" t="s">
        <v>69</v>
      </c>
      <c r="F8" s="187" t="s">
        <v>70</v>
      </c>
      <c r="G8" s="186" t="s">
        <v>71</v>
      </c>
      <c r="H8" s="190" t="s">
        <v>72</v>
      </c>
      <c r="I8" s="190"/>
      <c r="J8" s="191" t="s">
        <v>73</v>
      </c>
      <c r="K8" s="190" t="s">
        <v>74</v>
      </c>
      <c r="O8" s="188"/>
      <c r="P8" s="184"/>
      <c r="Q8" s="184"/>
      <c r="R8" s="189"/>
    </row>
    <row r="9" spans="1:20" ht="15">
      <c r="A9" s="192">
        <v>1</v>
      </c>
      <c r="B9" s="193" t="s">
        <v>27</v>
      </c>
      <c r="C9" s="194">
        <v>7128793</v>
      </c>
      <c r="D9" s="195">
        <v>5142665</v>
      </c>
      <c r="E9" s="195">
        <v>5055065</v>
      </c>
      <c r="F9" s="195">
        <v>87600</v>
      </c>
      <c r="G9" s="195">
        <v>1748507</v>
      </c>
      <c r="H9" s="195">
        <v>101101</v>
      </c>
      <c r="I9" s="195">
        <v>136520</v>
      </c>
      <c r="J9" s="196">
        <v>22622</v>
      </c>
      <c r="K9" s="197">
        <v>21594.4</v>
      </c>
      <c r="O9" s="188"/>
      <c r="P9" s="188"/>
      <c r="Q9" s="198"/>
      <c r="R9" s="189"/>
      <c r="S9" s="199"/>
      <c r="T9" s="200"/>
    </row>
    <row r="10" spans="1:20" ht="15">
      <c r="A10" s="192">
        <v>2</v>
      </c>
      <c r="B10" s="193" t="s">
        <v>75</v>
      </c>
      <c r="C10" s="201">
        <v>7704097</v>
      </c>
      <c r="D10" s="202">
        <v>5557486</v>
      </c>
      <c r="E10" s="202">
        <v>5497986</v>
      </c>
      <c r="F10" s="202">
        <v>59500</v>
      </c>
      <c r="G10" s="202">
        <v>1889545</v>
      </c>
      <c r="H10" s="202">
        <v>109960</v>
      </c>
      <c r="I10" s="202">
        <v>147106</v>
      </c>
      <c r="J10" s="203">
        <v>24449</v>
      </c>
      <c r="K10" s="204">
        <v>23476.6</v>
      </c>
      <c r="O10" s="188"/>
      <c r="P10" s="188"/>
      <c r="Q10" s="198"/>
      <c r="R10" s="189"/>
      <c r="S10" s="199"/>
      <c r="T10" s="200"/>
    </row>
    <row r="11" spans="1:20" ht="15">
      <c r="A11" s="192">
        <v>3</v>
      </c>
      <c r="B11" s="193" t="s">
        <v>29</v>
      </c>
      <c r="C11" s="201">
        <v>4630083</v>
      </c>
      <c r="D11" s="202">
        <v>3339907</v>
      </c>
      <c r="E11" s="202">
        <v>3300207</v>
      </c>
      <c r="F11" s="202">
        <v>39700</v>
      </c>
      <c r="G11" s="202">
        <v>1135569</v>
      </c>
      <c r="H11" s="202">
        <v>66004</v>
      </c>
      <c r="I11" s="202">
        <v>88603</v>
      </c>
      <c r="J11" s="203">
        <v>14694</v>
      </c>
      <c r="K11" s="204">
        <v>14018.3</v>
      </c>
      <c r="O11" s="188"/>
      <c r="P11" s="205"/>
      <c r="Q11" s="198"/>
      <c r="R11" s="189"/>
      <c r="S11" s="199"/>
      <c r="T11" s="200"/>
    </row>
    <row r="12" spans="1:20" ht="15">
      <c r="A12" s="192">
        <v>4</v>
      </c>
      <c r="B12" s="193" t="s">
        <v>30</v>
      </c>
      <c r="C12" s="201">
        <v>3814318</v>
      </c>
      <c r="D12" s="202">
        <v>2751288</v>
      </c>
      <c r="E12" s="202">
        <v>2726988</v>
      </c>
      <c r="F12" s="202">
        <v>24300</v>
      </c>
      <c r="G12" s="202">
        <v>935438</v>
      </c>
      <c r="H12" s="202">
        <v>54540</v>
      </c>
      <c r="I12" s="202">
        <v>73052</v>
      </c>
      <c r="J12" s="203">
        <v>12104</v>
      </c>
      <c r="K12" s="204">
        <v>11566.8</v>
      </c>
      <c r="O12" s="188"/>
      <c r="P12" s="205"/>
      <c r="Q12" s="198"/>
      <c r="R12" s="189"/>
      <c r="S12" s="199"/>
      <c r="T12" s="200"/>
    </row>
    <row r="13" spans="1:20" ht="15">
      <c r="A13" s="192">
        <v>5</v>
      </c>
      <c r="B13" s="193" t="s">
        <v>31</v>
      </c>
      <c r="C13" s="201">
        <v>2144763</v>
      </c>
      <c r="D13" s="202">
        <v>1547061</v>
      </c>
      <c r="E13" s="202">
        <v>1530061</v>
      </c>
      <c r="F13" s="202">
        <v>17000</v>
      </c>
      <c r="G13" s="202">
        <v>526001</v>
      </c>
      <c r="H13" s="202">
        <v>30601</v>
      </c>
      <c r="I13" s="202">
        <v>41100</v>
      </c>
      <c r="J13" s="203">
        <v>6806</v>
      </c>
      <c r="K13" s="204">
        <v>6500</v>
      </c>
      <c r="O13" s="188"/>
      <c r="P13" s="205"/>
      <c r="Q13" s="198"/>
      <c r="R13" s="189"/>
      <c r="S13" s="199"/>
      <c r="T13" s="200"/>
    </row>
    <row r="14" spans="1:20" ht="15">
      <c r="A14" s="192">
        <v>6</v>
      </c>
      <c r="B14" s="193" t="s">
        <v>32</v>
      </c>
      <c r="C14" s="201">
        <v>6017054</v>
      </c>
      <c r="D14" s="202">
        <v>4340254</v>
      </c>
      <c r="E14" s="202">
        <v>4290254</v>
      </c>
      <c r="F14" s="202">
        <v>50000</v>
      </c>
      <c r="G14" s="202">
        <v>1475686</v>
      </c>
      <c r="H14" s="202">
        <v>85805</v>
      </c>
      <c r="I14" s="202">
        <v>115309</v>
      </c>
      <c r="J14" s="203">
        <v>19094</v>
      </c>
      <c r="K14" s="204">
        <v>18221.3</v>
      </c>
      <c r="O14" s="188"/>
      <c r="P14" s="206"/>
      <c r="Q14" s="198"/>
      <c r="R14" s="189"/>
      <c r="S14" s="199"/>
      <c r="T14" s="200"/>
    </row>
    <row r="15" spans="1:20" ht="15">
      <c r="A15" s="192">
        <v>7</v>
      </c>
      <c r="B15" s="193" t="s">
        <v>33</v>
      </c>
      <c r="C15" s="201">
        <v>3084349</v>
      </c>
      <c r="D15" s="202">
        <v>2224881</v>
      </c>
      <c r="E15" s="202">
        <v>2202081</v>
      </c>
      <c r="F15" s="202">
        <v>22800</v>
      </c>
      <c r="G15" s="202">
        <v>756459</v>
      </c>
      <c r="H15" s="202">
        <v>44042</v>
      </c>
      <c r="I15" s="202">
        <v>58967</v>
      </c>
      <c r="J15" s="203">
        <v>9788</v>
      </c>
      <c r="K15" s="204">
        <v>9374.2</v>
      </c>
      <c r="O15" s="207"/>
      <c r="P15" s="207"/>
      <c r="Q15" s="198"/>
      <c r="R15" s="189"/>
      <c r="S15" s="199"/>
      <c r="T15" s="200"/>
    </row>
    <row r="16" spans="1:20" ht="15">
      <c r="A16" s="192">
        <v>8</v>
      </c>
      <c r="B16" s="193" t="s">
        <v>76</v>
      </c>
      <c r="C16" s="201">
        <v>4012822</v>
      </c>
      <c r="D16" s="202">
        <v>2894826</v>
      </c>
      <c r="E16" s="202">
        <v>2850226</v>
      </c>
      <c r="F16" s="202">
        <v>44600</v>
      </c>
      <c r="G16" s="202">
        <v>984241</v>
      </c>
      <c r="H16" s="202">
        <v>57005</v>
      </c>
      <c r="I16" s="202">
        <v>76750</v>
      </c>
      <c r="J16" s="203">
        <v>12735</v>
      </c>
      <c r="K16" s="204">
        <v>12173.5</v>
      </c>
      <c r="Q16" s="198"/>
      <c r="R16" s="189"/>
      <c r="S16" s="199"/>
      <c r="T16" s="200"/>
    </row>
    <row r="17" spans="1:20" ht="15">
      <c r="A17" s="192">
        <v>9</v>
      </c>
      <c r="B17" s="193" t="s">
        <v>35</v>
      </c>
      <c r="C17" s="201">
        <v>3733004</v>
      </c>
      <c r="D17" s="202">
        <v>2692788</v>
      </c>
      <c r="E17" s="202">
        <v>2660788</v>
      </c>
      <c r="F17" s="202">
        <v>32000</v>
      </c>
      <c r="G17" s="202">
        <v>915548</v>
      </c>
      <c r="H17" s="202">
        <v>53216</v>
      </c>
      <c r="I17" s="202">
        <v>71452</v>
      </c>
      <c r="J17" s="203">
        <v>11846</v>
      </c>
      <c r="K17" s="204">
        <v>11326.2</v>
      </c>
      <c r="Q17" s="198"/>
      <c r="R17" s="189"/>
      <c r="S17" s="199"/>
      <c r="T17" s="200"/>
    </row>
    <row r="18" spans="1:20" ht="15">
      <c r="A18" s="192">
        <v>10</v>
      </c>
      <c r="B18" s="193" t="s">
        <v>77</v>
      </c>
      <c r="C18" s="201">
        <v>3736780</v>
      </c>
      <c r="D18" s="202">
        <v>2695443</v>
      </c>
      <c r="E18" s="202">
        <v>2656543</v>
      </c>
      <c r="F18" s="202">
        <v>38900</v>
      </c>
      <c r="G18" s="202">
        <v>916450</v>
      </c>
      <c r="H18" s="202">
        <v>53131</v>
      </c>
      <c r="I18" s="202">
        <v>71756</v>
      </c>
      <c r="J18" s="203">
        <v>11858</v>
      </c>
      <c r="K18" s="204">
        <v>11319.2</v>
      </c>
      <c r="Q18" s="198"/>
      <c r="R18" s="189"/>
      <c r="S18" s="199"/>
      <c r="T18" s="200"/>
    </row>
    <row r="19" spans="1:20" ht="15">
      <c r="A19" s="192">
        <v>11</v>
      </c>
      <c r="B19" s="208" t="s">
        <v>78</v>
      </c>
      <c r="C19" s="201">
        <v>7832811</v>
      </c>
      <c r="D19" s="202">
        <v>5649751</v>
      </c>
      <c r="E19" s="202">
        <v>5591251</v>
      </c>
      <c r="F19" s="202">
        <v>58500</v>
      </c>
      <c r="G19" s="202">
        <v>1920915</v>
      </c>
      <c r="H19" s="202">
        <v>111825</v>
      </c>
      <c r="I19" s="202">
        <v>150320</v>
      </c>
      <c r="J19" s="203">
        <v>24855</v>
      </c>
      <c r="K19" s="204">
        <v>23719.9</v>
      </c>
      <c r="Q19" s="198"/>
      <c r="R19" s="189"/>
      <c r="S19" s="199"/>
      <c r="T19" s="200"/>
    </row>
    <row r="20" spans="1:20" ht="15">
      <c r="A20" s="192">
        <v>12</v>
      </c>
      <c r="B20" s="193" t="s">
        <v>38</v>
      </c>
      <c r="C20" s="201">
        <v>4575548</v>
      </c>
      <c r="D20" s="202">
        <v>3300504</v>
      </c>
      <c r="E20" s="202">
        <v>3260204</v>
      </c>
      <c r="F20" s="202">
        <v>40300</v>
      </c>
      <c r="G20" s="202">
        <v>1122171</v>
      </c>
      <c r="H20" s="202">
        <v>65204</v>
      </c>
      <c r="I20" s="202">
        <v>87669</v>
      </c>
      <c r="J20" s="203">
        <v>14519</v>
      </c>
      <c r="K20" s="204">
        <v>13873.9</v>
      </c>
      <c r="Q20" s="198"/>
      <c r="R20" s="189"/>
      <c r="S20" s="199"/>
      <c r="T20" s="200"/>
    </row>
    <row r="21" spans="1:20" ht="15">
      <c r="A21" s="192">
        <v>13</v>
      </c>
      <c r="B21" s="193" t="s">
        <v>79</v>
      </c>
      <c r="C21" s="201">
        <v>4224141</v>
      </c>
      <c r="D21" s="202">
        <v>3046974</v>
      </c>
      <c r="E21" s="202">
        <v>3003774</v>
      </c>
      <c r="F21" s="202">
        <v>43200</v>
      </c>
      <c r="G21" s="202">
        <v>1035971</v>
      </c>
      <c r="H21" s="202">
        <v>60075</v>
      </c>
      <c r="I21" s="202">
        <v>81121</v>
      </c>
      <c r="J21" s="203">
        <v>13404</v>
      </c>
      <c r="K21" s="204">
        <v>12788</v>
      </c>
      <c r="Q21" s="198"/>
      <c r="R21" s="189"/>
      <c r="S21" s="199"/>
      <c r="T21" s="200"/>
    </row>
    <row r="22" spans="1:20" ht="15.75" thickBot="1">
      <c r="A22" s="209">
        <v>14</v>
      </c>
      <c r="B22" s="210" t="s">
        <v>80</v>
      </c>
      <c r="C22" s="211">
        <v>8889948</v>
      </c>
      <c r="D22" s="212">
        <v>6411679</v>
      </c>
      <c r="E22" s="212">
        <v>6351479</v>
      </c>
      <c r="F22" s="212">
        <v>60200</v>
      </c>
      <c r="G22" s="212">
        <v>2179971</v>
      </c>
      <c r="H22" s="212">
        <v>127030</v>
      </c>
      <c r="I22" s="212">
        <v>171268</v>
      </c>
      <c r="J22" s="213">
        <v>28207</v>
      </c>
      <c r="K22" s="214">
        <v>26892.1</v>
      </c>
      <c r="Q22" s="198"/>
      <c r="R22" s="189"/>
      <c r="S22" s="199"/>
      <c r="T22" s="200"/>
    </row>
    <row r="23" spans="1:20" ht="15.75" thickBot="1">
      <c r="A23" s="215"/>
      <c r="B23" s="216"/>
      <c r="C23" s="217"/>
      <c r="D23" s="217"/>
      <c r="E23" s="217"/>
      <c r="F23" s="217"/>
      <c r="G23" s="217"/>
      <c r="H23" s="217"/>
      <c r="I23" s="217"/>
      <c r="J23" s="218"/>
      <c r="K23" s="219"/>
      <c r="Q23" s="198"/>
      <c r="R23" s="189"/>
      <c r="S23" s="199"/>
      <c r="T23" s="200"/>
    </row>
    <row r="24" spans="1:20" ht="15.75" thickBot="1">
      <c r="A24" s="178"/>
      <c r="B24" s="220" t="s">
        <v>58</v>
      </c>
      <c r="C24" s="221">
        <v>71528511</v>
      </c>
      <c r="D24" s="221">
        <v>51595507</v>
      </c>
      <c r="E24" s="221">
        <v>50976907</v>
      </c>
      <c r="F24" s="221">
        <v>618600</v>
      </c>
      <c r="G24" s="221">
        <v>17542472</v>
      </c>
      <c r="H24" s="221">
        <v>1019539</v>
      </c>
      <c r="I24" s="221">
        <v>1370993</v>
      </c>
      <c r="J24" s="222">
        <v>226981</v>
      </c>
      <c r="K24" s="223">
        <v>216844.4</v>
      </c>
      <c r="Q24" s="198"/>
      <c r="R24" s="189"/>
      <c r="S24" s="199"/>
      <c r="T24" s="200"/>
    </row>
    <row r="25" ht="12.75">
      <c r="D25" s="199"/>
    </row>
    <row r="26" spans="2:16" ht="15">
      <c r="B26" s="224"/>
      <c r="C26" s="188"/>
      <c r="D26" s="198"/>
      <c r="E26" s="198"/>
      <c r="F26" s="188"/>
      <c r="G26" s="198"/>
      <c r="H26" s="188"/>
      <c r="I26" s="188"/>
      <c r="J26" s="188"/>
      <c r="K26" s="188"/>
      <c r="L26" s="207"/>
      <c r="P26" s="200"/>
    </row>
    <row r="27" spans="2:12" ht="15">
      <c r="B27" s="225"/>
      <c r="C27" s="184"/>
      <c r="D27" s="184"/>
      <c r="E27" s="198"/>
      <c r="F27" s="188"/>
      <c r="G27" s="184"/>
      <c r="H27" s="184"/>
      <c r="I27" s="188"/>
      <c r="J27" s="188"/>
      <c r="K27" s="184"/>
      <c r="L27" s="207"/>
    </row>
    <row r="28" spans="2:12" ht="15">
      <c r="B28" s="225"/>
      <c r="C28" s="184"/>
      <c r="D28" s="184"/>
      <c r="E28" s="198"/>
      <c r="F28" s="188"/>
      <c r="G28" s="184"/>
      <c r="H28" s="184"/>
      <c r="I28" s="184"/>
      <c r="J28" s="184"/>
      <c r="K28" s="184"/>
      <c r="L28" s="207"/>
    </row>
    <row r="29" spans="2:12" ht="15">
      <c r="B29" s="225"/>
      <c r="C29" s="226"/>
      <c r="D29" s="189"/>
      <c r="E29" s="189"/>
      <c r="F29" s="189"/>
      <c r="G29" s="189"/>
      <c r="H29" s="189"/>
      <c r="I29" s="227"/>
      <c r="J29" s="227"/>
      <c r="K29" s="228"/>
      <c r="L29" s="207"/>
    </row>
    <row r="30" spans="2:12" ht="15">
      <c r="B30" s="225"/>
      <c r="C30" s="226"/>
      <c r="D30" s="189"/>
      <c r="E30" s="189"/>
      <c r="F30" s="189"/>
      <c r="G30" s="189"/>
      <c r="H30" s="189"/>
      <c r="I30" s="227"/>
      <c r="J30" s="227"/>
      <c r="K30" s="228"/>
      <c r="L30" s="207"/>
    </row>
    <row r="31" spans="2:12" ht="15">
      <c r="B31" s="225"/>
      <c r="C31" s="226"/>
      <c r="D31" s="189"/>
      <c r="E31" s="189"/>
      <c r="F31" s="189"/>
      <c r="G31" s="189"/>
      <c r="H31" s="189"/>
      <c r="I31" s="227"/>
      <c r="J31" s="227"/>
      <c r="K31" s="228"/>
      <c r="L31" s="207"/>
    </row>
    <row r="32" spans="2:12" ht="15">
      <c r="B32" s="225"/>
      <c r="C32" s="226"/>
      <c r="D32" s="189"/>
      <c r="E32" s="189"/>
      <c r="F32" s="189"/>
      <c r="G32" s="189"/>
      <c r="H32" s="189"/>
      <c r="I32" s="227"/>
      <c r="J32" s="227"/>
      <c r="K32" s="228"/>
      <c r="L32" s="207"/>
    </row>
    <row r="33" spans="2:12" ht="15">
      <c r="B33" s="225"/>
      <c r="C33" s="226"/>
      <c r="D33" s="189"/>
      <c r="E33" s="189"/>
      <c r="F33" s="189"/>
      <c r="G33" s="189"/>
      <c r="H33" s="189"/>
      <c r="I33" s="227"/>
      <c r="J33" s="227"/>
      <c r="K33" s="228"/>
      <c r="L33" s="207"/>
    </row>
    <row r="34" spans="2:12" ht="15">
      <c r="B34" s="225"/>
      <c r="C34" s="226"/>
      <c r="D34" s="189"/>
      <c r="E34" s="189"/>
      <c r="F34" s="189"/>
      <c r="G34" s="189"/>
      <c r="H34" s="189"/>
      <c r="I34" s="227"/>
      <c r="J34" s="227"/>
      <c r="K34" s="228"/>
      <c r="L34" s="207"/>
    </row>
    <row r="35" spans="2:12" ht="15">
      <c r="B35" s="225"/>
      <c r="C35" s="226"/>
      <c r="D35" s="189"/>
      <c r="E35" s="189"/>
      <c r="F35" s="189"/>
      <c r="G35" s="189"/>
      <c r="H35" s="189"/>
      <c r="I35" s="227"/>
      <c r="J35" s="227"/>
      <c r="K35" s="228"/>
      <c r="L35" s="207"/>
    </row>
    <row r="36" spans="2:12" ht="15">
      <c r="B36" s="225"/>
      <c r="C36" s="226"/>
      <c r="D36" s="189"/>
      <c r="E36" s="189"/>
      <c r="F36" s="189"/>
      <c r="G36" s="189"/>
      <c r="H36" s="189"/>
      <c r="I36" s="227"/>
      <c r="J36" s="227"/>
      <c r="K36" s="228"/>
      <c r="L36" s="207"/>
    </row>
    <row r="37" spans="2:12" ht="15">
      <c r="B37" s="225"/>
      <c r="C37" s="226"/>
      <c r="D37" s="189"/>
      <c r="E37" s="189"/>
      <c r="F37" s="189"/>
      <c r="G37" s="189"/>
      <c r="H37" s="189"/>
      <c r="I37" s="227"/>
      <c r="J37" s="227"/>
      <c r="K37" s="228"/>
      <c r="L37" s="207"/>
    </row>
    <row r="38" spans="2:12" ht="15">
      <c r="B38" s="225"/>
      <c r="C38" s="226"/>
      <c r="D38" s="189"/>
      <c r="E38" s="189"/>
      <c r="F38" s="189"/>
      <c r="G38" s="189"/>
      <c r="H38" s="189"/>
      <c r="I38" s="227"/>
      <c r="J38" s="227"/>
      <c r="K38" s="228"/>
      <c r="L38" s="207"/>
    </row>
    <row r="39" spans="2:12" ht="15">
      <c r="B39" s="229"/>
      <c r="C39" s="226"/>
      <c r="D39" s="189"/>
      <c r="E39" s="189"/>
      <c r="F39" s="189"/>
      <c r="G39" s="189"/>
      <c r="H39" s="189"/>
      <c r="I39" s="227"/>
      <c r="J39" s="227"/>
      <c r="K39" s="228"/>
      <c r="L39" s="207"/>
    </row>
    <row r="40" spans="2:12" ht="15">
      <c r="B40" s="225"/>
      <c r="C40" s="226"/>
      <c r="D40" s="189"/>
      <c r="E40" s="189"/>
      <c r="F40" s="189"/>
      <c r="G40" s="189"/>
      <c r="H40" s="189"/>
      <c r="I40" s="226"/>
      <c r="J40" s="226"/>
      <c r="K40" s="228"/>
      <c r="L40" s="207"/>
    </row>
    <row r="41" spans="2:12" ht="15">
      <c r="B41" s="225"/>
      <c r="C41" s="226"/>
      <c r="D41" s="189"/>
      <c r="E41" s="189"/>
      <c r="F41" s="189"/>
      <c r="G41" s="189"/>
      <c r="H41" s="189"/>
      <c r="I41" s="226"/>
      <c r="J41" s="226"/>
      <c r="K41" s="228"/>
      <c r="L41" s="207"/>
    </row>
    <row r="42" spans="2:12" ht="15">
      <c r="B42" s="225"/>
      <c r="C42" s="226"/>
      <c r="D42" s="189"/>
      <c r="E42" s="189"/>
      <c r="F42" s="189"/>
      <c r="G42" s="189"/>
      <c r="H42" s="189"/>
      <c r="I42" s="226"/>
      <c r="J42" s="226"/>
      <c r="K42" s="228"/>
      <c r="L42" s="207"/>
    </row>
    <row r="43" spans="2:12" ht="15">
      <c r="B43" s="229"/>
      <c r="C43" s="226"/>
      <c r="D43" s="189"/>
      <c r="E43" s="189"/>
      <c r="F43" s="189"/>
      <c r="G43" s="189"/>
      <c r="H43" s="189"/>
      <c r="I43" s="226"/>
      <c r="J43" s="226"/>
      <c r="K43" s="228"/>
      <c r="L43" s="207"/>
    </row>
    <row r="44" spans="2:12" ht="12.75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2:12" ht="12.75">
      <c r="B45" s="207"/>
      <c r="C45" s="230"/>
      <c r="D45" s="230"/>
      <c r="E45" s="230"/>
      <c r="F45" s="230"/>
      <c r="G45" s="230"/>
      <c r="H45" s="230"/>
      <c r="I45" s="230"/>
      <c r="J45" s="230"/>
      <c r="K45" s="230"/>
      <c r="L45" s="207"/>
    </row>
    <row r="46" spans="2:12" ht="12.7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</row>
  </sheetData>
  <sheetProtection/>
  <mergeCells count="1">
    <mergeCell ref="A4:K4"/>
  </mergeCells>
  <printOptions horizontalCentered="1" verticalCentered="1"/>
  <pageMargins left="0.7874015748031497" right="0.7874015748031497" top="0.7874015748031497" bottom="0.984251968503937" header="0.3937007874015748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2009-01-20T13:08:28Z</cp:lastPrinted>
  <dcterms:created xsi:type="dcterms:W3CDTF">2009-01-10T10:20:35Z</dcterms:created>
  <dcterms:modified xsi:type="dcterms:W3CDTF">2009-01-20T14:25:37Z</dcterms:modified>
  <cp:category/>
  <cp:version/>
  <cp:contentType/>
  <cp:contentStatus/>
</cp:coreProperties>
</file>