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25" activeTab="0"/>
  </bookViews>
  <sheets>
    <sheet name="final soukromé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<sst xmlns="http://schemas.openxmlformats.org/spreadsheetml/2006/main" count="70" uniqueCount="70">
  <si>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Č.</t>
  </si>
  <si>
    <t>Z toho</t>
  </si>
  <si>
    <t>Přepočteno na plné úvazky ze sloupce 4</t>
  </si>
  <si>
    <t>MŠ</t>
  </si>
  <si>
    <t>ZŠ</t>
  </si>
  <si>
    <t>SŠ</t>
  </si>
  <si>
    <r>
      <t>1.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</si>
  <si>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2.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</si>
  <si>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3.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</si>
  <si>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4.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</si>
  <si>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5.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</si>
  <si>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6.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</si>
  <si>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7.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</si>
  <si>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8.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</si>
  <si>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9.</t>
    </r>
    <r>
      <rPr>
        <i/>
        <sz val="7"/>
        <color indexed="8"/>
        <rFont val="Times New Roman"/>
        <family val="1"/>
      </rPr>
      <t xml:space="preserve">               </t>
    </r>
    <r>
      <rPr>
        <i/>
        <sz val="10"/>
        <color indexed="8"/>
        <rFont val="Times New Roman"/>
        <family val="1"/>
      </rPr>
      <t> </t>
    </r>
  </si>
  <si>
    <r>
      <t>10.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</si>
  <si>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r>
      <t>11.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</si>
  <si>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r>
      <t>12.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</si>
  <si>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r>
      <t>13.</t>
    </r>
    <r>
      <rPr>
        <i/>
        <sz val="7"/>
        <color indexed="8"/>
        <rFont val="Times New Roman"/>
        <family val="1"/>
      </rPr>
      <t xml:space="preserve">           </t>
    </r>
    <r>
      <rPr>
        <i/>
        <sz val="10"/>
        <color indexed="8"/>
        <rFont val="Times New Roman"/>
        <family val="1"/>
      </rPr>
      <t> </t>
    </r>
  </si>
  <si>
    <t>Kraj</t>
  </si>
  <si>
    <t>Č.j. spisu</t>
  </si>
  <si>
    <t>Adresa OŠ KÚ</t>
  </si>
  <si>
    <t>Požadováno AP (fyzické osoby celkem</t>
  </si>
  <si>
    <t>Poskytnutá částka na rok 2010 v Kč</t>
  </si>
  <si>
    <t>Hl.m.Praha</t>
  </si>
  <si>
    <t>Č.j. spisu:  2440 /2010-61</t>
  </si>
  <si>
    <t>Praha 1, Jungmannova 29/35</t>
  </si>
  <si>
    <t>Středočeský</t>
  </si>
  <si>
    <t>Č.j. spisu:  2795 /2010-61</t>
  </si>
  <si>
    <t>Praha 5, Zborovská 11</t>
  </si>
  <si>
    <t>Jihočeský</t>
  </si>
  <si>
    <t>Č.j. spisu: 1920/2010-61</t>
  </si>
  <si>
    <t>České Budějovice,</t>
  </si>
  <si>
    <t>U Zimního stadionu 1952/2</t>
  </si>
  <si>
    <t>Plzeňský</t>
  </si>
  <si>
    <t>Č.j. spisu: 1739/2010-61</t>
  </si>
  <si>
    <t>Plzeň, Škroupova 18</t>
  </si>
  <si>
    <t>Karlovarský</t>
  </si>
  <si>
    <t>Č.j. spisu: 2796/2010-61</t>
  </si>
  <si>
    <t>Karlovy Vary, Závodní 353/88</t>
  </si>
  <si>
    <t>Ústecký</t>
  </si>
  <si>
    <t>Č.j. spisu: 2798/2010-61</t>
  </si>
  <si>
    <t>Ústí n.L., Velká Hradební 48</t>
  </si>
  <si>
    <t>Liberecký</t>
  </si>
  <si>
    <t>Č.j. spisu: 2609 /2010-61</t>
  </si>
  <si>
    <t>Liberec, U Jezu 642/2a</t>
  </si>
  <si>
    <t>Královéhradecký</t>
  </si>
  <si>
    <t>Č.j. spisu:   2494 /2010-61</t>
  </si>
  <si>
    <t>Hradec Králové, Wonkova 1142</t>
  </si>
  <si>
    <t>Pardubický</t>
  </si>
  <si>
    <t>Č.j. spisu: 2806/2010-61</t>
  </si>
  <si>
    <t>Pardubice,</t>
  </si>
  <si>
    <t>Komenského nám. 125</t>
  </si>
  <si>
    <t>Jihomoravský</t>
  </si>
  <si>
    <t>Č.j. spisu: 2808/2010-61</t>
  </si>
  <si>
    <t>Brno, Žerotínovo nám. 3/5</t>
  </si>
  <si>
    <t>Moravskoslezský</t>
  </si>
  <si>
    <t>Č.j. spisu:    2551 /2010-61</t>
  </si>
  <si>
    <t>Ostrava, 28. října 117</t>
  </si>
  <si>
    <t>Olomoucký</t>
  </si>
  <si>
    <t>Č.j. spisu: 2402/2010-61</t>
  </si>
  <si>
    <t>Olomouc, Jeremenkova 40a</t>
  </si>
  <si>
    <t>Zlínský</t>
  </si>
  <si>
    <t>Č.j. spisu: 2495/2010-61</t>
  </si>
  <si>
    <t>Zlín, tř. Tomáše Bati 21</t>
  </si>
  <si>
    <t>CELKEM</t>
  </si>
  <si>
    <t>[1] 31,325 úvazků AP, 12 měsíců, 4 040 925.-Kč; 1 úvazek AP, 4 měsíce,  43 000.- Kč; 32,325 úvazků AP celkem 4 083 925.- Kč</t>
  </si>
  <si>
    <r>
      <t>32,325</t>
    </r>
    <r>
      <rPr>
        <b/>
        <vertAlign val="superscript"/>
        <sz val="10"/>
        <color indexed="8"/>
        <rFont val="Times New Roman"/>
        <family val="1"/>
      </rPr>
      <t>(1)</t>
    </r>
  </si>
  <si>
    <t>Legenda: Výše dotace na místo na jednoho AP přepočtené na plný úvazek = 129 000 Kč</t>
  </si>
  <si>
    <t>Soupis soukromých škol OŠ KÚ k rozvojovému programu  "Asistent pedagoga (AP)" - rok 2010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</si>
</sst>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13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28" fillId="0" borderId="0" xfId="36" applyAlignment="1" applyProtection="1">
      <alignment/>
      <protection/>
    </xf>
    <xf numFmtId="0" fontId="2" fillId="34" borderId="13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4" borderId="15" xfId="0" applyFont="1" applyFill="1" applyBorder="1" applyAlignment="1">
      <alignment horizontal="center" wrapText="1"/>
    </xf>
    <xf numFmtId="3" fontId="5" fillId="34" borderId="15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4" fontId="5" fillId="34" borderId="15" xfId="0" applyNumberFormat="1" applyFont="1" applyFill="1" applyBorder="1" applyAlignment="1">
      <alignment horizontal="center" wrapText="1"/>
    </xf>
    <xf numFmtId="168" fontId="5" fillId="34" borderId="15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7" fillId="0" borderId="16" xfId="0" applyFont="1" applyBorder="1" applyAlignment="1">
      <alignment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3" fontId="5" fillId="34" borderId="17" xfId="0" applyNumberFormat="1" applyFont="1" applyFill="1" applyBorder="1" applyAlignment="1">
      <alignment horizontal="right" wrapText="1"/>
    </xf>
    <xf numFmtId="3" fontId="5" fillId="34" borderId="22" xfId="0" applyNumberFormat="1" applyFont="1" applyFill="1" applyBorder="1" applyAlignment="1">
      <alignment horizontal="right" wrapText="1"/>
    </xf>
    <xf numFmtId="0" fontId="3" fillId="34" borderId="23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wrapText="1"/>
    </xf>
    <xf numFmtId="0" fontId="2" fillId="34" borderId="25" xfId="0" applyFont="1" applyFill="1" applyBorder="1" applyAlignment="1">
      <alignment wrapText="1"/>
    </xf>
    <xf numFmtId="3" fontId="5" fillId="34" borderId="26" xfId="0" applyNumberFormat="1" applyFont="1" applyFill="1" applyBorder="1" applyAlignment="1">
      <alignment horizontal="center" wrapText="1"/>
    </xf>
    <xf numFmtId="3" fontId="5" fillId="34" borderId="27" xfId="0" applyNumberFormat="1" applyFont="1" applyFill="1" applyBorder="1" applyAlignment="1">
      <alignment horizontal="center" wrapText="1"/>
    </xf>
    <xf numFmtId="4" fontId="5" fillId="34" borderId="17" xfId="0" applyNumberFormat="1" applyFont="1" applyFill="1" applyBorder="1" applyAlignment="1">
      <alignment horizontal="center" wrapText="1"/>
    </xf>
    <xf numFmtId="4" fontId="5" fillId="34" borderId="22" xfId="0" applyNumberFormat="1" applyFont="1" applyFill="1" applyBorder="1" applyAlignment="1">
      <alignment horizontal="center" wrapText="1"/>
    </xf>
    <xf numFmtId="4" fontId="5" fillId="34" borderId="28" xfId="0" applyNumberFormat="1" applyFont="1" applyFill="1" applyBorder="1" applyAlignment="1">
      <alignment horizontal="center" wrapText="1"/>
    </xf>
    <xf numFmtId="0" fontId="3" fillId="34" borderId="29" xfId="0" applyFont="1" applyFill="1" applyBorder="1" applyAlignment="1">
      <alignment horizontal="center" wrapText="1"/>
    </xf>
    <xf numFmtId="0" fontId="2" fillId="34" borderId="30" xfId="0" applyFont="1" applyFill="1" applyBorder="1" applyAlignment="1">
      <alignment wrapText="1"/>
    </xf>
    <xf numFmtId="3" fontId="5" fillId="34" borderId="31" xfId="0" applyNumberFormat="1" applyFont="1" applyFill="1" applyBorder="1" applyAlignment="1">
      <alignment horizontal="center" wrapText="1"/>
    </xf>
    <xf numFmtId="4" fontId="5" fillId="0" borderId="28" xfId="0" applyNumberFormat="1" applyFont="1" applyFill="1" applyBorder="1" applyAlignment="1">
      <alignment horizontal="center" wrapText="1"/>
    </xf>
    <xf numFmtId="4" fontId="5" fillId="0" borderId="22" xfId="0" applyNumberFormat="1" applyFont="1" applyFill="1" applyBorder="1" applyAlignment="1">
      <alignment horizontal="center" wrapText="1"/>
    </xf>
    <xf numFmtId="168" fontId="5" fillId="0" borderId="28" xfId="0" applyNumberFormat="1" applyFont="1" applyFill="1" applyBorder="1" applyAlignment="1">
      <alignment horizontal="center" wrapText="1"/>
    </xf>
    <xf numFmtId="168" fontId="5" fillId="0" borderId="22" xfId="0" applyNumberFormat="1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2" fillId="0" borderId="30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3" fontId="5" fillId="0" borderId="31" xfId="0" applyNumberFormat="1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 wrapText="1"/>
    </xf>
    <xf numFmtId="168" fontId="5" fillId="34" borderId="28" xfId="0" applyNumberFormat="1" applyFont="1" applyFill="1" applyBorder="1" applyAlignment="1">
      <alignment horizontal="center" wrapText="1"/>
    </xf>
    <xf numFmtId="168" fontId="5" fillId="34" borderId="22" xfId="0" applyNumberFormat="1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C21">
      <selection activeCell="H34" sqref="H34"/>
    </sheetView>
  </sheetViews>
  <sheetFormatPr defaultColWidth="9.140625" defaultRowHeight="15"/>
  <cols>
    <col min="1" max="1" width="16.140625" style="0" customWidth="1"/>
    <col min="2" max="2" width="24.28125" style="0" customWidth="1"/>
    <col min="3" max="3" width="29.00390625" style="0" customWidth="1"/>
    <col min="4" max="9" width="16.140625" style="0" customWidth="1"/>
  </cols>
  <sheetData>
    <row r="1" spans="2:7" ht="23.25" customHeight="1" thickBot="1">
      <c r="B1" s="48" t="s">
        <v>69</v>
      </c>
      <c r="C1" s="48"/>
      <c r="D1" s="48"/>
      <c r="E1" s="48"/>
      <c r="F1" s="48"/>
      <c r="G1" s="16"/>
    </row>
    <row r="2" spans="1:9" ht="47.25" customHeight="1" thickBot="1" thickTop="1">
      <c r="A2" s="17" t="s">
        <v>0</v>
      </c>
      <c r="B2" s="1" t="s">
        <v>19</v>
      </c>
      <c r="C2" s="17" t="s">
        <v>21</v>
      </c>
      <c r="D2" s="17" t="s">
        <v>22</v>
      </c>
      <c r="E2" s="19" t="s">
        <v>1</v>
      </c>
      <c r="F2" s="20"/>
      <c r="G2" s="21"/>
      <c r="H2" s="17" t="s">
        <v>2</v>
      </c>
      <c r="I2" s="17" t="s">
        <v>23</v>
      </c>
    </row>
    <row r="3" spans="1:9" ht="16.5" thickBot="1" thickTop="1">
      <c r="A3" s="18"/>
      <c r="B3" s="2" t="s">
        <v>20</v>
      </c>
      <c r="C3" s="18"/>
      <c r="D3" s="18"/>
      <c r="E3" s="2" t="s">
        <v>3</v>
      </c>
      <c r="F3" s="2" t="s">
        <v>4</v>
      </c>
      <c r="G3" s="2" t="s">
        <v>5</v>
      </c>
      <c r="H3" s="18"/>
      <c r="I3" s="18"/>
    </row>
    <row r="4" spans="1:9" ht="15.75" thickTop="1">
      <c r="A4" s="24" t="s">
        <v>6</v>
      </c>
      <c r="B4" s="5" t="s">
        <v>24</v>
      </c>
      <c r="C4" s="26" t="s">
        <v>26</v>
      </c>
      <c r="D4" s="28">
        <v>34</v>
      </c>
      <c r="E4" s="30">
        <v>8</v>
      </c>
      <c r="F4" s="30">
        <v>8</v>
      </c>
      <c r="G4" s="30">
        <v>18</v>
      </c>
      <c r="H4" s="30">
        <v>29.1</v>
      </c>
      <c r="I4" s="22">
        <f>SUM(H4*129000)</f>
        <v>3753900</v>
      </c>
    </row>
    <row r="5" spans="1:9" ht="15.75" thickBot="1">
      <c r="A5" s="25"/>
      <c r="B5" s="6" t="s">
        <v>25</v>
      </c>
      <c r="C5" s="27"/>
      <c r="D5" s="29"/>
      <c r="E5" s="31"/>
      <c r="F5" s="31"/>
      <c r="G5" s="31"/>
      <c r="H5" s="31"/>
      <c r="I5" s="23"/>
    </row>
    <row r="6" spans="1:9" ht="15.75" thickTop="1">
      <c r="A6" s="33" t="s">
        <v>7</v>
      </c>
      <c r="B6" s="5" t="s">
        <v>27</v>
      </c>
      <c r="C6" s="34" t="s">
        <v>29</v>
      </c>
      <c r="D6" s="35">
        <v>8</v>
      </c>
      <c r="E6" s="32">
        <v>0.25</v>
      </c>
      <c r="F6" s="32">
        <v>5.75</v>
      </c>
      <c r="G6" s="32">
        <v>2</v>
      </c>
      <c r="H6" s="32">
        <v>8</v>
      </c>
      <c r="I6" s="22">
        <f>SUM(H6*129000)</f>
        <v>1032000</v>
      </c>
    </row>
    <row r="7" spans="1:9" ht="15.75" thickBot="1">
      <c r="A7" s="25"/>
      <c r="B7" s="6" t="s">
        <v>28</v>
      </c>
      <c r="C7" s="27"/>
      <c r="D7" s="29"/>
      <c r="E7" s="31"/>
      <c r="F7" s="31"/>
      <c r="G7" s="31"/>
      <c r="H7" s="31"/>
      <c r="I7" s="23"/>
    </row>
    <row r="8" spans="1:9" ht="15.75" thickTop="1">
      <c r="A8" s="33" t="s">
        <v>8</v>
      </c>
      <c r="B8" s="5" t="s">
        <v>30</v>
      </c>
      <c r="C8" s="5" t="s">
        <v>32</v>
      </c>
      <c r="D8" s="35">
        <v>17</v>
      </c>
      <c r="E8" s="32">
        <v>1</v>
      </c>
      <c r="F8" s="32">
        <v>13</v>
      </c>
      <c r="G8" s="32">
        <v>3</v>
      </c>
      <c r="H8" s="32">
        <v>14.1</v>
      </c>
      <c r="I8" s="22">
        <f>SUM(H8*129000)</f>
        <v>1818900</v>
      </c>
    </row>
    <row r="9" spans="1:9" ht="15.75" thickBot="1">
      <c r="A9" s="25"/>
      <c r="B9" s="6" t="s">
        <v>31</v>
      </c>
      <c r="C9" s="6" t="s">
        <v>33</v>
      </c>
      <c r="D9" s="29"/>
      <c r="E9" s="31"/>
      <c r="F9" s="31"/>
      <c r="G9" s="31"/>
      <c r="H9" s="31"/>
      <c r="I9" s="23"/>
    </row>
    <row r="10" spans="1:9" ht="15.75" thickTop="1">
      <c r="A10" s="33" t="s">
        <v>9</v>
      </c>
      <c r="B10" s="5" t="s">
        <v>34</v>
      </c>
      <c r="C10" s="34" t="s">
        <v>36</v>
      </c>
      <c r="D10" s="35">
        <v>6</v>
      </c>
      <c r="E10" s="32">
        <v>1</v>
      </c>
      <c r="F10" s="32">
        <v>4</v>
      </c>
      <c r="G10" s="32">
        <v>1</v>
      </c>
      <c r="H10" s="32">
        <v>5.7</v>
      </c>
      <c r="I10" s="22">
        <f>SUM(H10*129000)</f>
        <v>735300</v>
      </c>
    </row>
    <row r="11" spans="1:9" ht="15.75" thickBot="1">
      <c r="A11" s="25"/>
      <c r="B11" s="6" t="s">
        <v>35</v>
      </c>
      <c r="C11" s="27"/>
      <c r="D11" s="29"/>
      <c r="E11" s="31"/>
      <c r="F11" s="31"/>
      <c r="G11" s="31"/>
      <c r="H11" s="31"/>
      <c r="I11" s="23"/>
    </row>
    <row r="12" spans="1:9" ht="15.75" thickTop="1">
      <c r="A12" s="33" t="s">
        <v>10</v>
      </c>
      <c r="B12" s="5" t="s">
        <v>37</v>
      </c>
      <c r="C12" s="34" t="s">
        <v>39</v>
      </c>
      <c r="D12" s="35">
        <v>3</v>
      </c>
      <c r="E12" s="32">
        <v>0</v>
      </c>
      <c r="F12" s="32">
        <v>2</v>
      </c>
      <c r="G12" s="32">
        <v>1</v>
      </c>
      <c r="H12" s="32">
        <v>2.8</v>
      </c>
      <c r="I12" s="22">
        <f>SUM(H12*129000)</f>
        <v>361200</v>
      </c>
    </row>
    <row r="13" spans="1:9" ht="15.75" thickBot="1">
      <c r="A13" s="25"/>
      <c r="B13" s="6" t="s">
        <v>38</v>
      </c>
      <c r="C13" s="27"/>
      <c r="D13" s="29"/>
      <c r="E13" s="31"/>
      <c r="F13" s="31"/>
      <c r="G13" s="31"/>
      <c r="H13" s="31"/>
      <c r="I13" s="23"/>
    </row>
    <row r="14" spans="1:9" ht="15.75" thickTop="1">
      <c r="A14" s="33" t="s">
        <v>11</v>
      </c>
      <c r="B14" s="5" t="s">
        <v>40</v>
      </c>
      <c r="C14" s="34" t="s">
        <v>42</v>
      </c>
      <c r="D14" s="35">
        <v>13</v>
      </c>
      <c r="E14" s="32">
        <v>0</v>
      </c>
      <c r="F14" s="32">
        <v>11</v>
      </c>
      <c r="G14" s="32">
        <v>2</v>
      </c>
      <c r="H14" s="32">
        <v>12.5</v>
      </c>
      <c r="I14" s="22">
        <f>SUM(H14*129000)</f>
        <v>1612500</v>
      </c>
    </row>
    <row r="15" spans="1:9" ht="15.75" thickBot="1">
      <c r="A15" s="25"/>
      <c r="B15" s="6" t="s">
        <v>41</v>
      </c>
      <c r="C15" s="27"/>
      <c r="D15" s="29"/>
      <c r="E15" s="31"/>
      <c r="F15" s="31"/>
      <c r="G15" s="31"/>
      <c r="H15" s="31"/>
      <c r="I15" s="23"/>
    </row>
    <row r="16" spans="1:9" ht="15.75" thickTop="1">
      <c r="A16" s="33" t="s">
        <v>12</v>
      </c>
      <c r="B16" s="5" t="s">
        <v>43</v>
      </c>
      <c r="C16" s="34" t="s">
        <v>45</v>
      </c>
      <c r="D16" s="35">
        <v>15</v>
      </c>
      <c r="E16" s="32">
        <v>0</v>
      </c>
      <c r="F16" s="32">
        <v>2</v>
      </c>
      <c r="G16" s="32">
        <v>13</v>
      </c>
      <c r="H16" s="32">
        <v>3.43</v>
      </c>
      <c r="I16" s="22">
        <f>SUM(H16*129000)</f>
        <v>442470</v>
      </c>
    </row>
    <row r="17" spans="1:9" ht="15.75" thickBot="1">
      <c r="A17" s="25"/>
      <c r="B17" s="6" t="s">
        <v>44</v>
      </c>
      <c r="C17" s="27"/>
      <c r="D17" s="29"/>
      <c r="E17" s="31"/>
      <c r="F17" s="31"/>
      <c r="G17" s="31"/>
      <c r="H17" s="31"/>
      <c r="I17" s="23"/>
    </row>
    <row r="18" spans="1:9" s="13" customFormat="1" ht="15.75" thickTop="1">
      <c r="A18" s="40" t="s">
        <v>13</v>
      </c>
      <c r="B18" s="14" t="s">
        <v>46</v>
      </c>
      <c r="C18" s="42" t="s">
        <v>48</v>
      </c>
      <c r="D18" s="44">
        <v>50</v>
      </c>
      <c r="E18" s="36">
        <v>5</v>
      </c>
      <c r="F18" s="36">
        <v>41</v>
      </c>
      <c r="G18" s="36">
        <v>4</v>
      </c>
      <c r="H18" s="38" t="s">
        <v>67</v>
      </c>
      <c r="I18" s="22">
        <v>4083925</v>
      </c>
    </row>
    <row r="19" spans="1:9" s="13" customFormat="1" ht="15.75" thickBot="1">
      <c r="A19" s="41"/>
      <c r="B19" s="15" t="s">
        <v>47</v>
      </c>
      <c r="C19" s="43"/>
      <c r="D19" s="45"/>
      <c r="E19" s="37"/>
      <c r="F19" s="37"/>
      <c r="G19" s="37"/>
      <c r="H19" s="39"/>
      <c r="I19" s="23"/>
    </row>
    <row r="20" spans="1:9" ht="15.75" thickTop="1">
      <c r="A20" s="33" t="s">
        <v>14</v>
      </c>
      <c r="B20" s="5" t="s">
        <v>49</v>
      </c>
      <c r="C20" s="5" t="s">
        <v>51</v>
      </c>
      <c r="D20" s="35">
        <v>19</v>
      </c>
      <c r="E20" s="32">
        <v>0</v>
      </c>
      <c r="F20" s="32">
        <v>14</v>
      </c>
      <c r="G20" s="32">
        <v>5</v>
      </c>
      <c r="H20" s="32">
        <v>18.5</v>
      </c>
      <c r="I20" s="22">
        <f>SUM(H20*129000)</f>
        <v>2386500</v>
      </c>
    </row>
    <row r="21" spans="1:9" ht="15.75" thickBot="1">
      <c r="A21" s="25"/>
      <c r="B21" s="6" t="s">
        <v>50</v>
      </c>
      <c r="C21" s="6" t="s">
        <v>52</v>
      </c>
      <c r="D21" s="29"/>
      <c r="E21" s="31"/>
      <c r="F21" s="31"/>
      <c r="G21" s="31"/>
      <c r="H21" s="31"/>
      <c r="I21" s="23"/>
    </row>
    <row r="22" spans="1:9" ht="15.75" thickTop="1">
      <c r="A22" s="33" t="s">
        <v>15</v>
      </c>
      <c r="B22" s="5" t="s">
        <v>53</v>
      </c>
      <c r="C22" s="5"/>
      <c r="D22" s="35">
        <v>14</v>
      </c>
      <c r="E22" s="32">
        <v>5</v>
      </c>
      <c r="F22" s="32">
        <v>6</v>
      </c>
      <c r="G22" s="32">
        <v>3</v>
      </c>
      <c r="H22" s="32">
        <v>6.78</v>
      </c>
      <c r="I22" s="22">
        <f>SUM(H22*129000)</f>
        <v>874620</v>
      </c>
    </row>
    <row r="23" spans="1:9" ht="15.75" thickBot="1">
      <c r="A23" s="25"/>
      <c r="B23" s="6" t="s">
        <v>54</v>
      </c>
      <c r="C23" s="6" t="s">
        <v>55</v>
      </c>
      <c r="D23" s="29"/>
      <c r="E23" s="31"/>
      <c r="F23" s="31"/>
      <c r="G23" s="31"/>
      <c r="H23" s="31"/>
      <c r="I23" s="23"/>
    </row>
    <row r="24" spans="1:9" ht="15.75" thickTop="1">
      <c r="A24" s="33" t="s">
        <v>16</v>
      </c>
      <c r="B24" s="5" t="s">
        <v>56</v>
      </c>
      <c r="C24" s="5"/>
      <c r="D24" s="35">
        <v>8</v>
      </c>
      <c r="E24" s="32">
        <v>1</v>
      </c>
      <c r="F24" s="32">
        <v>5</v>
      </c>
      <c r="G24" s="32">
        <v>2</v>
      </c>
      <c r="H24" s="32">
        <v>7.25</v>
      </c>
      <c r="I24" s="22">
        <f>SUM(H24*129000)</f>
        <v>935250</v>
      </c>
    </row>
    <row r="25" spans="1:9" ht="15.75" thickBot="1">
      <c r="A25" s="25"/>
      <c r="B25" s="6" t="s">
        <v>57</v>
      </c>
      <c r="C25" s="6" t="s">
        <v>58</v>
      </c>
      <c r="D25" s="29"/>
      <c r="E25" s="31"/>
      <c r="F25" s="31"/>
      <c r="G25" s="31"/>
      <c r="H25" s="31"/>
      <c r="I25" s="23"/>
    </row>
    <row r="26" spans="1:9" ht="15.75" thickTop="1">
      <c r="A26" s="33" t="s">
        <v>17</v>
      </c>
      <c r="B26" s="5" t="s">
        <v>59</v>
      </c>
      <c r="C26" s="34" t="s">
        <v>61</v>
      </c>
      <c r="D26" s="35">
        <v>46</v>
      </c>
      <c r="E26" s="32">
        <v>2</v>
      </c>
      <c r="F26" s="32">
        <v>37</v>
      </c>
      <c r="G26" s="32">
        <v>7</v>
      </c>
      <c r="H26" s="46">
        <v>39.225</v>
      </c>
      <c r="I26" s="22">
        <f>SUM(H26*129000)</f>
        <v>5060025</v>
      </c>
    </row>
    <row r="27" spans="1:9" ht="15.75" thickBot="1">
      <c r="A27" s="25"/>
      <c r="B27" s="6" t="s">
        <v>60</v>
      </c>
      <c r="C27" s="27"/>
      <c r="D27" s="29"/>
      <c r="E27" s="31"/>
      <c r="F27" s="31"/>
      <c r="G27" s="31"/>
      <c r="H27" s="47"/>
      <c r="I27" s="23"/>
    </row>
    <row r="28" spans="1:9" ht="15.75" thickTop="1">
      <c r="A28" s="33" t="s">
        <v>18</v>
      </c>
      <c r="B28" s="5" t="s">
        <v>62</v>
      </c>
      <c r="C28" s="34" t="s">
        <v>64</v>
      </c>
      <c r="D28" s="35">
        <v>16</v>
      </c>
      <c r="E28" s="32">
        <v>1</v>
      </c>
      <c r="F28" s="32">
        <v>11</v>
      </c>
      <c r="G28" s="32">
        <v>4</v>
      </c>
      <c r="H28" s="32">
        <v>15.3</v>
      </c>
      <c r="I28" s="22">
        <f>SUM(H28*129000)</f>
        <v>1973700</v>
      </c>
    </row>
    <row r="29" spans="1:9" ht="15.75" thickBot="1">
      <c r="A29" s="25"/>
      <c r="B29" s="6" t="s">
        <v>63</v>
      </c>
      <c r="C29" s="27"/>
      <c r="D29" s="29"/>
      <c r="E29" s="31"/>
      <c r="F29" s="31"/>
      <c r="G29" s="31"/>
      <c r="H29" s="31"/>
      <c r="I29" s="23"/>
    </row>
    <row r="30" spans="1:9" ht="15.75" thickBot="1">
      <c r="A30" s="3"/>
      <c r="B30" s="6"/>
      <c r="C30" s="7" t="s">
        <v>65</v>
      </c>
      <c r="D30" s="8">
        <f>SUM(D4:D29)</f>
        <v>249</v>
      </c>
      <c r="E30" s="11">
        <f>SUM(E4:E29)</f>
        <v>24.25</v>
      </c>
      <c r="F30" s="11">
        <f>SUM(F4:F29)</f>
        <v>159.75</v>
      </c>
      <c r="G30" s="11">
        <f>SUM(G4:G29)</f>
        <v>65</v>
      </c>
      <c r="H30" s="12">
        <f>SUM(H4+H6+H8+H10+H12+H14+H16+H20+H22+H24+H26+H28+32.325)</f>
        <v>195.01000000000005</v>
      </c>
      <c r="I30" s="9">
        <f>SUM(I4:I29)</f>
        <v>25070290</v>
      </c>
    </row>
    <row r="31" spans="1:9" ht="15">
      <c r="A31" t="s">
        <v>68</v>
      </c>
      <c r="I31" s="10"/>
    </row>
    <row r="32" ht="15">
      <c r="I32" s="10"/>
    </row>
    <row r="33" spans="1:9" ht="15">
      <c r="A33" s="4" t="s">
        <v>66</v>
      </c>
      <c r="I33" s="10"/>
    </row>
  </sheetData>
  <sheetProtection/>
  <mergeCells count="107">
    <mergeCell ref="H28:H29"/>
    <mergeCell ref="I28:I29"/>
    <mergeCell ref="B1:F1"/>
    <mergeCell ref="A28:A29"/>
    <mergeCell ref="C28:C29"/>
    <mergeCell ref="D28:D29"/>
    <mergeCell ref="E28:E29"/>
    <mergeCell ref="F28:F29"/>
    <mergeCell ref="G28:G29"/>
    <mergeCell ref="I24:I25"/>
    <mergeCell ref="H26:H27"/>
    <mergeCell ref="I26:I27"/>
    <mergeCell ref="A26:A27"/>
    <mergeCell ref="C26:C27"/>
    <mergeCell ref="D26:D27"/>
    <mergeCell ref="E26:E27"/>
    <mergeCell ref="A24:A25"/>
    <mergeCell ref="D24:D25"/>
    <mergeCell ref="E24:E25"/>
    <mergeCell ref="F24:F25"/>
    <mergeCell ref="F26:F27"/>
    <mergeCell ref="G26:G27"/>
    <mergeCell ref="G24:G25"/>
    <mergeCell ref="H24:H25"/>
    <mergeCell ref="I20:I21"/>
    <mergeCell ref="A22:A23"/>
    <mergeCell ref="D22:D23"/>
    <mergeCell ref="E22:E23"/>
    <mergeCell ref="F22:F23"/>
    <mergeCell ref="G22:G23"/>
    <mergeCell ref="H22:H23"/>
    <mergeCell ref="I22:I23"/>
    <mergeCell ref="G20:G21"/>
    <mergeCell ref="H20:H21"/>
    <mergeCell ref="H16:H17"/>
    <mergeCell ref="I16:I17"/>
    <mergeCell ref="A20:A21"/>
    <mergeCell ref="D20:D21"/>
    <mergeCell ref="E20:E21"/>
    <mergeCell ref="F20:F21"/>
    <mergeCell ref="F18:F19"/>
    <mergeCell ref="G18:G19"/>
    <mergeCell ref="H18:H19"/>
    <mergeCell ref="I18:I19"/>
    <mergeCell ref="A18:A19"/>
    <mergeCell ref="C18:C19"/>
    <mergeCell ref="D18:D19"/>
    <mergeCell ref="E18:E19"/>
    <mergeCell ref="H14:H15"/>
    <mergeCell ref="I14:I15"/>
    <mergeCell ref="F12:F13"/>
    <mergeCell ref="G12:G13"/>
    <mergeCell ref="A16:A17"/>
    <mergeCell ref="C16:C17"/>
    <mergeCell ref="D16:D17"/>
    <mergeCell ref="E16:E17"/>
    <mergeCell ref="A14:A15"/>
    <mergeCell ref="C14:C15"/>
    <mergeCell ref="D14:D15"/>
    <mergeCell ref="E14:E15"/>
    <mergeCell ref="F16:F17"/>
    <mergeCell ref="G16:G17"/>
    <mergeCell ref="F14:F15"/>
    <mergeCell ref="G14:G15"/>
    <mergeCell ref="G10:G11"/>
    <mergeCell ref="H10:H11"/>
    <mergeCell ref="I10:I11"/>
    <mergeCell ref="A8:A9"/>
    <mergeCell ref="A12:A13"/>
    <mergeCell ref="C12:C13"/>
    <mergeCell ref="D12:D13"/>
    <mergeCell ref="E12:E13"/>
    <mergeCell ref="H12:H13"/>
    <mergeCell ref="I12:I13"/>
    <mergeCell ref="D8:D9"/>
    <mergeCell ref="E8:E9"/>
    <mergeCell ref="F8:F9"/>
    <mergeCell ref="G8:G9"/>
    <mergeCell ref="I8:I9"/>
    <mergeCell ref="A10:A11"/>
    <mergeCell ref="C10:C11"/>
    <mergeCell ref="D10:D11"/>
    <mergeCell ref="E10:E11"/>
    <mergeCell ref="F10:F11"/>
    <mergeCell ref="H8:H9"/>
    <mergeCell ref="H4:H5"/>
    <mergeCell ref="I4:I5"/>
    <mergeCell ref="A6:A7"/>
    <mergeCell ref="C6:C7"/>
    <mergeCell ref="D6:D7"/>
    <mergeCell ref="E6:E7"/>
    <mergeCell ref="F6:F7"/>
    <mergeCell ref="G6:G7"/>
    <mergeCell ref="H6:H7"/>
    <mergeCell ref="I6:I7"/>
    <mergeCell ref="A4:A5"/>
    <mergeCell ref="C4:C5"/>
    <mergeCell ref="D4:D5"/>
    <mergeCell ref="E4:E5"/>
    <mergeCell ref="F4:F5"/>
    <mergeCell ref="G4:G5"/>
    <mergeCell ref="H2:H3"/>
    <mergeCell ref="I2:I3"/>
    <mergeCell ref="A2:A3"/>
    <mergeCell ref="C2:C3"/>
    <mergeCell ref="D2:D3"/>
    <mergeCell ref="E2:G2"/>
  </mergeCells>
  <hyperlinks>
    <hyperlink ref="A33" r:id="rId1" display="_ftnref1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teplam</cp:lastModifiedBy>
  <cp:lastPrinted>2010-02-08T10:00:07Z</cp:lastPrinted>
  <dcterms:created xsi:type="dcterms:W3CDTF">2010-02-08T08:52:06Z</dcterms:created>
  <dcterms:modified xsi:type="dcterms:W3CDTF">2010-03-01T09:34:13Z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