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4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MP OSS" sheetId="9" r:id="rId9"/>
    <sheet name="P OSS" sheetId="10" r:id="rId10"/>
  </sheets>
  <definedNames/>
  <calcPr fullCalcOnLoad="1"/>
</workbook>
</file>

<file path=xl/sharedStrings.xml><?xml version="1.0" encoding="utf-8"?>
<sst xmlns="http://schemas.openxmlformats.org/spreadsheetml/2006/main" count="704" uniqueCount="436">
  <si>
    <t>Plnění závazných ukazatelů regulace zaměstnanosti MŠMT, ČŠI, VSC, CZVV za  rok 2007</t>
  </si>
  <si>
    <t>počet zaměstnanců</t>
  </si>
  <si>
    <t xml:space="preserve">  Prostředky na platy v tis. Kč</t>
  </si>
  <si>
    <t>OON v tis. Kč</t>
  </si>
  <si>
    <t xml:space="preserve">            Průměrný měsíční plat v Kč</t>
  </si>
  <si>
    <t>školská oblast</t>
  </si>
  <si>
    <t>upravený</t>
  </si>
  <si>
    <t xml:space="preserve">skutečné </t>
  </si>
  <si>
    <t>ABS vyj.</t>
  </si>
  <si>
    <t>%</t>
  </si>
  <si>
    <t>skutečné</t>
  </si>
  <si>
    <t>skutečně</t>
  </si>
  <si>
    <t>(dle rozpočtové skladby)</t>
  </si>
  <si>
    <t>limit</t>
  </si>
  <si>
    <t>plnění</t>
  </si>
  <si>
    <t>Sk/RU</t>
  </si>
  <si>
    <t>rozpočet</t>
  </si>
  <si>
    <t>čerpání</t>
  </si>
  <si>
    <t>dosažený</t>
  </si>
  <si>
    <t>rok 2007</t>
  </si>
  <si>
    <t>Sk/limit</t>
  </si>
  <si>
    <t>MŠMT</t>
  </si>
  <si>
    <t xml:space="preserve">          z toho:  </t>
  </si>
  <si>
    <t xml:space="preserve">              činnost ústř.orgánu</t>
  </si>
  <si>
    <t>ČŠI</t>
  </si>
  <si>
    <t>Státní správa celkem</t>
  </si>
  <si>
    <t>VSC Praha</t>
  </si>
  <si>
    <t>CZVV</t>
  </si>
  <si>
    <t>Ostatní OSS celkem</t>
  </si>
  <si>
    <t xml:space="preserve">                   Porovnání průměrných platů a platových tarifů vč. náhrad platu MŠMT, ČŠI, VSC, CZVV  dosažených  </t>
  </si>
  <si>
    <t xml:space="preserve">                                                                          v roce 2007 ke skutečnostem roku 2006</t>
  </si>
  <si>
    <t xml:space="preserve">průměrný plat </t>
  </si>
  <si>
    <t>platové tarify vč. náhrad platu</t>
  </si>
  <si>
    <t>skutečnost</t>
  </si>
  <si>
    <t>Upravený</t>
  </si>
  <si>
    <t>Porovnání skut.rok 2007 k uprav.rozpočtu rok 2007</t>
  </si>
  <si>
    <t>rok</t>
  </si>
  <si>
    <r>
      <t xml:space="preserve">    Porovnání </t>
    </r>
    <r>
      <rPr>
        <b/>
        <sz val="10"/>
        <rFont val="Arial CE"/>
        <family val="0"/>
      </rPr>
      <t>plat.tarifu</t>
    </r>
    <r>
      <rPr>
        <sz val="10"/>
        <rFont val="Arial CE"/>
        <family val="2"/>
      </rPr>
      <t xml:space="preserve">                              rok 2007 k roku 2006</t>
    </r>
  </si>
  <si>
    <t>na rok 2007</t>
  </si>
  <si>
    <t>v ABS.vyj.</t>
  </si>
  <si>
    <t>v %</t>
  </si>
  <si>
    <r>
      <t xml:space="preserve">Porovnání </t>
    </r>
    <r>
      <rPr>
        <b/>
        <sz val="10"/>
        <rFont val="Arial CE"/>
        <family val="2"/>
      </rPr>
      <t xml:space="preserve">skutečnosti      </t>
    </r>
    <r>
      <rPr>
        <sz val="10"/>
        <rFont val="Arial CE"/>
        <family val="2"/>
      </rPr>
      <t xml:space="preserve"> rok 2007 k roku 2006</t>
    </r>
  </si>
  <si>
    <t>Tabulka č. 10</t>
  </si>
  <si>
    <t>Tabulka č. 9</t>
  </si>
  <si>
    <t>Tabulka č. 1</t>
  </si>
  <si>
    <t>Rozbor výdajů</t>
  </si>
  <si>
    <t>(§ 3261, činnost Ministerstva školství, mládeže a tělovýchovy)</t>
  </si>
  <si>
    <t>v tis. Kč</t>
  </si>
  <si>
    <t>Rok 2007</t>
  </si>
  <si>
    <t>číslo řádku</t>
  </si>
  <si>
    <t>ukazatel</t>
  </si>
  <si>
    <t>členění dle rozpočtové skladby</t>
  </si>
  <si>
    <t>skutečnost     2006</t>
  </si>
  <si>
    <t xml:space="preserve">rozpočet po změnách  </t>
  </si>
  <si>
    <t xml:space="preserve">skutečnost dle výkazů            </t>
  </si>
  <si>
    <t>% plnění k rozpočtu po změnách</t>
  </si>
  <si>
    <t>vývojový ukazatel (2007/2006)</t>
  </si>
  <si>
    <t>4 = 3/2</t>
  </si>
  <si>
    <t>5 = 3/1</t>
  </si>
  <si>
    <t>(NIV + IV)</t>
  </si>
  <si>
    <t>(třída 5)</t>
  </si>
  <si>
    <t xml:space="preserve">             z toho: výdaje na platy, OPPP a pojistné</t>
  </si>
  <si>
    <t>(sesk. 50)</t>
  </si>
  <si>
    <t xml:space="preserve">                          z toho: platy</t>
  </si>
  <si>
    <t>(podsesk. 501)</t>
  </si>
  <si>
    <t xml:space="preserve">                                       z toho: platy zaměstnanců v prac. poměru</t>
  </si>
  <si>
    <t>(pol. 5011)</t>
  </si>
  <si>
    <t xml:space="preserve">                                                    ostatní platy</t>
  </si>
  <si>
    <t>(pol. 5019)</t>
  </si>
  <si>
    <t>x</t>
  </si>
  <si>
    <t xml:space="preserve">                                       ostatní platby za provedenou práci</t>
  </si>
  <si>
    <t>(podsesk. 502)</t>
  </si>
  <si>
    <t xml:space="preserve">                                       z toho: ostatní osobní výdaje</t>
  </si>
  <si>
    <t>(pol. 5021)</t>
  </si>
  <si>
    <t xml:space="preserve">                                                    platy předst. stát. moci a někter. org.</t>
  </si>
  <si>
    <t>(pol. 5022)</t>
  </si>
  <si>
    <t xml:space="preserve">                                                    odstupné</t>
  </si>
  <si>
    <t>(pol. 5024)</t>
  </si>
  <si>
    <t xml:space="preserve">                                                    odchodné</t>
  </si>
  <si>
    <t>(pol. 5026)</t>
  </si>
  <si>
    <t xml:space="preserve">                                       povinné pojistné placené zaměstnavatelem</t>
  </si>
  <si>
    <t>(podsesk. 503)</t>
  </si>
  <si>
    <t xml:space="preserve">                                       z toho: na soc. zabezp. a přísp na pol. zam.</t>
  </si>
  <si>
    <t>(pol. 5031)</t>
  </si>
  <si>
    <t xml:space="preserve">                                                    na veřejné zdravotní pojištění</t>
  </si>
  <si>
    <t>(pol. 5032)</t>
  </si>
  <si>
    <t xml:space="preserve">                         NIV nákupy a související výdaje</t>
  </si>
  <si>
    <t>(sesk. 51)</t>
  </si>
  <si>
    <t xml:space="preserve">                                      nákupy materiálu</t>
  </si>
  <si>
    <t>(podsesk. 513)</t>
  </si>
  <si>
    <t xml:space="preserve">                                       z toho: ochranné pomůcky</t>
  </si>
  <si>
    <t>(pol. 5132)</t>
  </si>
  <si>
    <t xml:space="preserve">                                                    léky a zdravotnický materiál</t>
  </si>
  <si>
    <t>(pol. 5133)</t>
  </si>
  <si>
    <t xml:space="preserve">                                                    prádlo, oděv a obuv</t>
  </si>
  <si>
    <t>(pol. 5134)</t>
  </si>
  <si>
    <t xml:space="preserve">                                                    knihy, učební pomůcky, tisk</t>
  </si>
  <si>
    <t>(pol. 5136)</t>
  </si>
  <si>
    <t xml:space="preserve">                                                    drobný DHM a DNM</t>
  </si>
  <si>
    <t>(pol. 5137)</t>
  </si>
  <si>
    <t xml:space="preserve">                                                    nákup materiálu jinde nezařazený</t>
  </si>
  <si>
    <t>(pol. 5139)</t>
  </si>
  <si>
    <t xml:space="preserve">                                      úroky a ost. finanční výdaje</t>
  </si>
  <si>
    <t>(podsesk. 514)</t>
  </si>
  <si>
    <t xml:space="preserve">                                       z toho: realizované kurzové ztráty</t>
  </si>
  <si>
    <t>(pol. 5142)</t>
  </si>
  <si>
    <t xml:space="preserve">                                      nákup vody, paliv a energie</t>
  </si>
  <si>
    <t>(podsesk. 515)</t>
  </si>
  <si>
    <t xml:space="preserve">                                       z toho: studená voda</t>
  </si>
  <si>
    <t>(pol. 5151)</t>
  </si>
  <si>
    <t xml:space="preserve">                                                    teplo</t>
  </si>
  <si>
    <t>(pol. 5152)</t>
  </si>
  <si>
    <t xml:space="preserve">                                                    plyn</t>
  </si>
  <si>
    <t>(pol. 5153)</t>
  </si>
  <si>
    <t xml:space="preserve">                                                    elektrická energie</t>
  </si>
  <si>
    <t>(pol. 5154)</t>
  </si>
  <si>
    <t xml:space="preserve">                                                    pohonné hmoty a maziva</t>
  </si>
  <si>
    <t>(pol. 5156)</t>
  </si>
  <si>
    <t xml:space="preserve">                                     nákup služeb</t>
  </si>
  <si>
    <t>(podsesk. 516)</t>
  </si>
  <si>
    <t xml:space="preserve">                                      z toho: služby pošt</t>
  </si>
  <si>
    <t>(pol. 5161)</t>
  </si>
  <si>
    <t xml:space="preserve">                                                  služby telekomunikací a radiokom.</t>
  </si>
  <si>
    <t>(pol. 5162)</t>
  </si>
  <si>
    <t xml:space="preserve">                                                  služby peněžních ústavů</t>
  </si>
  <si>
    <t>(pol. 5163)</t>
  </si>
  <si>
    <t xml:space="preserve">                                                  nájemné</t>
  </si>
  <si>
    <t>(pol. 5164)</t>
  </si>
  <si>
    <t xml:space="preserve">                                                  konzultační, právní a poraden. služby</t>
  </si>
  <si>
    <t>(pol. 5166)</t>
  </si>
  <si>
    <t xml:space="preserve">                                                  služby školení a vzdělávání</t>
  </si>
  <si>
    <t>(pol. 5167)</t>
  </si>
  <si>
    <t xml:space="preserve">                                                  služby zpracování dat</t>
  </si>
  <si>
    <t>(pol. 5168)</t>
  </si>
  <si>
    <t xml:space="preserve">                                                  nákup ostatních služeb</t>
  </si>
  <si>
    <t>(pol. 5169)</t>
  </si>
  <si>
    <t xml:space="preserve">                                      ostatní nákupy</t>
  </si>
  <si>
    <t>(podsesk. 517)</t>
  </si>
  <si>
    <t xml:space="preserve">                                      z toho: opravy a udržování</t>
  </si>
  <si>
    <t>(pol. 5171)</t>
  </si>
  <si>
    <t xml:space="preserve">                                                   programové vybavení</t>
  </si>
  <si>
    <t>(pol. 5172)</t>
  </si>
  <si>
    <t xml:space="preserve">                                                   cestovné </t>
  </si>
  <si>
    <t>(pol. 5173)</t>
  </si>
  <si>
    <t xml:space="preserve">                                                   pohoštění</t>
  </si>
  <si>
    <t>(pol. 5175)</t>
  </si>
  <si>
    <t xml:space="preserve">                                                   účastnické poplatky na konference</t>
  </si>
  <si>
    <t>(pol. 5176)</t>
  </si>
  <si>
    <t xml:space="preserve">                                                   ostatní nákupy jinde nezařazené</t>
  </si>
  <si>
    <t>(pol. 5179)</t>
  </si>
  <si>
    <t xml:space="preserve">                                      poskytnuté zálohy, jistiny, záruky a vládní úvěry</t>
  </si>
  <si>
    <t>(podsesk. 518)</t>
  </si>
  <si>
    <t xml:space="preserve">                                      z toho: poskytnuté zálohy vlastní pokladně</t>
  </si>
  <si>
    <t>(pol. 5182)</t>
  </si>
  <si>
    <t xml:space="preserve">                                                   ostatní poskytnuté zálohy a jistiny</t>
  </si>
  <si>
    <t>(pol. 5189)</t>
  </si>
  <si>
    <t xml:space="preserve">                                      výdaje souvis. s NIV nák., přísp.,náhr.a věc.dary</t>
  </si>
  <si>
    <t>(podsesk. 519)</t>
  </si>
  <si>
    <t xml:space="preserve">                                      z toho: zaplacené sankce</t>
  </si>
  <si>
    <t>(pol. 5191)</t>
  </si>
  <si>
    <t xml:space="preserve">                                                   poskytnuté NIV příspěvky (část)</t>
  </si>
  <si>
    <t>(pol. 5192)</t>
  </si>
  <si>
    <t xml:space="preserve">                                                   věcné dary</t>
  </si>
  <si>
    <t>(pol. 5194)</t>
  </si>
  <si>
    <t xml:space="preserve">                                                   odvody za nepl. povinnosti zaměst. ZP</t>
  </si>
  <si>
    <t>(pol. 5195)</t>
  </si>
  <si>
    <t xml:space="preserve">                                                   náhr.a přísp.souv.s výk.fun.úst.a soudce</t>
  </si>
  <si>
    <t>(pol. 5196)</t>
  </si>
  <si>
    <t xml:space="preserve">                         NIV transfery a některé další platby rozpočtům</t>
  </si>
  <si>
    <t>(sesk. 53)</t>
  </si>
  <si>
    <t xml:space="preserve">                         z toho: převody vlastním fondům</t>
  </si>
  <si>
    <t>(podsesk. 534)</t>
  </si>
  <si>
    <t xml:space="preserve">                                      z toho: převody FKSP</t>
  </si>
  <si>
    <t>(pol. 5342)</t>
  </si>
  <si>
    <t xml:space="preserve">                                                   převody do fondů OSS</t>
  </si>
  <si>
    <t>(pol. 5346)</t>
  </si>
  <si>
    <t xml:space="preserve">                         Ost. neinv. transfery jiným veř. rozpočtům                          </t>
  </si>
  <si>
    <t>(podsesk 536)</t>
  </si>
  <si>
    <t xml:space="preserve">                         z toho: platby daní a poplatků</t>
  </si>
  <si>
    <t>(pol. 5362)</t>
  </si>
  <si>
    <t xml:space="preserve">                                      úhrady sankcí jiným rozpočtům</t>
  </si>
  <si>
    <t>(pol. 5363)</t>
  </si>
  <si>
    <t xml:space="preserve">                         NIV transfery obyvatelstvu</t>
  </si>
  <si>
    <t>(sesk. 54)</t>
  </si>
  <si>
    <t xml:space="preserve">                         z toho: náhrady placené obyvatelstvu</t>
  </si>
  <si>
    <t>(podsesk. 542)</t>
  </si>
  <si>
    <t xml:space="preserve">                                      z toho: ostatní náhrady placené obyvatelstvu</t>
  </si>
  <si>
    <t>(pol. 5429)</t>
  </si>
  <si>
    <t xml:space="preserve">                         Ostatní neinvestiční výdaje</t>
  </si>
  <si>
    <t>(sesk. 59)</t>
  </si>
  <si>
    <t xml:space="preserve">                         z toho: ostatní NIV</t>
  </si>
  <si>
    <t>(podsesk. 590)</t>
  </si>
  <si>
    <t xml:space="preserve">                                      z toho: ostatní NIV jinde nezařazené</t>
  </si>
  <si>
    <t>(pol. 5909)</t>
  </si>
  <si>
    <t xml:space="preserve">             Kapitálové výdaje celkem</t>
  </si>
  <si>
    <t>(třída 6)</t>
  </si>
  <si>
    <t xml:space="preserve">            z toho: Investiční nákupy a související výdaje</t>
  </si>
  <si>
    <t>(sesk. 61)</t>
  </si>
  <si>
    <t xml:space="preserve">                        z toho: pořízení dlouhodobého nehmotného majetku</t>
  </si>
  <si>
    <t>(podsesk. 611)</t>
  </si>
  <si>
    <t xml:space="preserve">                                    z toho: programové vybavení</t>
  </si>
  <si>
    <t>(pol. 6111)</t>
  </si>
  <si>
    <t xml:space="preserve">                                                 ostatní nákupy dlouhodob. nehmot. maj. </t>
  </si>
  <si>
    <t>(pol. 6119)</t>
  </si>
  <si>
    <t xml:space="preserve">                        z toho: pořízení dlouhodobého hmot. majetku</t>
  </si>
  <si>
    <t>(podsesk. 612)</t>
  </si>
  <si>
    <t xml:space="preserve">                                    z toho: budovy, haly a stavby</t>
  </si>
  <si>
    <t>(pol. 6121)</t>
  </si>
  <si>
    <t xml:space="preserve">                                                stroje, přístroje a zařízení</t>
  </si>
  <si>
    <t>(pol. 6122)</t>
  </si>
  <si>
    <t xml:space="preserve">                                                dopravní prostředky</t>
  </si>
  <si>
    <t>(pol. 6123)</t>
  </si>
  <si>
    <t xml:space="preserve">                                                výpočetní technika</t>
  </si>
  <si>
    <t>(pol.6125)</t>
  </si>
  <si>
    <t xml:space="preserve">                                                umělecká díla a předměty</t>
  </si>
  <si>
    <t>(pol.6127)</t>
  </si>
  <si>
    <t xml:space="preserve">                        Investiční transfery</t>
  </si>
  <si>
    <t>(sesk. 63)</t>
  </si>
  <si>
    <t xml:space="preserve">                        z toho: investiční převody vlastním fondům</t>
  </si>
  <si>
    <t>(podsesk. 636)</t>
  </si>
  <si>
    <t xml:space="preserve">                                    z toho: invest. převody do rezervního fondu OSS</t>
  </si>
  <si>
    <t>(pol. 6361)</t>
  </si>
  <si>
    <t xml:space="preserve">                        Ostatní kapitálové výdaje</t>
  </si>
  <si>
    <t>(sesk. 69)</t>
  </si>
  <si>
    <t>Přepočtený počet zaměstnanců</t>
  </si>
  <si>
    <r>
      <t xml:space="preserve">Výdaje celkem </t>
    </r>
    <r>
      <rPr>
        <sz val="9"/>
        <rFont val="Arial CE"/>
        <family val="0"/>
      </rPr>
      <t>(ř. 2 + ř. 35)</t>
    </r>
  </si>
  <si>
    <r>
      <t>v tom:</t>
    </r>
    <r>
      <rPr>
        <b/>
        <sz val="9"/>
        <rFont val="Arial CE"/>
        <family val="0"/>
      </rPr>
      <t xml:space="preserve">  Běžné výdaje celkem </t>
    </r>
  </si>
  <si>
    <t>Ministerstvo školství, mládeže a tělovýchovy - porovnání schváleného a upraveného rozpočtu příjmů v r. 2007</t>
  </si>
  <si>
    <t>Tabulka č. 2</t>
  </si>
  <si>
    <t>POL</t>
  </si>
  <si>
    <t>Popis položky</t>
  </si>
  <si>
    <t>Schválený rozpočet</t>
  </si>
  <si>
    <t>Upravený rozpočet</t>
  </si>
  <si>
    <t>Skutečnost</t>
  </si>
  <si>
    <t xml:space="preserve"> Porovnání upraveného a skutečného rozpočtu -  absolutně</t>
  </si>
  <si>
    <t xml:space="preserve"> Porovnání upraveného a skutečného rozpočtu - v %</t>
  </si>
  <si>
    <t xml:space="preserve">Ost.odvody přísp.org.                             </t>
  </si>
  <si>
    <t xml:space="preserve">Odvody přeb.org.s př.vzt.                         </t>
  </si>
  <si>
    <t xml:space="preserve">Příjmy z pronájmu pozemků                         </t>
  </si>
  <si>
    <t xml:space="preserve">Příj.z pronáj.ost.nemov.a jejich částí            </t>
  </si>
  <si>
    <t xml:space="preserve">Příjmy z pronájmu majetku                         </t>
  </si>
  <si>
    <t xml:space="preserve">Příjmy z úroků (část)                             </t>
  </si>
  <si>
    <t xml:space="preserve">Příjmy z úroků a realiz. finančního majetku       </t>
  </si>
  <si>
    <t>Příjmy z vlastní činnosti a odv.přeb.org.s př.vzt.</t>
  </si>
  <si>
    <t xml:space="preserve">Přijaté pojistné náhrady                          </t>
  </si>
  <si>
    <t xml:space="preserve">Přijaté nekap.příspěvky a náhrady                 </t>
  </si>
  <si>
    <t xml:space="preserve">Ost.nedaň.příjmy j.nezař.                         </t>
  </si>
  <si>
    <t xml:space="preserve">Ostatní nedaňové příjmy                           </t>
  </si>
  <si>
    <t xml:space="preserve">Příjmy z prod.nekap.maj.a ostatní nedaňové příjmy </t>
  </si>
  <si>
    <t xml:space="preserve">Nedaňové příjmy                                   </t>
  </si>
  <si>
    <t xml:space="preserve">NIV přij.trs.od st.fondů                          </t>
  </si>
  <si>
    <t xml:space="preserve">NIV převody z NF                                  </t>
  </si>
  <si>
    <t xml:space="preserve">Neinvestiční přij.transf. od veř.rozp.ústř.úrovně </t>
  </si>
  <si>
    <t xml:space="preserve">Převody z rez.fondů OSS                           </t>
  </si>
  <si>
    <t xml:space="preserve">Převody z vlastních fondů                         </t>
  </si>
  <si>
    <t xml:space="preserve">Neinvestiční přij.transf. od cizích států         </t>
  </si>
  <si>
    <t xml:space="preserve">Neinvestiční trs.přij.od EU                       </t>
  </si>
  <si>
    <t xml:space="preserve">NIV přij.trs.ze zahraničí                         </t>
  </si>
  <si>
    <t xml:space="preserve">Běžné přijaté transf.                             </t>
  </si>
  <si>
    <t xml:space="preserve">Přijaté transf.                                   </t>
  </si>
  <si>
    <t xml:space="preserve">CELKEM PŘÍJMY                                     </t>
  </si>
  <si>
    <t>Česká školní isnpekce - porovnání schváleného a upraveného rozpočtu příjmů v r. 2007</t>
  </si>
  <si>
    <t>Tabulka č. 4</t>
  </si>
  <si>
    <t>V tis. Kč</t>
  </si>
  <si>
    <t xml:space="preserve">Příj.z poskytování služeba výrobků                </t>
  </si>
  <si>
    <t xml:space="preserve">Příjmy z vlastní činnosti                         </t>
  </si>
  <si>
    <t xml:space="preserve">Příj.z pronájmu mov.věcí                          </t>
  </si>
  <si>
    <t xml:space="preserve">Příjmy z prodeje ost.DLHM                         </t>
  </si>
  <si>
    <t xml:space="preserve">Příj. z prod. DLM (kromě drobného)                </t>
  </si>
  <si>
    <t xml:space="preserve">Příj.z prodeje DLM a ost.kap.příjmy               </t>
  </si>
  <si>
    <t xml:space="preserve">Kapitálové příjmy                                 </t>
  </si>
  <si>
    <t xml:space="preserve">Převody z ost.vl.fondů                            </t>
  </si>
  <si>
    <t xml:space="preserve">Investiční převody z NF                           </t>
  </si>
  <si>
    <t xml:space="preserve">Investiční přij. transf. od veř.rozp.ústř.úrovně  </t>
  </si>
  <si>
    <t xml:space="preserve">Investiční přij. transf.                          </t>
  </si>
  <si>
    <t>© MÚZO Praha s.r.o.</t>
  </si>
  <si>
    <t>Vytvořeno: 20.02.08 13:00:18</t>
  </si>
  <si>
    <t>Česká školní inspekce  - porovnání rozpočtu příjmů a výdajů za rok 2007</t>
  </si>
  <si>
    <t>Tabulka č. 3</t>
  </si>
  <si>
    <t>Plnění absolutní</t>
  </si>
  <si>
    <t>Plnění v %</t>
  </si>
  <si>
    <t>C e l k e m</t>
  </si>
  <si>
    <t>Kmenová činnost</t>
  </si>
  <si>
    <t xml:space="preserve">Platy zam.v prac.poměru                           </t>
  </si>
  <si>
    <t xml:space="preserve">Platy                                             </t>
  </si>
  <si>
    <t xml:space="preserve">Ostatní osobní výdaje                             </t>
  </si>
  <si>
    <t xml:space="preserve">Platy předst.státní moci a některých orgánů       </t>
  </si>
  <si>
    <t xml:space="preserve">Odstupné                                          </t>
  </si>
  <si>
    <t xml:space="preserve">Odchodné                                          </t>
  </si>
  <si>
    <t xml:space="preserve">Ost.platby za prov.práci                          </t>
  </si>
  <si>
    <t xml:space="preserve">Pov. poj. na soc. zab. a přísp.na st.pol.zaměst.  </t>
  </si>
  <si>
    <t xml:space="preserve">Pov.poj.na veř.zdrav.poj.                         </t>
  </si>
  <si>
    <t xml:space="preserve">Pov.poj.placené zaměst.                           </t>
  </si>
  <si>
    <t xml:space="preserve">Výd. na platy, ost.platbyza prov.práci a pojistné </t>
  </si>
  <si>
    <t xml:space="preserve">Ochranné pomůcky                                  </t>
  </si>
  <si>
    <t xml:space="preserve">Léky a zdravotnický mat.                          </t>
  </si>
  <si>
    <t xml:space="preserve">Prádlo,oděv a obuv                                </t>
  </si>
  <si>
    <t xml:space="preserve">Knihy,učební pomůcky,tisk                         </t>
  </si>
  <si>
    <t xml:space="preserve">Drobný DHM a DNM                                  </t>
  </si>
  <si>
    <t xml:space="preserve">J.N. nákup materiálu                              </t>
  </si>
  <si>
    <t xml:space="preserve">Nákup materiálu                                   </t>
  </si>
  <si>
    <t xml:space="preserve">Realizované kurz.ztráty                           </t>
  </si>
  <si>
    <t xml:space="preserve">Úroky a ost.fin.výdaje                            </t>
  </si>
  <si>
    <t xml:space="preserve">Studená voda                                      </t>
  </si>
  <si>
    <t xml:space="preserve">Teplo                                             </t>
  </si>
  <si>
    <t xml:space="preserve">Plyn                                              </t>
  </si>
  <si>
    <t xml:space="preserve">Elektrická energie                                </t>
  </si>
  <si>
    <t xml:space="preserve">Pohonné hmoty a maziva                            </t>
  </si>
  <si>
    <t xml:space="preserve">Teplá voda                                        </t>
  </si>
  <si>
    <t xml:space="preserve">Nákup ost.paliv a energie                         </t>
  </si>
  <si>
    <t xml:space="preserve">Nák.vody,paliv a energie                          </t>
  </si>
  <si>
    <t xml:space="preserve">Služby pošt                                       </t>
  </si>
  <si>
    <t xml:space="preserve">Služby telekomunikací a  radiokomunikací          </t>
  </si>
  <si>
    <t xml:space="preserve">Služby peněžních ústavů                           </t>
  </si>
  <si>
    <t xml:space="preserve">Nájemné                                           </t>
  </si>
  <si>
    <t xml:space="preserve">Služby konzultační,právní a poradenské            </t>
  </si>
  <si>
    <t xml:space="preserve">Služby školení a vzděl.                           </t>
  </si>
  <si>
    <t xml:space="preserve">Služby zpracování dat                             </t>
  </si>
  <si>
    <t xml:space="preserve">Nákup ostatních služeb                            </t>
  </si>
  <si>
    <t xml:space="preserve">Nákup služeb                                      </t>
  </si>
  <si>
    <t xml:space="preserve">Opravy a udržování                                </t>
  </si>
  <si>
    <t xml:space="preserve">Programové vybavení                               </t>
  </si>
  <si>
    <t xml:space="preserve">Cestovné (tuzem. i zahr.)                         </t>
  </si>
  <si>
    <t xml:space="preserve">Pohoštění                                         </t>
  </si>
  <si>
    <t xml:space="preserve">Účast.popl.na konference                          </t>
  </si>
  <si>
    <t xml:space="preserve">Ostatní nák. jinde nezař.                         </t>
  </si>
  <si>
    <t xml:space="preserve">Ostatní nákupy                                    </t>
  </si>
  <si>
    <t xml:space="preserve">Posk.zálohy vl.pokladně                           </t>
  </si>
  <si>
    <t xml:space="preserve">Posk.zálohy,jistiny, zár.a vlád.úvěry             </t>
  </si>
  <si>
    <t xml:space="preserve">Zaplacené sankce                                  </t>
  </si>
  <si>
    <t xml:space="preserve">Posk.NIV přísp.a náhrady (část)                   </t>
  </si>
  <si>
    <t xml:space="preserve">Věcné dary                                        </t>
  </si>
  <si>
    <t xml:space="preserve">Odvody za nezaměstnávání zdravotně postižených    </t>
  </si>
  <si>
    <t xml:space="preserve">Náhr.a přísp.souv.s výk. ústavní a soudc.funkce   </t>
  </si>
  <si>
    <t xml:space="preserve">Ost.výd.souv.s NIV nákupy                         </t>
  </si>
  <si>
    <t>Výdaje souv.s NIV nákupy,příspěvky,náhr.a věc.dary</t>
  </si>
  <si>
    <t xml:space="preserve">NIV nákupy a související výdaje                   </t>
  </si>
  <si>
    <t xml:space="preserve">NIV trs.fyzickým osobám                           </t>
  </si>
  <si>
    <t xml:space="preserve">NIV trs.právnickým osobám                         </t>
  </si>
  <si>
    <t xml:space="preserve">NIV transf.podn.subjektům                         </t>
  </si>
  <si>
    <t xml:space="preserve">NIV trs.obec.prosp.spol.                          </t>
  </si>
  <si>
    <t xml:space="preserve">NIV trs.občan.sdružením                           </t>
  </si>
  <si>
    <t xml:space="preserve">NIV trs.círk.a náb.spol.                          </t>
  </si>
  <si>
    <t xml:space="preserve">Ost. NIV trs. nezisk.org.(a podobným)             </t>
  </si>
  <si>
    <t xml:space="preserve">NIV trs.nezisk.a podobným organizacím             </t>
  </si>
  <si>
    <t xml:space="preserve">NIV transf.soukr.subj.                            </t>
  </si>
  <si>
    <t xml:space="preserve">NIV transf. obcím                                 </t>
  </si>
  <si>
    <t>5323 - 01</t>
  </si>
  <si>
    <t xml:space="preserve">Transf.na platy kraj. PO poskytnuté KÚ z MŠMT     </t>
  </si>
  <si>
    <t>5323 - 02</t>
  </si>
  <si>
    <t xml:space="preserve">Transf. na OON kraj. PO  poskytnuté KÚ z MŠMT     </t>
  </si>
  <si>
    <t>5323 - 03</t>
  </si>
  <si>
    <t xml:space="preserve">Transf. na poj. kraj. PO poskytnuté KÚ z MŠMT     </t>
  </si>
  <si>
    <t>5323 - 04</t>
  </si>
  <si>
    <t xml:space="preserve">Transf. na FKSP kraj. PO poskytnuté KÚ z MŠMT     </t>
  </si>
  <si>
    <t>5323 - 05</t>
  </si>
  <si>
    <t xml:space="preserve">Transf. na ONIV kraj. PO poskytnuté KÚ z MŠMT     </t>
  </si>
  <si>
    <t xml:space="preserve">NIV transf. krajům                                </t>
  </si>
  <si>
    <t xml:space="preserve">NIV transf.veř.rozpočtům územní úrovně            </t>
  </si>
  <si>
    <t>5331 - 01</t>
  </si>
  <si>
    <t xml:space="preserve">Přísp. na platy PO zřiz. MŠMT                     </t>
  </si>
  <si>
    <t>5331 - 02</t>
  </si>
  <si>
    <t xml:space="preserve">Příspěvek na OON PO zřiz. MŠMT                    </t>
  </si>
  <si>
    <t>5331 - 03</t>
  </si>
  <si>
    <t xml:space="preserve">Příspěvek na poj.PO zřiz.MŠMT                     </t>
  </si>
  <si>
    <t>5331 - 04</t>
  </si>
  <si>
    <t xml:space="preserve">Přísp. na FKSP PO zřizov.MŠMT                     </t>
  </si>
  <si>
    <t>5331 - 05</t>
  </si>
  <si>
    <t xml:space="preserve">Přísp. na ONIV PO zřizov.MŠMT                     </t>
  </si>
  <si>
    <t xml:space="preserve">NIV přísp.zříz.přísp.org.                         </t>
  </si>
  <si>
    <t>5332 - 11</t>
  </si>
  <si>
    <t xml:space="preserve">NIV transf.VVŠ od MŠMT                            </t>
  </si>
  <si>
    <t xml:space="preserve">NIV transf.vysokým školám                         </t>
  </si>
  <si>
    <t>5339 - 05</t>
  </si>
  <si>
    <t xml:space="preserve">Přísp. na ONIV PO j.zřiz.                         </t>
  </si>
  <si>
    <t xml:space="preserve">NIV přísp.ost.přísp.org.                          </t>
  </si>
  <si>
    <t xml:space="preserve">NIV transfery přísp.org.a podobným                </t>
  </si>
  <si>
    <t xml:space="preserve">Převody do FKSP                                   </t>
  </si>
  <si>
    <t xml:space="preserve">Převody do fondů OSS                              </t>
  </si>
  <si>
    <t xml:space="preserve">Převody vlastním fondům                           </t>
  </si>
  <si>
    <t xml:space="preserve">Platby daní+popl.st.rozp.                         </t>
  </si>
  <si>
    <t xml:space="preserve">Úhrady sankcí j.rozpočtům                         </t>
  </si>
  <si>
    <t xml:space="preserve">Ostatní NIV transf.jiným veřejným rozpočtům       </t>
  </si>
  <si>
    <t xml:space="preserve">NIV přísp.PO zřízeným ÚO                          </t>
  </si>
  <si>
    <t xml:space="preserve">NIV transf.veř.subjektům a mezi pen.f.téhož subj. </t>
  </si>
  <si>
    <t xml:space="preserve">Stipendia žákům,studentům a doktorandům           </t>
  </si>
  <si>
    <t xml:space="preserve">Dary obyvatelstvu                                 </t>
  </si>
  <si>
    <t xml:space="preserve">NIV transf.obyv.nemající charakter daru           </t>
  </si>
  <si>
    <t xml:space="preserve">Ost.NIV transfery obyv.                           </t>
  </si>
  <si>
    <t xml:space="preserve">NIV transf.obyvatelstvu                           </t>
  </si>
  <si>
    <t xml:space="preserve">NIV transfery mez.org.                            </t>
  </si>
  <si>
    <t xml:space="preserve">NIV transf.nadn.orgánům                           </t>
  </si>
  <si>
    <t xml:space="preserve">NIV trnsf.mez.a nadn.org.                         </t>
  </si>
  <si>
    <t xml:space="preserve">NIV transf.do zahraničí                           </t>
  </si>
  <si>
    <t xml:space="preserve">Ost. neinvestiční výdaje jinde nezařazené         </t>
  </si>
  <si>
    <t xml:space="preserve">Ost.neinvestiční výdaje                           </t>
  </si>
  <si>
    <t xml:space="preserve">Běžné výdaje                                      </t>
  </si>
  <si>
    <t xml:space="preserve">Ocenitelná práva                                  </t>
  </si>
  <si>
    <t xml:space="preserve">Ost.nákup DLHM                                    </t>
  </si>
  <si>
    <t xml:space="preserve">Pořízení DLNM                                     </t>
  </si>
  <si>
    <t xml:space="preserve">Budovy,haly a stavby                              </t>
  </si>
  <si>
    <t xml:space="preserve">Stroje,přístroje a zař.                           </t>
  </si>
  <si>
    <t xml:space="preserve">Dopravní prostředky                               </t>
  </si>
  <si>
    <t xml:space="preserve">Výpočetní technika                                </t>
  </si>
  <si>
    <t xml:space="preserve">Pořízení DLHM                                     </t>
  </si>
  <si>
    <t xml:space="preserve">Pozemky                                           </t>
  </si>
  <si>
    <t xml:space="preserve">Inv.nákupy a souv.výdaje                          </t>
  </si>
  <si>
    <t xml:space="preserve">Inv.trs.fyzickým osobám- nefinanč.podn.subjektům  </t>
  </si>
  <si>
    <t xml:space="preserve">Ost.inv.trs.podn.subj.                            </t>
  </si>
  <si>
    <t xml:space="preserve">Inv.transf.podn.subjektům                         </t>
  </si>
  <si>
    <t xml:space="preserve">Inv. transf. obec. prosp.společnostem             </t>
  </si>
  <si>
    <t xml:space="preserve">Inv.transf.občan.sdruž.                           </t>
  </si>
  <si>
    <t xml:space="preserve">Investiční transf.církvím a nábož.společnostem    </t>
  </si>
  <si>
    <t xml:space="preserve">Ost. inv. transf. nezisk.org. (a podobným)        </t>
  </si>
  <si>
    <t xml:space="preserve">Inv. trs. nezisk.a podob.organizacím              </t>
  </si>
  <si>
    <t xml:space="preserve">Investiční transf.obcím                           </t>
  </si>
  <si>
    <t xml:space="preserve">Investiční transf.krajům                          </t>
  </si>
  <si>
    <t xml:space="preserve">Inv.transf.veř.rozpočtům územní úrovně            </t>
  </si>
  <si>
    <t xml:space="preserve">Inv. transf. zříz. přísp.org.                     </t>
  </si>
  <si>
    <t xml:space="preserve">Inv.transf.vysokým školám                         </t>
  </si>
  <si>
    <t xml:space="preserve">Inv.transf.veř.výzk.inst.                         </t>
  </si>
  <si>
    <t xml:space="preserve">Inv.transf.ost.přísp.org.                         </t>
  </si>
  <si>
    <t xml:space="preserve">Inv.transf.přísp.org.                             </t>
  </si>
  <si>
    <t xml:space="preserve">Inv.převody do rez.f.OSS                          </t>
  </si>
  <si>
    <t xml:space="preserve">Inv.převody vl.fondům                             </t>
  </si>
  <si>
    <t xml:space="preserve">Investiční transfery                              </t>
  </si>
  <si>
    <t xml:space="preserve">Kapitálové výdaje                                 </t>
  </si>
  <si>
    <t xml:space="preserve">CELKEM VÝDAJE                                     </t>
  </si>
  <si>
    <t>Tabulka č. 7</t>
  </si>
  <si>
    <t>Centrum opro zjiš´tování výsledků hospodření - rozpočet výdajů v r. 2007</t>
  </si>
  <si>
    <t>Tabulka č. 8</t>
  </si>
  <si>
    <t>Centrum pro zjiš´tování výsledků hospodaření  - rozpočet příjmů v r. 2007</t>
  </si>
  <si>
    <t>Tabulka č. 6</t>
  </si>
  <si>
    <t>Vysokoškolské sporotovní centrum - rozpočet příjmů v r. 2007</t>
  </si>
  <si>
    <t>Vysokoškolské sporotovní centrum - rozpočet výdajů v r. 2007</t>
  </si>
  <si>
    <t>Tabulka č. 5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</si>
</sst>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d/mm/yy"/>
    <numFmt numFmtId="167" formatCode="0.000"/>
    <numFmt numFmtId="168" formatCode="0.0000"/>
    <numFmt numFmtId="169" formatCode="0.000000"/>
    <numFmt numFmtId="170" formatCode="0.00000"/>
    <numFmt numFmtId="171" formatCode="#,##0.000"/>
    <numFmt numFmtId="172" formatCode="#,##0.0000"/>
    <numFmt numFmtId="173" formatCode="000\ 00"/>
    <numFmt numFmtId="174" formatCode="0.0000000"/>
    <numFmt numFmtId="175" formatCode="0_ ;[Red]\-0\ "/>
    <numFmt numFmtId="176" formatCode="#,##0_ ;[Red]\-#,##0\ "/>
  </numFmts>
  <fonts count="40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7.5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name val="Arial CE"/>
      <family val="2"/>
    </font>
    <font>
      <b/>
      <sz val="12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sz val="11"/>
      <name val="Arial CE"/>
      <family val="0"/>
    </font>
    <font>
      <sz val="11"/>
      <name val="Arial CE"/>
      <family val="2"/>
    </font>
    <font>
      <b/>
      <i/>
      <sz val="12"/>
      <name val="Arial CE"/>
      <family val="0"/>
    </font>
    <font>
      <b/>
      <i/>
      <sz val="11"/>
      <name val="Arial CE"/>
      <family val="0"/>
    </font>
    <font>
      <b/>
      <i/>
      <sz val="10"/>
      <name val="Arial CE"/>
      <family val="0"/>
    </font>
    <font>
      <i/>
      <sz val="12"/>
      <name val="Arial CE"/>
      <family val="0"/>
    </font>
    <font>
      <sz val="12"/>
      <name val="Arial CE"/>
      <family val="0"/>
    </font>
    <font>
      <sz val="9"/>
      <name val="Arial CE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name val="Arial CE"/>
      <family val="2"/>
    </font>
    <font>
      <b/>
      <sz val="9"/>
      <name val="Arial CE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ck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medium"/>
      <top style="medium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thin"/>
      <bottom style="thin"/>
    </border>
    <border>
      <left style="thick"/>
      <right style="thick"/>
      <top style="thin"/>
      <bottom style="medium"/>
    </border>
    <border>
      <left style="thick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ck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medium"/>
      <top style="thin"/>
      <bottom style="medium"/>
    </border>
    <border>
      <left style="thick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60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3" fillId="0" borderId="0" xfId="0" applyFont="1" applyFill="1" applyAlignment="1">
      <alignment/>
    </xf>
    <xf numFmtId="164" fontId="24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0" fillId="0" borderId="0" xfId="0" applyBorder="1" applyAlignment="1">
      <alignment/>
    </xf>
    <xf numFmtId="0" fontId="25" fillId="0" borderId="14" xfId="0" applyFont="1" applyBorder="1" applyAlignment="1">
      <alignment/>
    </xf>
    <xf numFmtId="0" fontId="0" fillId="24" borderId="15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24" borderId="17" xfId="0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14" xfId="0" applyFont="1" applyBorder="1" applyAlignment="1">
      <alignment/>
    </xf>
    <xf numFmtId="0" fontId="0" fillId="24" borderId="21" xfId="0" applyFont="1" applyFill="1" applyBorder="1" applyAlignment="1">
      <alignment horizontal="center"/>
    </xf>
    <xf numFmtId="0" fontId="0" fillId="24" borderId="22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2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24" borderId="0" xfId="0" applyFont="1" applyFill="1" applyBorder="1" applyAlignment="1">
      <alignment/>
    </xf>
    <xf numFmtId="0" fontId="21" fillId="0" borderId="26" xfId="0" applyFont="1" applyBorder="1" applyAlignment="1">
      <alignment/>
    </xf>
    <xf numFmtId="164" fontId="21" fillId="24" borderId="27" xfId="0" applyNumberFormat="1" applyFont="1" applyFill="1" applyBorder="1" applyAlignment="1">
      <alignment/>
    </xf>
    <xf numFmtId="165" fontId="21" fillId="24" borderId="28" xfId="0" applyNumberFormat="1" applyFont="1" applyFill="1" applyBorder="1" applyAlignment="1">
      <alignment/>
    </xf>
    <xf numFmtId="164" fontId="21" fillId="24" borderId="29" xfId="0" applyNumberFormat="1" applyFont="1" applyFill="1" applyBorder="1" applyAlignment="1">
      <alignment/>
    </xf>
    <xf numFmtId="164" fontId="21" fillId="24" borderId="30" xfId="0" applyNumberFormat="1" applyFont="1" applyFill="1" applyBorder="1" applyAlignment="1">
      <alignment/>
    </xf>
    <xf numFmtId="3" fontId="21" fillId="24" borderId="27" xfId="0" applyNumberFormat="1" applyFont="1" applyFill="1" applyBorder="1" applyAlignment="1">
      <alignment/>
    </xf>
    <xf numFmtId="3" fontId="21" fillId="24" borderId="28" xfId="0" applyNumberFormat="1" applyFont="1" applyFill="1" applyBorder="1" applyAlignment="1">
      <alignment/>
    </xf>
    <xf numFmtId="164" fontId="21" fillId="24" borderId="31" xfId="0" applyNumberFormat="1" applyFont="1" applyFill="1" applyBorder="1" applyAlignment="1">
      <alignment/>
    </xf>
    <xf numFmtId="3" fontId="21" fillId="24" borderId="32" xfId="0" applyNumberFormat="1" applyFont="1" applyFill="1" applyBorder="1" applyAlignment="1">
      <alignment/>
    </xf>
    <xf numFmtId="3" fontId="21" fillId="0" borderId="29" xfId="0" applyNumberFormat="1" applyFont="1" applyBorder="1" applyAlignment="1">
      <alignment/>
    </xf>
    <xf numFmtId="164" fontId="27" fillId="0" borderId="30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164" fontId="21" fillId="0" borderId="3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6" fillId="19" borderId="33" xfId="0" applyFont="1" applyFill="1" applyBorder="1" applyAlignment="1">
      <alignment/>
    </xf>
    <xf numFmtId="164" fontId="26" fillId="19" borderId="34" xfId="0" applyNumberFormat="1" applyFont="1" applyFill="1" applyBorder="1" applyAlignment="1">
      <alignment/>
    </xf>
    <xf numFmtId="165" fontId="26" fillId="19" borderId="35" xfId="0" applyNumberFormat="1" applyFont="1" applyFill="1" applyBorder="1" applyAlignment="1">
      <alignment/>
    </xf>
    <xf numFmtId="0" fontId="26" fillId="19" borderId="36" xfId="0" applyFont="1" applyFill="1" applyBorder="1" applyAlignment="1">
      <alignment/>
    </xf>
    <xf numFmtId="164" fontId="26" fillId="19" borderId="37" xfId="0" applyNumberFormat="1" applyFont="1" applyFill="1" applyBorder="1" applyAlignment="1">
      <alignment/>
    </xf>
    <xf numFmtId="3" fontId="26" fillId="19" borderId="34" xfId="0" applyNumberFormat="1" applyFont="1" applyFill="1" applyBorder="1" applyAlignment="1">
      <alignment/>
    </xf>
    <xf numFmtId="3" fontId="26" fillId="19" borderId="35" xfId="0" applyNumberFormat="1" applyFont="1" applyFill="1" applyBorder="1" applyAlignment="1">
      <alignment/>
    </xf>
    <xf numFmtId="164" fontId="26" fillId="19" borderId="38" xfId="0" applyNumberFormat="1" applyFont="1" applyFill="1" applyBorder="1" applyAlignment="1">
      <alignment/>
    </xf>
    <xf numFmtId="3" fontId="26" fillId="19" borderId="39" xfId="0" applyNumberFormat="1" applyFont="1" applyFill="1" applyBorder="1" applyAlignment="1">
      <alignment/>
    </xf>
    <xf numFmtId="3" fontId="26" fillId="19" borderId="36" xfId="0" applyNumberFormat="1" applyFont="1" applyFill="1" applyBorder="1" applyAlignment="1">
      <alignment/>
    </xf>
    <xf numFmtId="3" fontId="26" fillId="19" borderId="37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6" fillId="19" borderId="40" xfId="0" applyFont="1" applyFill="1" applyBorder="1" applyAlignment="1">
      <alignment/>
    </xf>
    <xf numFmtId="164" fontId="26" fillId="19" borderId="41" xfId="0" applyNumberFormat="1" applyFont="1" applyFill="1" applyBorder="1" applyAlignment="1">
      <alignment/>
    </xf>
    <xf numFmtId="165" fontId="26" fillId="19" borderId="42" xfId="0" applyNumberFormat="1" applyFont="1" applyFill="1" applyBorder="1" applyAlignment="1">
      <alignment/>
    </xf>
    <xf numFmtId="164" fontId="26" fillId="19" borderId="43" xfId="0" applyNumberFormat="1" applyFont="1" applyFill="1" applyBorder="1" applyAlignment="1">
      <alignment/>
    </xf>
    <xf numFmtId="164" fontId="26" fillId="19" borderId="44" xfId="0" applyNumberFormat="1" applyFont="1" applyFill="1" applyBorder="1" applyAlignment="1">
      <alignment/>
    </xf>
    <xf numFmtId="3" fontId="26" fillId="19" borderId="41" xfId="0" applyNumberFormat="1" applyFont="1" applyFill="1" applyBorder="1" applyAlignment="1">
      <alignment/>
    </xf>
    <xf numFmtId="3" fontId="26" fillId="19" borderId="42" xfId="0" applyNumberFormat="1" applyFont="1" applyFill="1" applyBorder="1" applyAlignment="1">
      <alignment/>
    </xf>
    <xf numFmtId="164" fontId="26" fillId="19" borderId="45" xfId="0" applyNumberFormat="1" applyFont="1" applyFill="1" applyBorder="1" applyAlignment="1">
      <alignment/>
    </xf>
    <xf numFmtId="3" fontId="26" fillId="19" borderId="46" xfId="0" applyNumberFormat="1" applyFont="1" applyFill="1" applyBorder="1" applyAlignment="1">
      <alignment/>
    </xf>
    <xf numFmtId="3" fontId="26" fillId="19" borderId="43" xfId="0" applyNumberFormat="1" applyFont="1" applyFill="1" applyBorder="1" applyAlignment="1">
      <alignment/>
    </xf>
    <xf numFmtId="0" fontId="21" fillId="0" borderId="47" xfId="0" applyFont="1" applyBorder="1" applyAlignment="1">
      <alignment/>
    </xf>
    <xf numFmtId="164" fontId="21" fillId="24" borderId="48" xfId="0" applyNumberFormat="1" applyFont="1" applyFill="1" applyBorder="1" applyAlignment="1">
      <alignment/>
    </xf>
    <xf numFmtId="165" fontId="21" fillId="24" borderId="49" xfId="0" applyNumberFormat="1" applyFont="1" applyFill="1" applyBorder="1" applyAlignment="1">
      <alignment/>
    </xf>
    <xf numFmtId="164" fontId="27" fillId="24" borderId="50" xfId="0" applyNumberFormat="1" applyFont="1" applyFill="1" applyBorder="1" applyAlignment="1">
      <alignment/>
    </xf>
    <xf numFmtId="164" fontId="21" fillId="24" borderId="51" xfId="0" applyNumberFormat="1" applyFont="1" applyFill="1" applyBorder="1" applyAlignment="1">
      <alignment/>
    </xf>
    <xf numFmtId="3" fontId="21" fillId="24" borderId="48" xfId="0" applyNumberFormat="1" applyFont="1" applyFill="1" applyBorder="1" applyAlignment="1">
      <alignment/>
    </xf>
    <xf numFmtId="3" fontId="21" fillId="24" borderId="49" xfId="0" applyNumberFormat="1" applyFont="1" applyFill="1" applyBorder="1" applyAlignment="1">
      <alignment/>
    </xf>
    <xf numFmtId="164" fontId="21" fillId="24" borderId="52" xfId="0" applyNumberFormat="1" applyFont="1" applyFill="1" applyBorder="1" applyAlignment="1">
      <alignment/>
    </xf>
    <xf numFmtId="3" fontId="21" fillId="24" borderId="53" xfId="0" applyNumberFormat="1" applyFont="1" applyFill="1" applyBorder="1" applyAlignment="1">
      <alignment/>
    </xf>
    <xf numFmtId="3" fontId="21" fillId="0" borderId="50" xfId="0" applyNumberFormat="1" applyFont="1" applyBorder="1" applyAlignment="1">
      <alignment/>
    </xf>
    <xf numFmtId="164" fontId="21" fillId="0" borderId="51" xfId="0" applyNumberFormat="1" applyFont="1" applyBorder="1" applyAlignment="1">
      <alignment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0" fontId="28" fillId="0" borderId="47" xfId="0" applyFont="1" applyBorder="1" applyAlignment="1">
      <alignment/>
    </xf>
    <xf numFmtId="164" fontId="27" fillId="24" borderId="48" xfId="0" applyNumberFormat="1" applyFont="1" applyFill="1" applyBorder="1" applyAlignment="1">
      <alignment/>
    </xf>
    <xf numFmtId="165" fontId="27" fillId="24" borderId="49" xfId="0" applyNumberFormat="1" applyFont="1" applyFill="1" applyBorder="1" applyAlignment="1">
      <alignment/>
    </xf>
    <xf numFmtId="164" fontId="27" fillId="24" borderId="51" xfId="0" applyNumberFormat="1" applyFont="1" applyFill="1" applyBorder="1" applyAlignment="1">
      <alignment/>
    </xf>
    <xf numFmtId="3" fontId="27" fillId="24" borderId="48" xfId="0" applyNumberFormat="1" applyFont="1" applyFill="1" applyBorder="1" applyAlignment="1">
      <alignment/>
    </xf>
    <xf numFmtId="3" fontId="27" fillId="24" borderId="49" xfId="0" applyNumberFormat="1" applyFont="1" applyFill="1" applyBorder="1" applyAlignment="1">
      <alignment/>
    </xf>
    <xf numFmtId="164" fontId="27" fillId="24" borderId="52" xfId="0" applyNumberFormat="1" applyFont="1" applyFill="1" applyBorder="1" applyAlignment="1">
      <alignment/>
    </xf>
    <xf numFmtId="3" fontId="27" fillId="24" borderId="53" xfId="0" applyNumberFormat="1" applyFont="1" applyFill="1" applyBorder="1" applyAlignment="1">
      <alignment/>
    </xf>
    <xf numFmtId="3" fontId="27" fillId="0" borderId="50" xfId="0" applyNumberFormat="1" applyFont="1" applyBorder="1" applyAlignment="1">
      <alignment/>
    </xf>
    <xf numFmtId="164" fontId="27" fillId="0" borderId="51" xfId="0" applyNumberFormat="1" applyFont="1" applyBorder="1" applyAlignment="1">
      <alignment/>
    </xf>
    <xf numFmtId="3" fontId="27" fillId="0" borderId="48" xfId="0" applyNumberFormat="1" applyFont="1" applyBorder="1" applyAlignment="1">
      <alignment/>
    </xf>
    <xf numFmtId="3" fontId="27" fillId="0" borderId="49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28" fillId="0" borderId="14" xfId="0" applyFont="1" applyBorder="1" applyAlignment="1">
      <alignment/>
    </xf>
    <xf numFmtId="164" fontId="30" fillId="24" borderId="21" xfId="0" applyNumberFormat="1" applyFont="1" applyFill="1" applyBorder="1" applyAlignment="1">
      <alignment/>
    </xf>
    <xf numFmtId="165" fontId="31" fillId="24" borderId="22" xfId="0" applyNumberFormat="1" applyFont="1" applyFill="1" applyBorder="1" applyAlignment="1">
      <alignment/>
    </xf>
    <xf numFmtId="164" fontId="27" fillId="24" borderId="0" xfId="0" applyNumberFormat="1" applyFont="1" applyFill="1" applyBorder="1" applyAlignment="1">
      <alignment/>
    </xf>
    <xf numFmtId="164" fontId="21" fillId="24" borderId="23" xfId="0" applyNumberFormat="1" applyFont="1" applyFill="1" applyBorder="1" applyAlignment="1">
      <alignment/>
    </xf>
    <xf numFmtId="3" fontId="30" fillId="24" borderId="21" xfId="0" applyNumberFormat="1" applyFont="1" applyFill="1" applyBorder="1" applyAlignment="1">
      <alignment/>
    </xf>
    <xf numFmtId="3" fontId="21" fillId="24" borderId="22" xfId="0" applyNumberFormat="1" applyFont="1" applyFill="1" applyBorder="1" applyAlignment="1">
      <alignment/>
    </xf>
    <xf numFmtId="164" fontId="21" fillId="24" borderId="24" xfId="0" applyNumberFormat="1" applyFont="1" applyFill="1" applyBorder="1" applyAlignment="1">
      <alignment/>
    </xf>
    <xf numFmtId="3" fontId="30" fillId="24" borderId="25" xfId="0" applyNumberFormat="1" applyFont="1" applyFill="1" applyBorder="1" applyAlignment="1">
      <alignment/>
    </xf>
    <xf numFmtId="3" fontId="21" fillId="0" borderId="0" xfId="0" applyNumberFormat="1" applyFont="1" applyBorder="1" applyAlignment="1">
      <alignment/>
    </xf>
    <xf numFmtId="164" fontId="27" fillId="0" borderId="23" xfId="0" applyNumberFormat="1" applyFont="1" applyBorder="1" applyAlignment="1">
      <alignment/>
    </xf>
    <xf numFmtId="3" fontId="21" fillId="0" borderId="21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164" fontId="21" fillId="0" borderId="23" xfId="0" applyNumberFormat="1" applyFont="1" applyBorder="1" applyAlignment="1">
      <alignment/>
    </xf>
    <xf numFmtId="0" fontId="21" fillId="0" borderId="14" xfId="0" applyFont="1" applyBorder="1" applyAlignment="1">
      <alignment/>
    </xf>
    <xf numFmtId="164" fontId="21" fillId="24" borderId="21" xfId="0" applyNumberFormat="1" applyFont="1" applyFill="1" applyBorder="1" applyAlignment="1">
      <alignment/>
    </xf>
    <xf numFmtId="165" fontId="21" fillId="24" borderId="22" xfId="0" applyNumberFormat="1" applyFont="1" applyFill="1" applyBorder="1" applyAlignment="1">
      <alignment/>
    </xf>
    <xf numFmtId="3" fontId="21" fillId="24" borderId="21" xfId="0" applyNumberFormat="1" applyFont="1" applyFill="1" applyBorder="1" applyAlignment="1">
      <alignment/>
    </xf>
    <xf numFmtId="3" fontId="21" fillId="24" borderId="25" xfId="0" applyNumberFormat="1" applyFont="1" applyFill="1" applyBorder="1" applyAlignment="1">
      <alignment/>
    </xf>
    <xf numFmtId="0" fontId="28" fillId="0" borderId="54" xfId="0" applyFont="1" applyBorder="1" applyAlignment="1">
      <alignment/>
    </xf>
    <xf numFmtId="164" fontId="27" fillId="24" borderId="55" xfId="0" applyNumberFormat="1" applyFont="1" applyFill="1" applyBorder="1" applyAlignment="1">
      <alignment/>
    </xf>
    <xf numFmtId="165" fontId="27" fillId="24" borderId="56" xfId="0" applyNumberFormat="1" applyFont="1" applyFill="1" applyBorder="1" applyAlignment="1">
      <alignment/>
    </xf>
    <xf numFmtId="164" fontId="27" fillId="24" borderId="57" xfId="0" applyNumberFormat="1" applyFont="1" applyFill="1" applyBorder="1" applyAlignment="1">
      <alignment/>
    </xf>
    <xf numFmtId="164" fontId="27" fillId="24" borderId="58" xfId="0" applyNumberFormat="1" applyFont="1" applyFill="1" applyBorder="1" applyAlignment="1">
      <alignment/>
    </xf>
    <xf numFmtId="3" fontId="27" fillId="24" borderId="55" xfId="0" applyNumberFormat="1" applyFont="1" applyFill="1" applyBorder="1" applyAlignment="1">
      <alignment/>
    </xf>
    <xf numFmtId="3" fontId="27" fillId="24" borderId="56" xfId="0" applyNumberFormat="1" applyFont="1" applyFill="1" applyBorder="1" applyAlignment="1">
      <alignment/>
    </xf>
    <xf numFmtId="164" fontId="27" fillId="24" borderId="59" xfId="0" applyNumberFormat="1" applyFont="1" applyFill="1" applyBorder="1" applyAlignment="1">
      <alignment/>
    </xf>
    <xf numFmtId="3" fontId="27" fillId="24" borderId="60" xfId="0" applyNumberFormat="1" applyFont="1" applyFill="1" applyBorder="1" applyAlignment="1">
      <alignment/>
    </xf>
    <xf numFmtId="3" fontId="27" fillId="0" borderId="57" xfId="0" applyNumberFormat="1" applyFont="1" applyBorder="1" applyAlignment="1">
      <alignment/>
    </xf>
    <xf numFmtId="164" fontId="27" fillId="0" borderId="58" xfId="0" applyNumberFormat="1" applyFont="1" applyBorder="1" applyAlignment="1">
      <alignment/>
    </xf>
    <xf numFmtId="3" fontId="27" fillId="0" borderId="55" xfId="0" applyNumberFormat="1" applyFont="1" applyBorder="1" applyAlignment="1">
      <alignment/>
    </xf>
    <xf numFmtId="3" fontId="21" fillId="0" borderId="56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167" fontId="0" fillId="0" borderId="0" xfId="0" applyNumberFormat="1" applyAlignment="1">
      <alignment/>
    </xf>
    <xf numFmtId="165" fontId="31" fillId="0" borderId="0" xfId="0" applyNumberFormat="1" applyFont="1" applyBorder="1" applyAlignment="1">
      <alignment/>
    </xf>
    <xf numFmtId="0" fontId="31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" fontId="31" fillId="0" borderId="0" xfId="0" applyNumberFormat="1" applyFont="1" applyBorder="1" applyAlignment="1">
      <alignment/>
    </xf>
    <xf numFmtId="165" fontId="28" fillId="0" borderId="0" xfId="0" applyNumberFormat="1" applyFont="1" applyBorder="1" applyAlignment="1">
      <alignment/>
    </xf>
    <xf numFmtId="0" fontId="21" fillId="0" borderId="0" xfId="0" applyFont="1" applyFill="1" applyAlignment="1">
      <alignment horizontal="right"/>
    </xf>
    <xf numFmtId="16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164" fontId="0" fillId="0" borderId="20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0" fillId="0" borderId="61" xfId="0" applyNumberFormat="1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 vertical="center"/>
    </xf>
    <xf numFmtId="165" fontId="32" fillId="0" borderId="0" xfId="0" applyNumberFormat="1" applyFont="1" applyFill="1" applyBorder="1" applyAlignment="1">
      <alignment horizontal="center" vertical="center"/>
    </xf>
    <xf numFmtId="3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/>
    </xf>
    <xf numFmtId="164" fontId="0" fillId="0" borderId="22" xfId="0" applyNumberFormat="1" applyFont="1" applyFill="1" applyBorder="1" applyAlignment="1">
      <alignment horizontal="center"/>
    </xf>
    <xf numFmtId="164" fontId="0" fillId="0" borderId="62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1" fontId="0" fillId="0" borderId="63" xfId="0" applyNumberFormat="1" applyFont="1" applyFill="1" applyBorder="1" applyAlignment="1">
      <alignment horizontal="center"/>
    </xf>
    <xf numFmtId="164" fontId="0" fillId="0" borderId="64" xfId="0" applyNumberFormat="1" applyFont="1" applyFill="1" applyBorder="1" applyAlignment="1">
      <alignment horizontal="center"/>
    </xf>
    <xf numFmtId="1" fontId="0" fillId="0" borderId="65" xfId="0" applyNumberFormat="1" applyFont="1" applyFill="1" applyBorder="1" applyAlignment="1">
      <alignment horizontal="center"/>
    </xf>
    <xf numFmtId="0" fontId="22" fillId="0" borderId="66" xfId="0" applyFont="1" applyFill="1" applyBorder="1" applyAlignment="1">
      <alignment horizontal="center"/>
    </xf>
    <xf numFmtId="164" fontId="22" fillId="0" borderId="50" xfId="0" applyNumberFormat="1" applyFont="1" applyFill="1" applyBorder="1" applyAlignment="1">
      <alignment horizontal="center"/>
    </xf>
    <xf numFmtId="0" fontId="22" fillId="0" borderId="49" xfId="0" applyFont="1" applyFill="1" applyBorder="1" applyAlignment="1">
      <alignment horizontal="center"/>
    </xf>
    <xf numFmtId="164" fontId="22" fillId="0" borderId="67" xfId="0" applyNumberFormat="1" applyFont="1" applyFill="1" applyBorder="1" applyAlignment="1">
      <alignment horizontal="center"/>
    </xf>
    <xf numFmtId="164" fontId="22" fillId="0" borderId="64" xfId="0" applyNumberFormat="1" applyFont="1" applyFill="1" applyBorder="1" applyAlignment="1">
      <alignment horizontal="center"/>
    </xf>
    <xf numFmtId="164" fontId="22" fillId="0" borderId="51" xfId="0" applyNumberFormat="1" applyFont="1" applyFill="1" applyBorder="1" applyAlignment="1">
      <alignment horizontal="center"/>
    </xf>
    <xf numFmtId="0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1" fillId="0" borderId="47" xfId="0" applyFont="1" applyFill="1" applyBorder="1" applyAlignment="1">
      <alignment/>
    </xf>
    <xf numFmtId="3" fontId="21" fillId="0" borderId="53" xfId="0" applyNumberFormat="1" applyFont="1" applyBorder="1" applyAlignment="1">
      <alignment/>
    </xf>
    <xf numFmtId="164" fontId="21" fillId="0" borderId="49" xfId="0" applyNumberFormat="1" applyFont="1" applyFill="1" applyBorder="1" applyAlignment="1">
      <alignment horizontal="right"/>
    </xf>
    <xf numFmtId="3" fontId="21" fillId="0" borderId="49" xfId="0" applyNumberFormat="1" applyFont="1" applyFill="1" applyBorder="1" applyAlignment="1">
      <alignment horizontal="right"/>
    </xf>
    <xf numFmtId="165" fontId="21" fillId="0" borderId="68" xfId="0" applyNumberFormat="1" applyFont="1" applyFill="1" applyBorder="1" applyAlignment="1">
      <alignment/>
    </xf>
    <xf numFmtId="3" fontId="21" fillId="0" borderId="49" xfId="0" applyNumberFormat="1" applyFont="1" applyFill="1" applyBorder="1" applyAlignment="1">
      <alignment/>
    </xf>
    <xf numFmtId="164" fontId="21" fillId="0" borderId="52" xfId="0" applyNumberFormat="1" applyFont="1" applyFill="1" applyBorder="1" applyAlignment="1">
      <alignment/>
    </xf>
    <xf numFmtId="0" fontId="21" fillId="0" borderId="14" xfId="0" applyFont="1" applyFill="1" applyBorder="1" applyAlignment="1">
      <alignment/>
    </xf>
    <xf numFmtId="1" fontId="0" fillId="0" borderId="0" xfId="0" applyNumberFormat="1" applyAlignment="1">
      <alignment/>
    </xf>
    <xf numFmtId="0" fontId="21" fillId="0" borderId="54" xfId="0" applyFont="1" applyFill="1" applyBorder="1" applyAlignment="1">
      <alignment/>
    </xf>
    <xf numFmtId="3" fontId="21" fillId="0" borderId="60" xfId="0" applyNumberFormat="1" applyFont="1" applyBorder="1" applyAlignment="1">
      <alignment/>
    </xf>
    <xf numFmtId="3" fontId="21" fillId="0" borderId="57" xfId="0" applyNumberFormat="1" applyFont="1" applyBorder="1" applyAlignment="1">
      <alignment/>
    </xf>
    <xf numFmtId="3" fontId="21" fillId="0" borderId="69" xfId="0" applyNumberFormat="1" applyFont="1" applyBorder="1" applyAlignment="1">
      <alignment/>
    </xf>
    <xf numFmtId="164" fontId="21" fillId="0" borderId="56" xfId="0" applyNumberFormat="1" applyFont="1" applyFill="1" applyBorder="1" applyAlignment="1">
      <alignment horizontal="right"/>
    </xf>
    <xf numFmtId="3" fontId="21" fillId="0" borderId="57" xfId="0" applyNumberFormat="1" applyFont="1" applyFill="1" applyBorder="1" applyAlignment="1">
      <alignment horizontal="right"/>
    </xf>
    <xf numFmtId="165" fontId="21" fillId="0" borderId="69" xfId="0" applyNumberFormat="1" applyFont="1" applyFill="1" applyBorder="1" applyAlignment="1">
      <alignment/>
    </xf>
    <xf numFmtId="3" fontId="21" fillId="0" borderId="56" xfId="0" applyNumberFormat="1" applyFont="1" applyFill="1" applyBorder="1" applyAlignment="1">
      <alignment/>
    </xf>
    <xf numFmtId="164" fontId="21" fillId="0" borderId="59" xfId="0" applyNumberFormat="1" applyFont="1" applyFill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9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justify" wrapText="1"/>
    </xf>
    <xf numFmtId="0" fontId="0" fillId="0" borderId="19" xfId="0" applyFont="1" applyBorder="1" applyAlignment="1">
      <alignment horizontal="center" vertical="justify" wrapText="1"/>
    </xf>
    <xf numFmtId="0" fontId="0" fillId="0" borderId="71" xfId="0" applyFont="1" applyBorder="1" applyAlignment="1">
      <alignment horizontal="center" vertical="justify" wrapText="1"/>
    </xf>
    <xf numFmtId="0" fontId="0" fillId="0" borderId="72" xfId="0" applyFont="1" applyBorder="1" applyAlignment="1">
      <alignment horizontal="center" vertical="justify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64" fontId="21" fillId="0" borderId="11" xfId="0" applyNumberFormat="1" applyFont="1" applyFill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32" fillId="0" borderId="0" xfId="0" applyFont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32" fillId="0" borderId="78" xfId="0" applyFont="1" applyBorder="1" applyAlignment="1">
      <alignment horizontal="right"/>
    </xf>
    <xf numFmtId="0" fontId="0" fillId="0" borderId="61" xfId="0" applyBorder="1" applyAlignment="1">
      <alignment/>
    </xf>
    <xf numFmtId="0" fontId="32" fillId="0" borderId="79" xfId="0" applyFont="1" applyBorder="1" applyAlignment="1">
      <alignment horizontal="center" vertical="center" wrapText="1"/>
    </xf>
    <xf numFmtId="0" fontId="32" fillId="0" borderId="80" xfId="0" applyFont="1" applyBorder="1" applyAlignment="1">
      <alignment horizontal="center" vertical="center" wrapText="1"/>
    </xf>
    <xf numFmtId="0" fontId="32" fillId="0" borderId="81" xfId="0" applyFont="1" applyBorder="1" applyAlignment="1">
      <alignment horizontal="center" vertical="center" wrapText="1"/>
    </xf>
    <xf numFmtId="0" fontId="32" fillId="0" borderId="82" xfId="0" applyFont="1" applyBorder="1" applyAlignment="1">
      <alignment horizontal="center" vertical="center" wrapText="1"/>
    </xf>
    <xf numFmtId="0" fontId="32" fillId="0" borderId="83" xfId="0" applyFont="1" applyBorder="1" applyAlignment="1">
      <alignment horizontal="center" vertical="center" wrapText="1"/>
    </xf>
    <xf numFmtId="0" fontId="32" fillId="0" borderId="84" xfId="0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37" fillId="0" borderId="42" xfId="0" applyFont="1" applyBorder="1" applyAlignment="1">
      <alignment horizontal="center"/>
    </xf>
    <xf numFmtId="0" fontId="37" fillId="0" borderId="87" xfId="0" applyFont="1" applyBorder="1" applyAlignment="1">
      <alignment horizontal="center"/>
    </xf>
    <xf numFmtId="0" fontId="37" fillId="0" borderId="88" xfId="0" applyFont="1" applyBorder="1" applyAlignment="1">
      <alignment horizontal="center"/>
    </xf>
    <xf numFmtId="49" fontId="37" fillId="0" borderId="89" xfId="0" applyNumberFormat="1" applyFont="1" applyBorder="1" applyAlignment="1">
      <alignment horizontal="center"/>
    </xf>
    <xf numFmtId="49" fontId="37" fillId="0" borderId="88" xfId="0" applyNumberFormat="1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8" fillId="0" borderId="76" xfId="0" applyFont="1" applyBorder="1" applyAlignment="1">
      <alignment/>
    </xf>
    <xf numFmtId="0" fontId="32" fillId="0" borderId="90" xfId="0" applyFont="1" applyBorder="1" applyAlignment="1">
      <alignment horizontal="right"/>
    </xf>
    <xf numFmtId="3" fontId="0" fillId="0" borderId="28" xfId="0" applyNumberFormat="1" applyFont="1" applyBorder="1" applyAlignment="1">
      <alignment/>
    </xf>
    <xf numFmtId="3" fontId="0" fillId="0" borderId="76" xfId="0" applyNumberFormat="1" applyFont="1" applyBorder="1" applyAlignment="1">
      <alignment/>
    </xf>
    <xf numFmtId="3" fontId="0" fillId="0" borderId="90" xfId="0" applyNumberFormat="1" applyFont="1" applyBorder="1" applyAlignment="1">
      <alignment/>
    </xf>
    <xf numFmtId="2" fontId="32" fillId="0" borderId="91" xfId="0" applyNumberFormat="1" applyFont="1" applyBorder="1" applyAlignment="1">
      <alignment/>
    </xf>
    <xf numFmtId="2" fontId="32" fillId="0" borderId="92" xfId="0" applyNumberFormat="1" applyFont="1" applyBorder="1" applyAlignment="1">
      <alignment/>
    </xf>
    <xf numFmtId="0" fontId="32" fillId="0" borderId="0" xfId="0" applyFont="1" applyAlignment="1">
      <alignment/>
    </xf>
    <xf numFmtId="0" fontId="37" fillId="0" borderId="35" xfId="0" applyFont="1" applyBorder="1" applyAlignment="1">
      <alignment horizontal="center"/>
    </xf>
    <xf numFmtId="0" fontId="32" fillId="0" borderId="93" xfId="0" applyFont="1" applyBorder="1" applyAlignment="1">
      <alignment/>
    </xf>
    <xf numFmtId="0" fontId="32" fillId="0" borderId="92" xfId="0" applyFont="1" applyBorder="1" applyAlignment="1">
      <alignment horizontal="right"/>
    </xf>
    <xf numFmtId="3" fontId="39" fillId="0" borderId="35" xfId="0" applyNumberFormat="1" applyFont="1" applyBorder="1" applyAlignment="1">
      <alignment/>
    </xf>
    <xf numFmtId="3" fontId="0" fillId="0" borderId="94" xfId="0" applyNumberFormat="1" applyFont="1" applyBorder="1" applyAlignment="1">
      <alignment/>
    </xf>
    <xf numFmtId="3" fontId="39" fillId="0" borderId="92" xfId="0" applyNumberFormat="1" applyFont="1" applyBorder="1" applyAlignment="1">
      <alignment/>
    </xf>
    <xf numFmtId="0" fontId="32" fillId="0" borderId="93" xfId="0" applyFont="1" applyBorder="1" applyAlignment="1">
      <alignment/>
    </xf>
    <xf numFmtId="0" fontId="32" fillId="0" borderId="81" xfId="0" applyFont="1" applyBorder="1" applyAlignment="1">
      <alignment horizontal="right"/>
    </xf>
    <xf numFmtId="3" fontId="39" fillId="0" borderId="9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92" xfId="0" applyNumberFormat="1" applyFont="1" applyBorder="1" applyAlignment="1">
      <alignment/>
    </xf>
    <xf numFmtId="2" fontId="32" fillId="0" borderId="91" xfId="0" applyNumberFormat="1" applyFont="1" applyBorder="1" applyAlignment="1">
      <alignment horizontal="center"/>
    </xf>
    <xf numFmtId="2" fontId="32" fillId="0" borderId="92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95" xfId="0" applyNumberFormat="1" applyFont="1" applyBorder="1" applyAlignment="1">
      <alignment/>
    </xf>
    <xf numFmtId="0" fontId="38" fillId="0" borderId="94" xfId="0" applyFont="1" applyBorder="1" applyAlignment="1">
      <alignment/>
    </xf>
    <xf numFmtId="0" fontId="32" fillId="0" borderId="94" xfId="0" applyFont="1" applyBorder="1" applyAlignment="1">
      <alignment/>
    </xf>
    <xf numFmtId="3" fontId="0" fillId="0" borderId="96" xfId="0" applyNumberFormat="1" applyFont="1" applyBorder="1" applyAlignment="1">
      <alignment/>
    </xf>
    <xf numFmtId="0" fontId="32" fillId="0" borderId="97" xfId="0" applyFont="1" applyBorder="1" applyAlignment="1">
      <alignment/>
    </xf>
    <xf numFmtId="0" fontId="32" fillId="0" borderId="88" xfId="0" applyFont="1" applyBorder="1" applyAlignment="1">
      <alignment horizontal="right"/>
    </xf>
    <xf numFmtId="3" fontId="0" fillId="0" borderId="42" xfId="0" applyNumberFormat="1" applyFont="1" applyBorder="1" applyAlignment="1">
      <alignment/>
    </xf>
    <xf numFmtId="3" fontId="0" fillId="0" borderId="97" xfId="0" applyNumberFormat="1" applyFont="1" applyBorder="1" applyAlignment="1">
      <alignment/>
    </xf>
    <xf numFmtId="3" fontId="0" fillId="0" borderId="88" xfId="0" applyNumberFormat="1" applyFont="1" applyBorder="1" applyAlignment="1">
      <alignment/>
    </xf>
    <xf numFmtId="0" fontId="37" fillId="0" borderId="49" xfId="0" applyFont="1" applyBorder="1" applyAlignment="1">
      <alignment horizontal="center"/>
    </xf>
    <xf numFmtId="0" fontId="32" fillId="0" borderId="98" xfId="0" applyFont="1" applyBorder="1" applyAlignment="1">
      <alignment/>
    </xf>
    <xf numFmtId="0" fontId="32" fillId="0" borderId="66" xfId="0" applyFont="1" applyBorder="1" applyAlignment="1">
      <alignment horizontal="right"/>
    </xf>
    <xf numFmtId="0" fontId="32" fillId="0" borderId="49" xfId="0" applyFont="1" applyBorder="1" applyAlignment="1">
      <alignment/>
    </xf>
    <xf numFmtId="0" fontId="32" fillId="0" borderId="99" xfId="0" applyFont="1" applyBorder="1" applyAlignment="1">
      <alignment/>
    </xf>
    <xf numFmtId="0" fontId="32" fillId="0" borderId="100" xfId="0" applyFont="1" applyBorder="1" applyAlignment="1">
      <alignment/>
    </xf>
    <xf numFmtId="2" fontId="32" fillId="0" borderId="101" xfId="0" applyNumberFormat="1" applyFont="1" applyBorder="1" applyAlignment="1">
      <alignment/>
    </xf>
    <xf numFmtId="2" fontId="32" fillId="0" borderId="100" xfId="0" applyNumberFormat="1" applyFont="1" applyBorder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" fontId="24" fillId="0" borderId="0" xfId="0" applyNumberFormat="1" applyFont="1" applyAlignment="1">
      <alignment horizontal="left"/>
    </xf>
    <xf numFmtId="1" fontId="2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 textRotation="90"/>
    </xf>
    <xf numFmtId="1" fontId="0" fillId="0" borderId="0" xfId="0" applyNumberFormat="1" applyAlignment="1">
      <alignment horizontal="center" textRotation="90"/>
    </xf>
    <xf numFmtId="1" fontId="0" fillId="19" borderId="99" xfId="0" applyNumberFormat="1" applyFill="1" applyBorder="1" applyAlignment="1">
      <alignment horizontal="center"/>
    </xf>
    <xf numFmtId="1" fontId="0" fillId="19" borderId="102" xfId="0" applyNumberFormat="1" applyFill="1" applyBorder="1" applyAlignment="1">
      <alignment horizontal="center"/>
    </xf>
    <xf numFmtId="1" fontId="0" fillId="19" borderId="100" xfId="0" applyNumberFormat="1" applyFill="1" applyBorder="1" applyAlignment="1">
      <alignment horizontal="center"/>
    </xf>
    <xf numFmtId="1" fontId="0" fillId="19" borderId="102" xfId="0" applyNumberForma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0" fillId="0" borderId="103" xfId="0" applyNumberFormat="1" applyBorder="1" applyAlignment="1">
      <alignment horizontal="left"/>
    </xf>
    <xf numFmtId="1" fontId="0" fillId="0" borderId="104" xfId="0" applyNumberFormat="1" applyBorder="1" applyAlignment="1">
      <alignment/>
    </xf>
    <xf numFmtId="1" fontId="0" fillId="0" borderId="105" xfId="0" applyNumberFormat="1" applyBorder="1" applyAlignment="1">
      <alignment/>
    </xf>
    <xf numFmtId="2" fontId="0" fillId="0" borderId="105" xfId="0" applyNumberFormat="1" applyBorder="1" applyAlignment="1">
      <alignment/>
    </xf>
    <xf numFmtId="1" fontId="0" fillId="0" borderId="99" xfId="0" applyNumberFormat="1" applyBorder="1" applyAlignment="1">
      <alignment horizontal="left"/>
    </xf>
    <xf numFmtId="1" fontId="0" fillId="0" borderId="102" xfId="0" applyNumberFormat="1" applyBorder="1" applyAlignment="1">
      <alignment/>
    </xf>
    <xf numFmtId="1" fontId="0" fillId="0" borderId="100" xfId="0" applyNumberFormat="1" applyBorder="1" applyAlignment="1">
      <alignment/>
    </xf>
    <xf numFmtId="2" fontId="0" fillId="0" borderId="100" xfId="0" applyNumberFormat="1" applyBorder="1" applyAlignment="1">
      <alignment/>
    </xf>
    <xf numFmtId="1" fontId="0" fillId="0" borderId="82" xfId="0" applyNumberFormat="1" applyBorder="1" applyAlignment="1">
      <alignment horizontal="left"/>
    </xf>
    <xf numFmtId="1" fontId="0" fillId="0" borderId="106" xfId="0" applyNumberFormat="1" applyBorder="1" applyAlignment="1">
      <alignment/>
    </xf>
    <xf numFmtId="1" fontId="0" fillId="0" borderId="81" xfId="0" applyNumberFormat="1" applyBorder="1" applyAlignment="1">
      <alignment/>
    </xf>
    <xf numFmtId="2" fontId="0" fillId="0" borderId="81" xfId="0" applyNumberFormat="1" applyBorder="1" applyAlignment="1">
      <alignment/>
    </xf>
    <xf numFmtId="1" fontId="0" fillId="0" borderId="107" xfId="0" applyNumberFormat="1" applyBorder="1" applyAlignment="1">
      <alignment horizontal="left"/>
    </xf>
    <xf numFmtId="1" fontId="0" fillId="0" borderId="108" xfId="0" applyNumberFormat="1" applyBorder="1" applyAlignment="1">
      <alignment/>
    </xf>
    <xf numFmtId="1" fontId="0" fillId="0" borderId="109" xfId="0" applyNumberFormat="1" applyBorder="1" applyAlignment="1">
      <alignment/>
    </xf>
    <xf numFmtId="2" fontId="0" fillId="0" borderId="109" xfId="0" applyNumberFormat="1" applyBorder="1" applyAlignment="1">
      <alignment/>
    </xf>
    <xf numFmtId="1" fontId="0" fillId="0" borderId="95" xfId="0" applyNumberFormat="1" applyBorder="1" applyAlignment="1">
      <alignment horizontal="left"/>
    </xf>
    <xf numFmtId="1" fontId="0" fillId="0" borderId="110" xfId="0" applyNumberFormat="1" applyBorder="1" applyAlignment="1">
      <alignment/>
    </xf>
    <xf numFmtId="1" fontId="0" fillId="0" borderId="92" xfId="0" applyNumberFormat="1" applyBorder="1" applyAlignment="1">
      <alignment/>
    </xf>
    <xf numFmtId="2" fontId="0" fillId="0" borderId="92" xfId="0" applyNumberFormat="1" applyBorder="1" applyAlignment="1">
      <alignment/>
    </xf>
    <xf numFmtId="1" fontId="0" fillId="19" borderId="99" xfId="0" applyNumberFormat="1" applyFill="1" applyBorder="1" applyAlignment="1">
      <alignment horizontal="left"/>
    </xf>
    <xf numFmtId="1" fontId="0" fillId="19" borderId="102" xfId="0" applyNumberFormat="1" applyFill="1" applyBorder="1" applyAlignment="1">
      <alignment/>
    </xf>
    <xf numFmtId="1" fontId="0" fillId="19" borderId="100" xfId="0" applyNumberFormat="1" applyFill="1" applyBorder="1" applyAlignment="1">
      <alignment/>
    </xf>
    <xf numFmtId="2" fontId="0" fillId="19" borderId="100" xfId="0" applyNumberFormat="1" applyFill="1" applyBorder="1" applyAlignment="1">
      <alignment/>
    </xf>
    <xf numFmtId="1" fontId="0" fillId="19" borderId="111" xfId="0" applyNumberFormat="1" applyFill="1" applyBorder="1" applyAlignment="1">
      <alignment horizontal="left"/>
    </xf>
    <xf numFmtId="1" fontId="0" fillId="19" borderId="112" xfId="0" applyNumberFormat="1" applyFill="1" applyBorder="1" applyAlignment="1">
      <alignment/>
    </xf>
    <xf numFmtId="1" fontId="0" fillId="19" borderId="86" xfId="0" applyNumberFormat="1" applyFill="1" applyBorder="1" applyAlignment="1">
      <alignment/>
    </xf>
    <xf numFmtId="2" fontId="0" fillId="19" borderId="86" xfId="0" applyNumberFormat="1" applyFill="1" applyBorder="1" applyAlignment="1">
      <alignment/>
    </xf>
    <xf numFmtId="1" fontId="0" fillId="0" borderId="0" xfId="0" applyNumberFormat="1" applyAlignment="1">
      <alignment horizontal="left"/>
    </xf>
    <xf numFmtId="1" fontId="0" fillId="8" borderId="99" xfId="0" applyNumberFormat="1" applyFill="1" applyBorder="1" applyAlignment="1">
      <alignment horizontal="left"/>
    </xf>
    <xf numFmtId="1" fontId="0" fillId="8" borderId="102" xfId="0" applyNumberFormat="1" applyFill="1" applyBorder="1" applyAlignment="1">
      <alignment/>
    </xf>
    <xf numFmtId="1" fontId="0" fillId="8" borderId="100" xfId="0" applyNumberFormat="1" applyFill="1" applyBorder="1" applyAlignment="1">
      <alignment/>
    </xf>
    <xf numFmtId="2" fontId="0" fillId="8" borderId="100" xfId="0" applyNumberFormat="1" applyFill="1" applyBorder="1" applyAlignment="1">
      <alignment/>
    </xf>
    <xf numFmtId="1" fontId="0" fillId="19" borderId="98" xfId="0" applyNumberFormat="1" applyFill="1" applyBorder="1" applyAlignment="1">
      <alignment horizontal="center"/>
    </xf>
    <xf numFmtId="1" fontId="0" fillId="19" borderId="103" xfId="0" applyNumberFormat="1" applyFill="1" applyBorder="1" applyAlignment="1">
      <alignment horizontal="center"/>
    </xf>
    <xf numFmtId="1" fontId="0" fillId="19" borderId="113" xfId="0" applyNumberFormat="1" applyFill="1" applyBorder="1" applyAlignment="1">
      <alignment horizontal="center"/>
    </xf>
    <xf numFmtId="1" fontId="0" fillId="19" borderId="68" xfId="0" applyNumberForma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" fontId="0" fillId="0" borderId="113" xfId="0" applyNumberFormat="1" applyBorder="1" applyAlignment="1">
      <alignment/>
    </xf>
    <xf numFmtId="1" fontId="0" fillId="0" borderId="103" xfId="0" applyNumberFormat="1" applyBorder="1" applyAlignment="1">
      <alignment/>
    </xf>
    <xf numFmtId="1" fontId="0" fillId="0" borderId="98" xfId="0" applyNumberFormat="1" applyBorder="1" applyAlignment="1">
      <alignment/>
    </xf>
    <xf numFmtId="1" fontId="0" fillId="0" borderId="99" xfId="0" applyNumberFormat="1" applyBorder="1" applyAlignment="1">
      <alignment/>
    </xf>
    <xf numFmtId="1" fontId="0" fillId="0" borderId="114" xfId="0" applyNumberFormat="1" applyBorder="1" applyAlignment="1">
      <alignment/>
    </xf>
    <xf numFmtId="1" fontId="0" fillId="0" borderId="82" xfId="0" applyNumberFormat="1" applyBorder="1" applyAlignment="1">
      <alignment/>
    </xf>
    <xf numFmtId="1" fontId="0" fillId="0" borderId="115" xfId="0" applyNumberFormat="1" applyBorder="1" applyAlignment="1">
      <alignment/>
    </xf>
    <xf numFmtId="1" fontId="0" fillId="0" borderId="95" xfId="0" applyNumberFormat="1" applyBorder="1" applyAlignment="1">
      <alignment/>
    </xf>
    <xf numFmtId="1" fontId="0" fillId="0" borderId="116" xfId="0" applyNumberFormat="1" applyBorder="1" applyAlignment="1">
      <alignment/>
    </xf>
    <xf numFmtId="1" fontId="0" fillId="0" borderId="107" xfId="0" applyNumberFormat="1" applyBorder="1" applyAlignment="1">
      <alignment/>
    </xf>
    <xf numFmtId="1" fontId="22" fillId="0" borderId="99" xfId="0" applyNumberFormat="1" applyFont="1" applyBorder="1" applyAlignment="1">
      <alignment horizontal="left"/>
    </xf>
    <xf numFmtId="1" fontId="22" fillId="0" borderId="98" xfId="0" applyNumberFormat="1" applyFont="1" applyBorder="1" applyAlignment="1">
      <alignment/>
    </xf>
    <xf numFmtId="1" fontId="22" fillId="0" borderId="99" xfId="0" applyNumberFormat="1" applyFont="1" applyBorder="1" applyAlignment="1">
      <alignment/>
    </xf>
    <xf numFmtId="1" fontId="22" fillId="0" borderId="102" xfId="0" applyNumberFormat="1" applyFont="1" applyBorder="1" applyAlignment="1">
      <alignment/>
    </xf>
    <xf numFmtId="1" fontId="22" fillId="0" borderId="100" xfId="0" applyNumberFormat="1" applyFont="1" applyBorder="1" applyAlignment="1">
      <alignment/>
    </xf>
    <xf numFmtId="2" fontId="22" fillId="0" borderId="100" xfId="0" applyNumberFormat="1" applyFont="1" applyBorder="1" applyAlignment="1">
      <alignment/>
    </xf>
    <xf numFmtId="1" fontId="0" fillId="19" borderId="99" xfId="0" applyNumberFormat="1" applyFill="1" applyBorder="1" applyAlignment="1">
      <alignment horizontal="left"/>
    </xf>
    <xf numFmtId="1" fontId="0" fillId="19" borderId="99" xfId="0" applyNumberFormat="1" applyFill="1" applyBorder="1" applyAlignment="1">
      <alignment horizontal="right"/>
    </xf>
    <xf numFmtId="2" fontId="0" fillId="19" borderId="99" xfId="0" applyNumberFormat="1" applyFill="1" applyBorder="1" applyAlignment="1">
      <alignment horizontal="right"/>
    </xf>
    <xf numFmtId="1" fontId="0" fillId="0" borderId="0" xfId="0" applyNumberFormat="1" applyAlignment="1">
      <alignment horizontal="right"/>
    </xf>
    <xf numFmtId="1" fontId="0" fillId="24" borderId="99" xfId="0" applyNumberFormat="1" applyFill="1" applyBorder="1" applyAlignment="1">
      <alignment horizontal="left"/>
    </xf>
    <xf numFmtId="1" fontId="0" fillId="24" borderId="102" xfId="0" applyNumberFormat="1" applyFill="1" applyBorder="1" applyAlignment="1">
      <alignment/>
    </xf>
    <xf numFmtId="1" fontId="0" fillId="24" borderId="100" xfId="0" applyNumberFormat="1" applyFill="1" applyBorder="1" applyAlignment="1">
      <alignment/>
    </xf>
    <xf numFmtId="2" fontId="0" fillId="24" borderId="100" xfId="0" applyNumberFormat="1" applyFill="1" applyBorder="1" applyAlignment="1">
      <alignment/>
    </xf>
    <xf numFmtId="2" fontId="0" fillId="19" borderId="112" xfId="0" applyNumberForma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67"/>
  <sheetViews>
    <sheetView workbookViewId="0" topLeftCell="A1">
      <selection activeCell="J7" sqref="J7"/>
    </sheetView>
  </sheetViews>
  <sheetFormatPr defaultColWidth="9.00390625" defaultRowHeight="12.75"/>
  <cols>
    <col min="1" max="1" width="5.125" style="0" customWidth="1"/>
    <col min="2" max="2" width="54.75390625" style="0" customWidth="1"/>
    <col min="3" max="3" width="13.125" style="0" customWidth="1"/>
    <col min="4" max="6" width="10.25390625" style="0" customWidth="1"/>
    <col min="7" max="7" width="10.75390625" style="0" customWidth="1"/>
    <col min="8" max="8" width="10.25390625" style="0" customWidth="1"/>
  </cols>
  <sheetData>
    <row r="2" ht="12.75">
      <c r="H2" s="219" t="s">
        <v>44</v>
      </c>
    </row>
    <row r="4" ht="12.75">
      <c r="B4" s="220"/>
    </row>
    <row r="5" spans="1:3" ht="15.75">
      <c r="A5" s="221" t="s">
        <v>45</v>
      </c>
      <c r="C5" t="s">
        <v>46</v>
      </c>
    </row>
    <row r="6" spans="7:8" ht="13.5" thickBot="1">
      <c r="G6" s="222"/>
      <c r="H6" s="222" t="s">
        <v>47</v>
      </c>
    </row>
    <row r="7" spans="1:8" ht="12.75">
      <c r="A7" s="223"/>
      <c r="B7" s="224"/>
      <c r="C7" s="225"/>
      <c r="D7" s="223"/>
      <c r="E7" s="226" t="s">
        <v>48</v>
      </c>
      <c r="F7" s="227"/>
      <c r="G7" s="228"/>
      <c r="H7" s="229"/>
    </row>
    <row r="8" spans="1:8" ht="40.5" customHeight="1">
      <c r="A8" s="230" t="s">
        <v>49</v>
      </c>
      <c r="B8" s="231" t="s">
        <v>50</v>
      </c>
      <c r="C8" s="232" t="s">
        <v>51</v>
      </c>
      <c r="D8" s="230" t="s">
        <v>52</v>
      </c>
      <c r="E8" s="233" t="s">
        <v>53</v>
      </c>
      <c r="F8" s="234" t="s">
        <v>54</v>
      </c>
      <c r="G8" s="235" t="s">
        <v>55</v>
      </c>
      <c r="H8" s="232" t="s">
        <v>56</v>
      </c>
    </row>
    <row r="9" spans="1:8" ht="11.25" customHeight="1" thickBot="1">
      <c r="A9" s="236"/>
      <c r="B9" s="237"/>
      <c r="C9" s="238"/>
      <c r="D9" s="239">
        <v>1</v>
      </c>
      <c r="E9" s="240">
        <v>2</v>
      </c>
      <c r="F9" s="241">
        <v>3</v>
      </c>
      <c r="G9" s="242" t="s">
        <v>57</v>
      </c>
      <c r="H9" s="243" t="s">
        <v>58</v>
      </c>
    </row>
    <row r="10" spans="1:9" ht="12.75">
      <c r="A10" s="244">
        <v>1</v>
      </c>
      <c r="B10" s="245" t="s">
        <v>225</v>
      </c>
      <c r="C10" s="246" t="s">
        <v>59</v>
      </c>
      <c r="D10" s="247">
        <v>368383.53</v>
      </c>
      <c r="E10" s="248">
        <v>391244</v>
      </c>
      <c r="F10" s="249">
        <v>402691</v>
      </c>
      <c r="G10" s="250">
        <f>IF(E10=0," ",(F10/E10)*100)</f>
        <v>102.925795667154</v>
      </c>
      <c r="H10" s="251">
        <f>IF(D10=0," ",(F10/D10)*100)</f>
        <v>109.31297607143293</v>
      </c>
      <c r="I10" s="252"/>
    </row>
    <row r="11" spans="1:9" ht="12.75">
      <c r="A11" s="253">
        <v>2</v>
      </c>
      <c r="B11" s="254" t="s">
        <v>226</v>
      </c>
      <c r="C11" s="255" t="s">
        <v>60</v>
      </c>
      <c r="D11" s="256">
        <v>322732.31</v>
      </c>
      <c r="E11" s="257">
        <v>316066</v>
      </c>
      <c r="F11" s="258">
        <v>313768</v>
      </c>
      <c r="G11" s="250">
        <f>IF(E11=0," ",(F11/E11)*100)</f>
        <v>99.27293666512689</v>
      </c>
      <c r="H11" s="251">
        <f>IF(D11=0," ",(F11/D11)*100)</f>
        <v>97.22236983337676</v>
      </c>
      <c r="I11" s="252"/>
    </row>
    <row r="12" spans="1:9" ht="12.75">
      <c r="A12" s="253">
        <v>3</v>
      </c>
      <c r="B12" s="259" t="s">
        <v>61</v>
      </c>
      <c r="C12" s="260" t="s">
        <v>62</v>
      </c>
      <c r="D12" s="256">
        <v>216009.27</v>
      </c>
      <c r="E12" s="261">
        <v>234699</v>
      </c>
      <c r="F12" s="258">
        <v>234611</v>
      </c>
      <c r="G12" s="250">
        <f>IF(E12=0," ",(F12/E12)*100)</f>
        <v>99.96250516619159</v>
      </c>
      <c r="H12" s="251">
        <f>IF(D12=0," ",(F12/D12)*100)</f>
        <v>108.61154245833988</v>
      </c>
      <c r="I12" s="252"/>
    </row>
    <row r="13" spans="1:9" ht="12.75">
      <c r="A13" s="253">
        <v>4</v>
      </c>
      <c r="B13" s="254" t="s">
        <v>63</v>
      </c>
      <c r="C13" s="260" t="s">
        <v>64</v>
      </c>
      <c r="D13" s="256">
        <v>157445</v>
      </c>
      <c r="E13" s="261">
        <v>169382</v>
      </c>
      <c r="F13" s="258">
        <v>169382</v>
      </c>
      <c r="G13" s="250">
        <f>IF(E13=0," ",(F13/E13)*100)</f>
        <v>100</v>
      </c>
      <c r="H13" s="251">
        <f>IF(D13=0," ",(F13/D13)*100)</f>
        <v>107.5816951951475</v>
      </c>
      <c r="I13" s="252"/>
    </row>
    <row r="14" spans="1:9" ht="12.75">
      <c r="A14" s="253">
        <v>5</v>
      </c>
      <c r="B14" s="259" t="s">
        <v>65</v>
      </c>
      <c r="C14" s="260" t="s">
        <v>66</v>
      </c>
      <c r="D14" s="256">
        <v>157445</v>
      </c>
      <c r="E14" s="261">
        <v>169382</v>
      </c>
      <c r="F14" s="258">
        <v>169382</v>
      </c>
      <c r="G14" s="250">
        <f>IF(E14=0," ",(F14/E14)*100)</f>
        <v>100</v>
      </c>
      <c r="H14" s="251">
        <f>IF(D14=0," ",(F14/D14)*100)</f>
        <v>107.5816951951475</v>
      </c>
      <c r="I14" s="252"/>
    </row>
    <row r="15" spans="1:9" ht="12.75">
      <c r="A15" s="253">
        <v>6</v>
      </c>
      <c r="B15" s="254" t="s">
        <v>67</v>
      </c>
      <c r="C15" s="260" t="s">
        <v>68</v>
      </c>
      <c r="D15" s="262">
        <v>0</v>
      </c>
      <c r="E15" s="257">
        <v>0</v>
      </c>
      <c r="F15" s="263">
        <v>0</v>
      </c>
      <c r="G15" s="264" t="s">
        <v>69</v>
      </c>
      <c r="H15" s="265" t="s">
        <v>69</v>
      </c>
      <c r="I15" s="252"/>
    </row>
    <row r="16" spans="1:9" ht="12.75">
      <c r="A16" s="253">
        <v>7</v>
      </c>
      <c r="B16" s="254" t="s">
        <v>70</v>
      </c>
      <c r="C16" s="260" t="s">
        <v>71</v>
      </c>
      <c r="D16" s="256">
        <v>2917.18</v>
      </c>
      <c r="E16" s="261">
        <v>5515</v>
      </c>
      <c r="F16" s="258">
        <v>5447.73</v>
      </c>
      <c r="G16" s="250">
        <f aca="true" t="shared" si="0" ref="G16:G27">IF(E16=0," ",(F16/E16)*100)</f>
        <v>98.78023572076155</v>
      </c>
      <c r="H16" s="251">
        <f aca="true" t="shared" si="1" ref="H16:H26">IF(D16=0," ",(F16/D16)*100)</f>
        <v>186.74644691105792</v>
      </c>
      <c r="I16" s="252"/>
    </row>
    <row r="17" spans="1:9" ht="12.75">
      <c r="A17" s="253">
        <v>8</v>
      </c>
      <c r="B17" s="259" t="s">
        <v>72</v>
      </c>
      <c r="C17" s="260" t="s">
        <v>73</v>
      </c>
      <c r="D17" s="256">
        <v>262.35</v>
      </c>
      <c r="E17" s="261">
        <v>66</v>
      </c>
      <c r="F17" s="258">
        <v>75.5</v>
      </c>
      <c r="G17" s="250">
        <f t="shared" si="0"/>
        <v>114.3939393939394</v>
      </c>
      <c r="H17" s="251">
        <f t="shared" si="1"/>
        <v>28.77834953306651</v>
      </c>
      <c r="I17" s="252"/>
    </row>
    <row r="18" spans="1:9" ht="12.75">
      <c r="A18" s="253">
        <v>9</v>
      </c>
      <c r="B18" s="259" t="s">
        <v>74</v>
      </c>
      <c r="C18" s="260" t="s">
        <v>75</v>
      </c>
      <c r="D18" s="256">
        <v>1322.83</v>
      </c>
      <c r="E18" s="261">
        <v>1267</v>
      </c>
      <c r="F18" s="258">
        <v>1191.9</v>
      </c>
      <c r="G18" s="250">
        <f t="shared" si="0"/>
        <v>94.07261247040253</v>
      </c>
      <c r="H18" s="251">
        <f t="shared" si="1"/>
        <v>90.102280716343</v>
      </c>
      <c r="I18" s="252"/>
    </row>
    <row r="19" spans="1:9" ht="12.75">
      <c r="A19" s="253">
        <v>10</v>
      </c>
      <c r="B19" s="254" t="s">
        <v>76</v>
      </c>
      <c r="C19" s="260" t="s">
        <v>77</v>
      </c>
      <c r="D19" s="256">
        <v>783</v>
      </c>
      <c r="E19" s="261">
        <v>3959</v>
      </c>
      <c r="F19" s="258">
        <v>3958.13</v>
      </c>
      <c r="G19" s="250">
        <f t="shared" si="0"/>
        <v>99.97802475372569</v>
      </c>
      <c r="H19" s="251">
        <f t="shared" si="1"/>
        <v>505.5083014048531</v>
      </c>
      <c r="I19" s="252"/>
    </row>
    <row r="20" spans="1:9" ht="12.75">
      <c r="A20" s="253">
        <v>11</v>
      </c>
      <c r="B20" s="254" t="s">
        <v>78</v>
      </c>
      <c r="C20" s="260" t="s">
        <v>79</v>
      </c>
      <c r="D20" s="256">
        <v>549</v>
      </c>
      <c r="E20" s="261">
        <v>223</v>
      </c>
      <c r="F20" s="258">
        <v>222.2</v>
      </c>
      <c r="G20" s="250">
        <f t="shared" si="0"/>
        <v>99.64125560538116</v>
      </c>
      <c r="H20" s="251">
        <f t="shared" si="1"/>
        <v>40.4735883424408</v>
      </c>
      <c r="I20" s="252"/>
    </row>
    <row r="21" spans="1:9" ht="12.75">
      <c r="A21" s="253">
        <v>12</v>
      </c>
      <c r="B21" s="254" t="s">
        <v>80</v>
      </c>
      <c r="C21" s="260" t="s">
        <v>81</v>
      </c>
      <c r="D21" s="256">
        <v>55647.09</v>
      </c>
      <c r="E21" s="261">
        <v>59802</v>
      </c>
      <c r="F21" s="258">
        <v>59782</v>
      </c>
      <c r="G21" s="250">
        <f t="shared" si="0"/>
        <v>99.96655630246481</v>
      </c>
      <c r="H21" s="251">
        <f t="shared" si="1"/>
        <v>107.43059520273208</v>
      </c>
      <c r="I21" s="252"/>
    </row>
    <row r="22" spans="1:9" ht="12.75">
      <c r="A22" s="253">
        <v>13</v>
      </c>
      <c r="B22" s="259" t="s">
        <v>82</v>
      </c>
      <c r="C22" s="260" t="s">
        <v>83</v>
      </c>
      <c r="D22" s="256">
        <v>41326.51</v>
      </c>
      <c r="E22" s="261">
        <v>44415</v>
      </c>
      <c r="F22" s="258">
        <v>44401</v>
      </c>
      <c r="G22" s="250">
        <f t="shared" si="0"/>
        <v>99.96847911741528</v>
      </c>
      <c r="H22" s="251">
        <f t="shared" si="1"/>
        <v>107.43951037723727</v>
      </c>
      <c r="I22" s="252"/>
    </row>
    <row r="23" spans="1:9" ht="12.75">
      <c r="A23" s="253">
        <v>14</v>
      </c>
      <c r="B23" s="254" t="s">
        <v>84</v>
      </c>
      <c r="C23" s="260" t="s">
        <v>85</v>
      </c>
      <c r="D23" s="256">
        <v>14320.58</v>
      </c>
      <c r="E23" s="261">
        <v>15387</v>
      </c>
      <c r="F23" s="258">
        <v>15380</v>
      </c>
      <c r="G23" s="250">
        <f t="shared" si="0"/>
        <v>99.95450705140702</v>
      </c>
      <c r="H23" s="251">
        <f t="shared" si="1"/>
        <v>107.39788472254614</v>
      </c>
      <c r="I23" s="252"/>
    </row>
    <row r="24" spans="1:11" ht="12.75">
      <c r="A24" s="253">
        <v>15</v>
      </c>
      <c r="B24" s="259" t="s">
        <v>86</v>
      </c>
      <c r="C24" s="260" t="s">
        <v>87</v>
      </c>
      <c r="D24" s="256">
        <v>86885.59</v>
      </c>
      <c r="E24" s="257">
        <v>77900</v>
      </c>
      <c r="F24" s="258">
        <v>71994.84</v>
      </c>
      <c r="G24" s="250">
        <f t="shared" si="0"/>
        <v>92.41956354300385</v>
      </c>
      <c r="H24" s="251">
        <f t="shared" si="1"/>
        <v>82.86165749694511</v>
      </c>
      <c r="I24" s="252"/>
      <c r="K24" s="266"/>
    </row>
    <row r="25" spans="1:9" ht="12.75">
      <c r="A25" s="253">
        <v>16</v>
      </c>
      <c r="B25" s="259" t="s">
        <v>88</v>
      </c>
      <c r="C25" s="260" t="s">
        <v>89</v>
      </c>
      <c r="D25" s="256">
        <v>15695.96</v>
      </c>
      <c r="E25" s="257">
        <v>11741</v>
      </c>
      <c r="F25" s="258">
        <v>13123.62</v>
      </c>
      <c r="G25" s="250">
        <f t="shared" si="0"/>
        <v>111.77599863725408</v>
      </c>
      <c r="H25" s="251">
        <f t="shared" si="1"/>
        <v>83.6114516092039</v>
      </c>
      <c r="I25" s="252"/>
    </row>
    <row r="26" spans="1:9" ht="12.75">
      <c r="A26" s="253">
        <v>17</v>
      </c>
      <c r="B26" s="259" t="s">
        <v>90</v>
      </c>
      <c r="C26" s="260" t="s">
        <v>91</v>
      </c>
      <c r="D26" s="256">
        <v>10.79</v>
      </c>
      <c r="E26" s="257">
        <v>12</v>
      </c>
      <c r="F26" s="258">
        <v>11.74</v>
      </c>
      <c r="G26" s="250">
        <f t="shared" si="0"/>
        <v>97.83333333333334</v>
      </c>
      <c r="H26" s="251">
        <f t="shared" si="1"/>
        <v>108.80444856348473</v>
      </c>
      <c r="I26" s="252"/>
    </row>
    <row r="27" spans="1:9" ht="12.75">
      <c r="A27" s="253">
        <v>18</v>
      </c>
      <c r="B27" s="254" t="s">
        <v>92</v>
      </c>
      <c r="C27" s="260" t="s">
        <v>93</v>
      </c>
      <c r="D27" s="262">
        <v>0</v>
      </c>
      <c r="E27" s="257">
        <v>1</v>
      </c>
      <c r="F27" s="258">
        <v>0.55</v>
      </c>
      <c r="G27" s="250">
        <f t="shared" si="0"/>
        <v>55.00000000000001</v>
      </c>
      <c r="H27" s="265" t="s">
        <v>69</v>
      </c>
      <c r="I27" s="252"/>
    </row>
    <row r="28" spans="1:9" ht="12.75">
      <c r="A28" s="253">
        <v>19</v>
      </c>
      <c r="B28" s="254" t="s">
        <v>94</v>
      </c>
      <c r="C28" s="260" t="s">
        <v>95</v>
      </c>
      <c r="D28" s="256">
        <v>0.96</v>
      </c>
      <c r="E28" s="257">
        <v>0</v>
      </c>
      <c r="F28" s="263">
        <v>0</v>
      </c>
      <c r="G28" s="264" t="s">
        <v>69</v>
      </c>
      <c r="H28" s="265" t="s">
        <v>69</v>
      </c>
      <c r="I28" s="252"/>
    </row>
    <row r="29" spans="1:9" ht="12.75">
      <c r="A29" s="253">
        <v>20</v>
      </c>
      <c r="B29" s="254" t="s">
        <v>96</v>
      </c>
      <c r="C29" s="260" t="s">
        <v>97</v>
      </c>
      <c r="D29" s="256">
        <v>1300.1</v>
      </c>
      <c r="E29" s="257">
        <v>1110</v>
      </c>
      <c r="F29" s="258">
        <v>1109.39</v>
      </c>
      <c r="G29" s="250">
        <f aca="true" t="shared" si="2" ref="G29:G55">IF(E29=0," ",(F29/E29)*100)</f>
        <v>99.94504504504505</v>
      </c>
      <c r="H29" s="251">
        <f aca="true" t="shared" si="3" ref="H29:H55">IF(D29=0," ",(F29/D29)*100)</f>
        <v>85.33112837474042</v>
      </c>
      <c r="I29" s="252"/>
    </row>
    <row r="30" spans="1:9" ht="12.75">
      <c r="A30" s="253">
        <v>21</v>
      </c>
      <c r="B30" s="254" t="s">
        <v>98</v>
      </c>
      <c r="C30" s="260" t="s">
        <v>99</v>
      </c>
      <c r="D30" s="256">
        <v>7623.06</v>
      </c>
      <c r="E30" s="257">
        <v>7903</v>
      </c>
      <c r="F30" s="258">
        <v>7067.93</v>
      </c>
      <c r="G30" s="250">
        <f t="shared" si="2"/>
        <v>89.43350626344426</v>
      </c>
      <c r="H30" s="251">
        <f t="shared" si="3"/>
        <v>92.7177537629246</v>
      </c>
      <c r="I30" s="252"/>
    </row>
    <row r="31" spans="1:9" ht="12.75">
      <c r="A31" s="253">
        <v>22</v>
      </c>
      <c r="B31" s="259" t="s">
        <v>100</v>
      </c>
      <c r="C31" s="260" t="s">
        <v>101</v>
      </c>
      <c r="D31" s="256">
        <v>6761.05</v>
      </c>
      <c r="E31" s="257">
        <v>5690</v>
      </c>
      <c r="F31" s="258">
        <v>4934.01</v>
      </c>
      <c r="G31" s="250">
        <f t="shared" si="2"/>
        <v>86.71370826010545</v>
      </c>
      <c r="H31" s="251">
        <f t="shared" si="3"/>
        <v>72.97697842790691</v>
      </c>
      <c r="I31" s="252"/>
    </row>
    <row r="32" spans="1:9" ht="12.75">
      <c r="A32" s="253">
        <v>23</v>
      </c>
      <c r="B32" s="259" t="s">
        <v>102</v>
      </c>
      <c r="C32" s="260" t="s">
        <v>103</v>
      </c>
      <c r="D32" s="256">
        <v>166.02</v>
      </c>
      <c r="E32" s="257">
        <v>245</v>
      </c>
      <c r="F32" s="258">
        <v>181.94</v>
      </c>
      <c r="G32" s="250">
        <f t="shared" si="2"/>
        <v>74.26122448979592</v>
      </c>
      <c r="H32" s="251">
        <f t="shared" si="3"/>
        <v>109.5892061197446</v>
      </c>
      <c r="I32" s="252"/>
    </row>
    <row r="33" spans="1:9" ht="12.75">
      <c r="A33" s="253">
        <v>24</v>
      </c>
      <c r="B33" s="259" t="s">
        <v>104</v>
      </c>
      <c r="C33" s="260" t="s">
        <v>105</v>
      </c>
      <c r="D33" s="256">
        <v>166.02</v>
      </c>
      <c r="E33" s="257">
        <v>245</v>
      </c>
      <c r="F33" s="258">
        <v>181.94</v>
      </c>
      <c r="G33" s="250">
        <f t="shared" si="2"/>
        <v>74.26122448979592</v>
      </c>
      <c r="H33" s="251">
        <f t="shared" si="3"/>
        <v>109.5892061197446</v>
      </c>
      <c r="I33" s="252"/>
    </row>
    <row r="34" spans="1:9" ht="12.75">
      <c r="A34" s="253">
        <v>25</v>
      </c>
      <c r="B34" s="259" t="s">
        <v>106</v>
      </c>
      <c r="C34" s="260" t="s">
        <v>107</v>
      </c>
      <c r="D34" s="256">
        <v>8883.1</v>
      </c>
      <c r="E34" s="257">
        <v>9325</v>
      </c>
      <c r="F34" s="258">
        <v>9111.68</v>
      </c>
      <c r="G34" s="250">
        <f t="shared" si="2"/>
        <v>97.71238605898124</v>
      </c>
      <c r="H34" s="251">
        <f t="shared" si="3"/>
        <v>102.57320079701906</v>
      </c>
      <c r="I34" s="252"/>
    </row>
    <row r="35" spans="1:9" ht="12.75">
      <c r="A35" s="253">
        <v>26</v>
      </c>
      <c r="B35" s="259" t="s">
        <v>108</v>
      </c>
      <c r="C35" s="260" t="s">
        <v>109</v>
      </c>
      <c r="D35" s="256">
        <v>664.92</v>
      </c>
      <c r="E35" s="257">
        <v>879</v>
      </c>
      <c r="F35" s="258">
        <v>861.8</v>
      </c>
      <c r="G35" s="250">
        <f t="shared" si="2"/>
        <v>98.04323094425483</v>
      </c>
      <c r="H35" s="251">
        <f t="shared" si="3"/>
        <v>129.609577091981</v>
      </c>
      <c r="I35" s="252"/>
    </row>
    <row r="36" spans="1:9" ht="12.75">
      <c r="A36" s="253">
        <v>27</v>
      </c>
      <c r="B36" s="254" t="s">
        <v>110</v>
      </c>
      <c r="C36" s="260" t="s">
        <v>111</v>
      </c>
      <c r="D36" s="256">
        <v>4.88</v>
      </c>
      <c r="E36" s="257">
        <v>16</v>
      </c>
      <c r="F36" s="258">
        <v>15.65</v>
      </c>
      <c r="G36" s="250">
        <f t="shared" si="2"/>
        <v>97.8125</v>
      </c>
      <c r="H36" s="251">
        <f t="shared" si="3"/>
        <v>320.6967213114754</v>
      </c>
      <c r="I36" s="252"/>
    </row>
    <row r="37" spans="1:9" ht="12.75">
      <c r="A37" s="253">
        <v>28</v>
      </c>
      <c r="B37" s="254" t="s">
        <v>112</v>
      </c>
      <c r="C37" s="260" t="s">
        <v>113</v>
      </c>
      <c r="D37" s="256">
        <v>2902.75</v>
      </c>
      <c r="E37" s="257">
        <v>2770</v>
      </c>
      <c r="F37" s="258">
        <v>2746.32</v>
      </c>
      <c r="G37" s="250">
        <f t="shared" si="2"/>
        <v>99.14512635379063</v>
      </c>
      <c r="H37" s="251">
        <f t="shared" si="3"/>
        <v>94.61097235380244</v>
      </c>
      <c r="I37" s="252"/>
    </row>
    <row r="38" spans="1:9" ht="12.75">
      <c r="A38" s="253">
        <v>29</v>
      </c>
      <c r="B38" s="254" t="s">
        <v>114</v>
      </c>
      <c r="C38" s="260" t="s">
        <v>115</v>
      </c>
      <c r="D38" s="256">
        <v>2964.81</v>
      </c>
      <c r="E38" s="257">
        <v>3510</v>
      </c>
      <c r="F38" s="258">
        <v>3494.72</v>
      </c>
      <c r="G38" s="250">
        <f t="shared" si="2"/>
        <v>99.56467236467236</v>
      </c>
      <c r="H38" s="251">
        <f t="shared" si="3"/>
        <v>117.87332071869699</v>
      </c>
      <c r="I38" s="252"/>
    </row>
    <row r="39" spans="1:9" ht="12.75">
      <c r="A39" s="253">
        <v>30</v>
      </c>
      <c r="B39" s="259" t="s">
        <v>116</v>
      </c>
      <c r="C39" s="260" t="s">
        <v>117</v>
      </c>
      <c r="D39" s="256">
        <v>2345.61</v>
      </c>
      <c r="E39" s="257">
        <v>2150</v>
      </c>
      <c r="F39" s="258">
        <v>1993.19</v>
      </c>
      <c r="G39" s="250">
        <f t="shared" si="2"/>
        <v>92.70651162790699</v>
      </c>
      <c r="H39" s="251">
        <f t="shared" si="3"/>
        <v>84.97533690596477</v>
      </c>
      <c r="I39" s="252"/>
    </row>
    <row r="40" spans="1:9" ht="12.75">
      <c r="A40" s="253">
        <v>31</v>
      </c>
      <c r="B40" s="259" t="s">
        <v>118</v>
      </c>
      <c r="C40" s="260" t="s">
        <v>119</v>
      </c>
      <c r="D40" s="256">
        <v>23342.94</v>
      </c>
      <c r="E40" s="257">
        <v>28596</v>
      </c>
      <c r="F40" s="258">
        <v>27629.34</v>
      </c>
      <c r="G40" s="250">
        <f t="shared" si="2"/>
        <v>96.61959714645405</v>
      </c>
      <c r="H40" s="251">
        <f t="shared" si="3"/>
        <v>118.36272551786537</v>
      </c>
      <c r="I40" s="252"/>
    </row>
    <row r="41" spans="1:9" ht="12.75">
      <c r="A41" s="253">
        <v>32</v>
      </c>
      <c r="B41" s="259" t="s">
        <v>120</v>
      </c>
      <c r="C41" s="260" t="s">
        <v>121</v>
      </c>
      <c r="D41" s="256">
        <v>994.58</v>
      </c>
      <c r="E41" s="257">
        <v>1225</v>
      </c>
      <c r="F41" s="258">
        <v>1219.32</v>
      </c>
      <c r="G41" s="250">
        <f t="shared" si="2"/>
        <v>99.53632653061224</v>
      </c>
      <c r="H41" s="251">
        <f t="shared" si="3"/>
        <v>122.596472883026</v>
      </c>
      <c r="I41" s="252"/>
    </row>
    <row r="42" spans="1:9" ht="12.75">
      <c r="A42" s="253">
        <v>33</v>
      </c>
      <c r="B42" s="259" t="s">
        <v>122</v>
      </c>
      <c r="C42" s="260" t="s">
        <v>123</v>
      </c>
      <c r="D42" s="256">
        <v>4251.2</v>
      </c>
      <c r="E42" s="257">
        <v>4070</v>
      </c>
      <c r="F42" s="258">
        <v>3990.9</v>
      </c>
      <c r="G42" s="250">
        <f t="shared" si="2"/>
        <v>98.05651105651107</v>
      </c>
      <c r="H42" s="251">
        <f t="shared" si="3"/>
        <v>93.87702295822356</v>
      </c>
      <c r="I42" s="252"/>
    </row>
    <row r="43" spans="1:9" ht="12.75">
      <c r="A43" s="253">
        <v>34</v>
      </c>
      <c r="B43" s="259" t="s">
        <v>124</v>
      </c>
      <c r="C43" s="260" t="s">
        <v>125</v>
      </c>
      <c r="D43" s="256">
        <v>324.63</v>
      </c>
      <c r="E43" s="257">
        <v>1056</v>
      </c>
      <c r="F43" s="258">
        <v>937</v>
      </c>
      <c r="G43" s="250">
        <f t="shared" si="2"/>
        <v>88.73106060606061</v>
      </c>
      <c r="H43" s="251">
        <f t="shared" si="3"/>
        <v>288.63629362659026</v>
      </c>
      <c r="I43" s="252"/>
    </row>
    <row r="44" spans="1:9" ht="12.75">
      <c r="A44" s="253">
        <v>35</v>
      </c>
      <c r="B44" s="259" t="s">
        <v>126</v>
      </c>
      <c r="C44" s="260" t="s">
        <v>127</v>
      </c>
      <c r="D44" s="256">
        <v>167.15</v>
      </c>
      <c r="E44" s="257">
        <v>394</v>
      </c>
      <c r="F44" s="258">
        <v>393.65</v>
      </c>
      <c r="G44" s="250">
        <f t="shared" si="2"/>
        <v>99.91116751269034</v>
      </c>
      <c r="H44" s="251">
        <f t="shared" si="3"/>
        <v>235.50702961411903</v>
      </c>
      <c r="I44" s="252"/>
    </row>
    <row r="45" spans="1:9" ht="12.75">
      <c r="A45" s="253">
        <v>36</v>
      </c>
      <c r="B45" s="259" t="s">
        <v>128</v>
      </c>
      <c r="C45" s="260" t="s">
        <v>129</v>
      </c>
      <c r="D45" s="256">
        <v>836.03</v>
      </c>
      <c r="E45" s="257">
        <v>2058</v>
      </c>
      <c r="F45" s="258">
        <v>2057.87</v>
      </c>
      <c r="G45" s="250">
        <f t="shared" si="2"/>
        <v>99.99368318756073</v>
      </c>
      <c r="H45" s="251">
        <f t="shared" si="3"/>
        <v>246.14786550721863</v>
      </c>
      <c r="I45" s="252"/>
    </row>
    <row r="46" spans="1:9" ht="12.75">
      <c r="A46" s="253">
        <v>37</v>
      </c>
      <c r="B46" s="259" t="s">
        <v>130</v>
      </c>
      <c r="C46" s="260" t="s">
        <v>131</v>
      </c>
      <c r="D46" s="256">
        <v>1697.89</v>
      </c>
      <c r="E46" s="257">
        <v>1475</v>
      </c>
      <c r="F46" s="258">
        <v>1462.12</v>
      </c>
      <c r="G46" s="250">
        <f t="shared" si="2"/>
        <v>99.12677966101694</v>
      </c>
      <c r="H46" s="251">
        <f t="shared" si="3"/>
        <v>86.11394142141127</v>
      </c>
      <c r="I46" s="252"/>
    </row>
    <row r="47" spans="1:9" ht="12.75">
      <c r="A47" s="253">
        <v>38</v>
      </c>
      <c r="B47" s="259" t="s">
        <v>132</v>
      </c>
      <c r="C47" s="260" t="s">
        <v>133</v>
      </c>
      <c r="D47" s="256">
        <v>98.34</v>
      </c>
      <c r="E47" s="257">
        <v>101</v>
      </c>
      <c r="F47" s="258">
        <v>100.82</v>
      </c>
      <c r="G47" s="250">
        <f t="shared" si="2"/>
        <v>99.82178217821782</v>
      </c>
      <c r="H47" s="251">
        <f t="shared" si="3"/>
        <v>102.52186292454748</v>
      </c>
      <c r="I47" s="252"/>
    </row>
    <row r="48" spans="1:9" ht="12.75">
      <c r="A48" s="253">
        <v>39</v>
      </c>
      <c r="B48" s="259" t="s">
        <v>134</v>
      </c>
      <c r="C48" s="260" t="s">
        <v>135</v>
      </c>
      <c r="D48" s="256">
        <v>14973.12</v>
      </c>
      <c r="E48" s="257">
        <v>18217</v>
      </c>
      <c r="F48" s="258">
        <v>17467.66</v>
      </c>
      <c r="G48" s="250">
        <f t="shared" si="2"/>
        <v>95.88658944941538</v>
      </c>
      <c r="H48" s="251">
        <f t="shared" si="3"/>
        <v>116.66012160458207</v>
      </c>
      <c r="I48" s="252"/>
    </row>
    <row r="49" spans="1:9" ht="12.75">
      <c r="A49" s="253">
        <v>40</v>
      </c>
      <c r="B49" s="259" t="s">
        <v>136</v>
      </c>
      <c r="C49" s="260" t="s">
        <v>137</v>
      </c>
      <c r="D49" s="256">
        <v>21110.52</v>
      </c>
      <c r="E49" s="257">
        <v>24133</v>
      </c>
      <c r="F49" s="258">
        <v>21395.56</v>
      </c>
      <c r="G49" s="250">
        <f t="shared" si="2"/>
        <v>88.65685990137986</v>
      </c>
      <c r="H49" s="251">
        <f t="shared" si="3"/>
        <v>101.35022728004806</v>
      </c>
      <c r="I49" s="252"/>
    </row>
    <row r="50" spans="1:9" ht="12.75">
      <c r="A50" s="253">
        <v>41</v>
      </c>
      <c r="B50" s="259" t="s">
        <v>138</v>
      </c>
      <c r="C50" s="260" t="s">
        <v>139</v>
      </c>
      <c r="D50" s="256">
        <v>11294.85</v>
      </c>
      <c r="E50" s="257">
        <v>10880</v>
      </c>
      <c r="F50" s="258">
        <v>10309.47</v>
      </c>
      <c r="G50" s="250">
        <f t="shared" si="2"/>
        <v>94.75615808823528</v>
      </c>
      <c r="H50" s="251">
        <f t="shared" si="3"/>
        <v>91.27584695679889</v>
      </c>
      <c r="I50" s="252"/>
    </row>
    <row r="51" spans="1:9" ht="12.75">
      <c r="A51" s="253">
        <v>42</v>
      </c>
      <c r="B51" s="259" t="s">
        <v>140</v>
      </c>
      <c r="C51" s="260" t="s">
        <v>141</v>
      </c>
      <c r="D51" s="256">
        <v>978.4</v>
      </c>
      <c r="E51" s="257">
        <v>510</v>
      </c>
      <c r="F51" s="258">
        <v>420.9</v>
      </c>
      <c r="G51" s="250">
        <f t="shared" si="2"/>
        <v>82.52941176470587</v>
      </c>
      <c r="H51" s="251">
        <f t="shared" si="3"/>
        <v>43.01921504497138</v>
      </c>
      <c r="I51" s="252"/>
    </row>
    <row r="52" spans="1:9" ht="12.75">
      <c r="A52" s="253">
        <v>43</v>
      </c>
      <c r="B52" s="259" t="s">
        <v>142</v>
      </c>
      <c r="C52" s="260" t="s">
        <v>143</v>
      </c>
      <c r="D52" s="256">
        <v>7526.13</v>
      </c>
      <c r="E52" s="257">
        <v>10988</v>
      </c>
      <c r="F52" s="258">
        <v>9531.71</v>
      </c>
      <c r="G52" s="250">
        <f t="shared" si="2"/>
        <v>86.74654168183473</v>
      </c>
      <c r="H52" s="251">
        <f t="shared" si="3"/>
        <v>126.64822425336793</v>
      </c>
      <c r="I52" s="252"/>
    </row>
    <row r="53" spans="1:9" ht="12.75">
      <c r="A53" s="253">
        <v>44</v>
      </c>
      <c r="B53" s="259" t="s">
        <v>144</v>
      </c>
      <c r="C53" s="260" t="s">
        <v>145</v>
      </c>
      <c r="D53" s="256">
        <v>621.94</v>
      </c>
      <c r="E53" s="257">
        <v>776</v>
      </c>
      <c r="F53" s="258">
        <v>582.47</v>
      </c>
      <c r="G53" s="250">
        <f t="shared" si="2"/>
        <v>75.06056701030928</v>
      </c>
      <c r="H53" s="251">
        <f t="shared" si="3"/>
        <v>93.65372865549732</v>
      </c>
      <c r="I53" s="252"/>
    </row>
    <row r="54" spans="1:9" ht="12.75">
      <c r="A54" s="253">
        <v>45</v>
      </c>
      <c r="B54" s="259" t="s">
        <v>146</v>
      </c>
      <c r="C54" s="260" t="s">
        <v>147</v>
      </c>
      <c r="D54" s="256">
        <v>314.91</v>
      </c>
      <c r="E54" s="257">
        <v>450</v>
      </c>
      <c r="F54" s="258">
        <v>143.79</v>
      </c>
      <c r="G54" s="250">
        <f t="shared" si="2"/>
        <v>31.953333333333333</v>
      </c>
      <c r="H54" s="251">
        <f t="shared" si="3"/>
        <v>45.660664951891015</v>
      </c>
      <c r="I54" s="252"/>
    </row>
    <row r="55" spans="1:9" ht="12.75">
      <c r="A55" s="253">
        <v>46</v>
      </c>
      <c r="B55" s="259" t="s">
        <v>148</v>
      </c>
      <c r="C55" s="260" t="s">
        <v>149</v>
      </c>
      <c r="D55" s="256">
        <v>374.29</v>
      </c>
      <c r="E55" s="257">
        <v>529</v>
      </c>
      <c r="F55" s="258">
        <v>407.22</v>
      </c>
      <c r="G55" s="250">
        <f t="shared" si="2"/>
        <v>76.97920604914934</v>
      </c>
      <c r="H55" s="251">
        <f t="shared" si="3"/>
        <v>108.79799086270006</v>
      </c>
      <c r="I55" s="252"/>
    </row>
    <row r="56" spans="1:9" ht="12.75">
      <c r="A56" s="253">
        <v>47</v>
      </c>
      <c r="B56" s="259" t="s">
        <v>150</v>
      </c>
      <c r="C56" s="260" t="s">
        <v>151</v>
      </c>
      <c r="D56" s="256">
        <v>-0.01</v>
      </c>
      <c r="E56" s="257">
        <v>0</v>
      </c>
      <c r="F56" s="263">
        <v>3</v>
      </c>
      <c r="G56" s="264" t="s">
        <v>69</v>
      </c>
      <c r="H56" s="265" t="s">
        <v>69</v>
      </c>
      <c r="I56" s="252"/>
    </row>
    <row r="57" spans="1:9" ht="12.75">
      <c r="A57" s="253">
        <v>48</v>
      </c>
      <c r="B57" s="259" t="s">
        <v>152</v>
      </c>
      <c r="C57" s="260" t="s">
        <v>153</v>
      </c>
      <c r="D57" s="262">
        <v>0</v>
      </c>
      <c r="E57" s="257">
        <v>0</v>
      </c>
      <c r="F57" s="263">
        <v>3</v>
      </c>
      <c r="G57" s="264" t="s">
        <v>69</v>
      </c>
      <c r="H57" s="265" t="s">
        <v>69</v>
      </c>
      <c r="I57" s="252"/>
    </row>
    <row r="58" spans="1:9" ht="12.75">
      <c r="A58" s="253">
        <v>49</v>
      </c>
      <c r="B58" s="259" t="s">
        <v>154</v>
      </c>
      <c r="C58" s="260" t="s">
        <v>155</v>
      </c>
      <c r="D58" s="256">
        <v>-0.01</v>
      </c>
      <c r="E58" s="257">
        <v>0</v>
      </c>
      <c r="F58" s="263">
        <v>0</v>
      </c>
      <c r="G58" s="264" t="s">
        <v>69</v>
      </c>
      <c r="H58" s="265" t="s">
        <v>69</v>
      </c>
      <c r="I58" s="252"/>
    </row>
    <row r="59" spans="1:9" ht="12.75">
      <c r="A59" s="253">
        <v>50</v>
      </c>
      <c r="B59" s="259" t="s">
        <v>156</v>
      </c>
      <c r="C59" s="260" t="s">
        <v>157</v>
      </c>
      <c r="D59" s="256">
        <v>17687.06</v>
      </c>
      <c r="E59" s="257">
        <v>885</v>
      </c>
      <c r="F59" s="258">
        <v>549.7</v>
      </c>
      <c r="G59" s="250">
        <f aca="true" t="shared" si="4" ref="G59:G67">IF(E59=0," ",(F59/E59)*100)</f>
        <v>62.11299435028249</v>
      </c>
      <c r="H59" s="251">
        <f>IF(D59=0," ",(F59/D59)*100)</f>
        <v>3.1079218366421557</v>
      </c>
      <c r="I59" s="252"/>
    </row>
    <row r="60" spans="1:9" ht="12.75">
      <c r="A60" s="253">
        <v>51</v>
      </c>
      <c r="B60" s="259" t="s">
        <v>158</v>
      </c>
      <c r="C60" s="260" t="s">
        <v>159</v>
      </c>
      <c r="D60" s="256">
        <v>16838.81</v>
      </c>
      <c r="E60" s="257">
        <v>7</v>
      </c>
      <c r="F60" s="258">
        <v>6.99</v>
      </c>
      <c r="G60" s="250">
        <f t="shared" si="4"/>
        <v>99.85714285714286</v>
      </c>
      <c r="H60" s="251">
        <f>IF(D60=0," ",(F60/D60)*100)</f>
        <v>0.041511246934908104</v>
      </c>
      <c r="I60" s="252"/>
    </row>
    <row r="61" spans="1:9" ht="12.75">
      <c r="A61" s="253">
        <v>52</v>
      </c>
      <c r="B61" s="259" t="s">
        <v>160</v>
      </c>
      <c r="C61" s="260" t="s">
        <v>161</v>
      </c>
      <c r="D61" s="256">
        <v>311.75</v>
      </c>
      <c r="E61" s="257">
        <v>16</v>
      </c>
      <c r="F61" s="258">
        <v>15.76</v>
      </c>
      <c r="G61" s="250">
        <f t="shared" si="4"/>
        <v>98.5</v>
      </c>
      <c r="H61" s="251">
        <f>IF(D61=0," ",(F61/D61)*100)</f>
        <v>5.05533279871692</v>
      </c>
      <c r="I61" s="252"/>
    </row>
    <row r="62" spans="1:9" ht="12.75">
      <c r="A62" s="253">
        <v>53</v>
      </c>
      <c r="B62" s="259" t="s">
        <v>162</v>
      </c>
      <c r="C62" s="260" t="s">
        <v>163</v>
      </c>
      <c r="D62" s="256">
        <v>344.77</v>
      </c>
      <c r="E62" s="257">
        <v>625</v>
      </c>
      <c r="F62" s="258">
        <v>291.2</v>
      </c>
      <c r="G62" s="250">
        <f t="shared" si="4"/>
        <v>46.592</v>
      </c>
      <c r="H62" s="251">
        <f>IF(D62=0," ",(F62/D62)*100)</f>
        <v>84.46210517156365</v>
      </c>
      <c r="I62" s="252"/>
    </row>
    <row r="63" spans="1:9" ht="12.75">
      <c r="A63" s="253">
        <v>54</v>
      </c>
      <c r="B63" s="259" t="s">
        <v>164</v>
      </c>
      <c r="C63" s="260" t="s">
        <v>165</v>
      </c>
      <c r="D63" s="262">
        <v>0</v>
      </c>
      <c r="E63" s="257">
        <v>64</v>
      </c>
      <c r="F63" s="258">
        <v>63.09</v>
      </c>
      <c r="G63" s="250">
        <f t="shared" si="4"/>
        <v>98.578125</v>
      </c>
      <c r="H63" s="265" t="s">
        <v>69</v>
      </c>
      <c r="I63" s="252"/>
    </row>
    <row r="64" spans="1:9" ht="12.75">
      <c r="A64" s="253">
        <v>55</v>
      </c>
      <c r="B64" s="259" t="s">
        <v>166</v>
      </c>
      <c r="C64" s="260" t="s">
        <v>167</v>
      </c>
      <c r="D64" s="256">
        <v>191.73</v>
      </c>
      <c r="E64" s="257">
        <v>173</v>
      </c>
      <c r="F64" s="258">
        <v>172.66</v>
      </c>
      <c r="G64" s="250">
        <f t="shared" si="4"/>
        <v>99.80346820809248</v>
      </c>
      <c r="H64" s="251">
        <f aca="true" t="shared" si="5" ref="H64:H71">IF(D64=0," ",(F64/D64)*100)</f>
        <v>90.05372137902259</v>
      </c>
      <c r="I64" s="252"/>
    </row>
    <row r="65" spans="1:9" ht="12.75">
      <c r="A65" s="253">
        <v>56</v>
      </c>
      <c r="B65" s="259" t="s">
        <v>168</v>
      </c>
      <c r="C65" s="260" t="s">
        <v>169</v>
      </c>
      <c r="D65" s="256">
        <f>16574.27</f>
        <v>16574.27</v>
      </c>
      <c r="E65" s="257">
        <v>3465</v>
      </c>
      <c r="F65" s="258">
        <v>7160</v>
      </c>
      <c r="G65" s="250">
        <f t="shared" si="4"/>
        <v>206.63780663780665</v>
      </c>
      <c r="H65" s="251">
        <f t="shared" si="5"/>
        <v>43.19948932894179</v>
      </c>
      <c r="I65" s="252"/>
    </row>
    <row r="66" spans="1:9" ht="12.75">
      <c r="A66" s="253">
        <v>57</v>
      </c>
      <c r="B66" s="259" t="s">
        <v>170</v>
      </c>
      <c r="C66" s="260" t="s">
        <v>171</v>
      </c>
      <c r="D66" s="256">
        <f>13634+2903</f>
        <v>16537</v>
      </c>
      <c r="E66" s="257">
        <v>3415</v>
      </c>
      <c r="F66" s="258">
        <v>6277</v>
      </c>
      <c r="G66" s="250">
        <f t="shared" si="4"/>
        <v>183.80673499267937</v>
      </c>
      <c r="H66" s="251">
        <f t="shared" si="5"/>
        <v>37.957307855112774</v>
      </c>
      <c r="I66" s="252"/>
    </row>
    <row r="67" spans="1:9" ht="12.75">
      <c r="A67" s="253">
        <v>58</v>
      </c>
      <c r="B67" s="259" t="s">
        <v>172</v>
      </c>
      <c r="C67" s="260" t="s">
        <v>173</v>
      </c>
      <c r="D67" s="256">
        <v>3148.9</v>
      </c>
      <c r="E67" s="257">
        <v>3415</v>
      </c>
      <c r="F67" s="258">
        <v>3415</v>
      </c>
      <c r="G67" s="250">
        <f t="shared" si="4"/>
        <v>100</v>
      </c>
      <c r="H67" s="251">
        <f t="shared" si="5"/>
        <v>108.45057004033154</v>
      </c>
      <c r="I67" s="252"/>
    </row>
    <row r="68" spans="1:9" ht="12.75">
      <c r="A68" s="253">
        <v>59</v>
      </c>
      <c r="B68" s="259" t="s">
        <v>174</v>
      </c>
      <c r="C68" s="260" t="s">
        <v>175</v>
      </c>
      <c r="D68" s="256">
        <f>10485+2903</f>
        <v>13388</v>
      </c>
      <c r="E68" s="257">
        <v>0</v>
      </c>
      <c r="F68" s="258">
        <v>2862</v>
      </c>
      <c r="G68" s="264" t="s">
        <v>69</v>
      </c>
      <c r="H68" s="251">
        <f t="shared" si="5"/>
        <v>21.377352853301463</v>
      </c>
      <c r="I68" s="252"/>
    </row>
    <row r="69" spans="1:9" ht="12.75">
      <c r="A69" s="253">
        <v>60</v>
      </c>
      <c r="B69" s="259" t="s">
        <v>176</v>
      </c>
      <c r="C69" s="260" t="s">
        <v>177</v>
      </c>
      <c r="D69" s="256">
        <v>37</v>
      </c>
      <c r="E69" s="257">
        <v>50</v>
      </c>
      <c r="F69" s="258">
        <v>883.43</v>
      </c>
      <c r="G69" s="250">
        <f>IF(E69=0," ",(F69/E69)*100)</f>
        <v>1766.8599999999997</v>
      </c>
      <c r="H69" s="251">
        <f t="shared" si="5"/>
        <v>2387.6486486486483</v>
      </c>
      <c r="I69" s="252"/>
    </row>
    <row r="70" spans="1:9" ht="12.75">
      <c r="A70" s="253">
        <v>61</v>
      </c>
      <c r="B70" s="259" t="s">
        <v>178</v>
      </c>
      <c r="C70" s="260" t="s">
        <v>179</v>
      </c>
      <c r="D70" s="256">
        <v>35.31</v>
      </c>
      <c r="E70" s="257">
        <v>38</v>
      </c>
      <c r="F70" s="258">
        <v>36.96</v>
      </c>
      <c r="G70" s="250">
        <f>IF(E70=0," ",(F70/E70)*100)</f>
        <v>97.26315789473684</v>
      </c>
      <c r="H70" s="251">
        <f t="shared" si="5"/>
        <v>104.67289719626167</v>
      </c>
      <c r="I70" s="252"/>
    </row>
    <row r="71" spans="1:9" ht="12.75">
      <c r="A71" s="253">
        <v>62</v>
      </c>
      <c r="B71" s="259" t="s">
        <v>180</v>
      </c>
      <c r="C71" s="260" t="s">
        <v>181</v>
      </c>
      <c r="D71" s="256">
        <v>2.16</v>
      </c>
      <c r="E71" s="257">
        <v>12</v>
      </c>
      <c r="F71" s="258">
        <v>846.47</v>
      </c>
      <c r="G71" s="250">
        <f>IF(E71=0," ",(F71/E71)*100)</f>
        <v>7053.916666666667</v>
      </c>
      <c r="H71" s="251">
        <f t="shared" si="5"/>
        <v>39188.42592592593</v>
      </c>
      <c r="I71" s="252"/>
    </row>
    <row r="72" spans="1:9" ht="12.75">
      <c r="A72" s="253">
        <v>63</v>
      </c>
      <c r="B72" s="259" t="s">
        <v>182</v>
      </c>
      <c r="C72" s="260" t="s">
        <v>183</v>
      </c>
      <c r="D72" s="256">
        <v>56.02</v>
      </c>
      <c r="E72" s="257">
        <v>0</v>
      </c>
      <c r="F72" s="263">
        <v>0</v>
      </c>
      <c r="G72" s="264" t="s">
        <v>69</v>
      </c>
      <c r="H72" s="265" t="s">
        <v>69</v>
      </c>
      <c r="I72" s="252"/>
    </row>
    <row r="73" spans="1:9" ht="12.75">
      <c r="A73" s="253">
        <v>64</v>
      </c>
      <c r="B73" s="259" t="s">
        <v>184</v>
      </c>
      <c r="C73" s="260" t="s">
        <v>185</v>
      </c>
      <c r="D73" s="256">
        <v>56.02</v>
      </c>
      <c r="E73" s="267">
        <v>0</v>
      </c>
      <c r="F73" s="263">
        <v>0</v>
      </c>
      <c r="G73" s="264" t="s">
        <v>69</v>
      </c>
      <c r="H73" s="265" t="s">
        <v>69</v>
      </c>
      <c r="I73" s="252"/>
    </row>
    <row r="74" spans="1:9" ht="12.75">
      <c r="A74" s="253">
        <v>65</v>
      </c>
      <c r="B74" s="259" t="s">
        <v>186</v>
      </c>
      <c r="C74" s="260" t="s">
        <v>187</v>
      </c>
      <c r="D74" s="256">
        <v>56.02</v>
      </c>
      <c r="E74" s="257">
        <v>0</v>
      </c>
      <c r="F74" s="263">
        <v>0</v>
      </c>
      <c r="G74" s="264" t="s">
        <v>69</v>
      </c>
      <c r="H74" s="265" t="s">
        <v>69</v>
      </c>
      <c r="I74" s="252"/>
    </row>
    <row r="75" spans="1:9" ht="12.75">
      <c r="A75" s="253">
        <v>66</v>
      </c>
      <c r="B75" s="259" t="s">
        <v>188</v>
      </c>
      <c r="C75" s="260" t="s">
        <v>189</v>
      </c>
      <c r="D75" s="256">
        <v>3207.16</v>
      </c>
      <c r="E75" s="257">
        <v>2</v>
      </c>
      <c r="F75" s="258">
        <v>1.93</v>
      </c>
      <c r="G75" s="250">
        <f aca="true" t="shared" si="6" ref="G75:G87">IF(E75=0," ",(F75/E75)*100)</f>
        <v>96.5</v>
      </c>
      <c r="H75" s="251">
        <f aca="true" t="shared" si="7" ref="H75:H81">IF(D75=0," ",(F75/D75)*100)</f>
        <v>0.06017785205602465</v>
      </c>
      <c r="I75" s="252"/>
    </row>
    <row r="76" spans="1:9" ht="12.75">
      <c r="A76" s="253">
        <v>67</v>
      </c>
      <c r="B76" s="259" t="s">
        <v>190</v>
      </c>
      <c r="C76" s="260" t="s">
        <v>191</v>
      </c>
      <c r="D76" s="256">
        <v>3207.16</v>
      </c>
      <c r="E76" s="257">
        <v>2</v>
      </c>
      <c r="F76" s="258">
        <v>1.93</v>
      </c>
      <c r="G76" s="250">
        <f t="shared" si="6"/>
        <v>96.5</v>
      </c>
      <c r="H76" s="251">
        <f t="shared" si="7"/>
        <v>0.06017785205602465</v>
      </c>
      <c r="I76" s="252"/>
    </row>
    <row r="77" spans="1:9" ht="12.75">
      <c r="A77" s="253">
        <v>68</v>
      </c>
      <c r="B77" s="259" t="s">
        <v>192</v>
      </c>
      <c r="C77" s="260" t="s">
        <v>193</v>
      </c>
      <c r="D77" s="256">
        <v>3207.16</v>
      </c>
      <c r="E77" s="257">
        <v>2</v>
      </c>
      <c r="F77" s="258">
        <v>1.93</v>
      </c>
      <c r="G77" s="250">
        <f t="shared" si="6"/>
        <v>96.5</v>
      </c>
      <c r="H77" s="251">
        <f t="shared" si="7"/>
        <v>0.06017785205602465</v>
      </c>
      <c r="I77" s="252"/>
    </row>
    <row r="78" spans="1:9" ht="12.75">
      <c r="A78" s="253">
        <v>69</v>
      </c>
      <c r="B78" s="268" t="s">
        <v>194</v>
      </c>
      <c r="C78" s="255" t="s">
        <v>195</v>
      </c>
      <c r="D78" s="256">
        <v>45651.22</v>
      </c>
      <c r="E78" s="257">
        <v>75178</v>
      </c>
      <c r="F78" s="258">
        <v>88923.55</v>
      </c>
      <c r="G78" s="250">
        <f t="shared" si="6"/>
        <v>118.2840059591902</v>
      </c>
      <c r="H78" s="251">
        <f t="shared" si="7"/>
        <v>194.7889892099269</v>
      </c>
      <c r="I78" s="252"/>
    </row>
    <row r="79" spans="1:9" ht="12.75">
      <c r="A79" s="253">
        <v>70</v>
      </c>
      <c r="B79" s="259" t="s">
        <v>196</v>
      </c>
      <c r="C79" s="260" t="s">
        <v>197</v>
      </c>
      <c r="D79" s="256">
        <v>24970.22</v>
      </c>
      <c r="E79" s="257">
        <v>75178</v>
      </c>
      <c r="F79" s="258">
        <v>88358.55</v>
      </c>
      <c r="G79" s="250">
        <f t="shared" si="6"/>
        <v>117.53245630370589</v>
      </c>
      <c r="H79" s="251">
        <f t="shared" si="7"/>
        <v>353.8557129252365</v>
      </c>
      <c r="I79" s="252"/>
    </row>
    <row r="80" spans="1:9" ht="12.75">
      <c r="A80" s="253">
        <v>71</v>
      </c>
      <c r="B80" s="259" t="s">
        <v>198</v>
      </c>
      <c r="C80" s="260" t="s">
        <v>199</v>
      </c>
      <c r="D80" s="256">
        <v>2838.72</v>
      </c>
      <c r="E80" s="257">
        <v>12766</v>
      </c>
      <c r="F80" s="258">
        <v>12539.6</v>
      </c>
      <c r="G80" s="250">
        <f t="shared" si="6"/>
        <v>98.22653924486919</v>
      </c>
      <c r="H80" s="251">
        <f t="shared" si="7"/>
        <v>441.73430278435353</v>
      </c>
      <c r="I80" s="252"/>
    </row>
    <row r="81" spans="1:9" ht="12.75">
      <c r="A81" s="253">
        <v>72</v>
      </c>
      <c r="B81" s="259" t="s">
        <v>200</v>
      </c>
      <c r="C81" s="260" t="s">
        <v>201</v>
      </c>
      <c r="D81" s="256">
        <v>2838.72</v>
      </c>
      <c r="E81" s="257">
        <v>10366</v>
      </c>
      <c r="F81" s="258">
        <v>10195.3</v>
      </c>
      <c r="G81" s="250">
        <f t="shared" si="6"/>
        <v>98.35327030677213</v>
      </c>
      <c r="H81" s="251">
        <f t="shared" si="7"/>
        <v>359.15130763160863</v>
      </c>
      <c r="I81" s="252"/>
    </row>
    <row r="82" spans="1:9" ht="12.75">
      <c r="A82" s="253">
        <v>73</v>
      </c>
      <c r="B82" s="259" t="s">
        <v>202</v>
      </c>
      <c r="C82" s="260" t="s">
        <v>203</v>
      </c>
      <c r="D82" s="262">
        <v>0</v>
      </c>
      <c r="E82" s="257">
        <v>2400</v>
      </c>
      <c r="F82" s="258">
        <v>2344.3</v>
      </c>
      <c r="G82" s="250">
        <f t="shared" si="6"/>
        <v>97.67916666666667</v>
      </c>
      <c r="H82" s="265" t="s">
        <v>69</v>
      </c>
      <c r="I82" s="252"/>
    </row>
    <row r="83" spans="1:9" ht="12.75">
      <c r="A83" s="253">
        <v>74</v>
      </c>
      <c r="B83" s="259" t="s">
        <v>204</v>
      </c>
      <c r="C83" s="260" t="s">
        <v>205</v>
      </c>
      <c r="D83" s="256">
        <v>22131.5</v>
      </c>
      <c r="E83" s="257">
        <v>62412</v>
      </c>
      <c r="F83" s="258">
        <v>75818.95</v>
      </c>
      <c r="G83" s="250">
        <f t="shared" si="6"/>
        <v>121.48136576299429</v>
      </c>
      <c r="H83" s="251">
        <f>IF(D83=0," ",(F83/D83)*100)</f>
        <v>342.58387366423426</v>
      </c>
      <c r="I83" s="252"/>
    </row>
    <row r="84" spans="1:9" ht="12.75">
      <c r="A84" s="253">
        <v>75</v>
      </c>
      <c r="B84" s="259" t="s">
        <v>206</v>
      </c>
      <c r="C84" s="260" t="s">
        <v>207</v>
      </c>
      <c r="D84" s="256">
        <v>6143.73</v>
      </c>
      <c r="E84" s="257">
        <v>52007</v>
      </c>
      <c r="F84" s="258">
        <v>66508.89</v>
      </c>
      <c r="G84" s="250">
        <f t="shared" si="6"/>
        <v>127.88449631780337</v>
      </c>
      <c r="H84" s="251">
        <f>IF(D84=0," ",(F84/D84)*100)</f>
        <v>1082.5490377995127</v>
      </c>
      <c r="I84" s="252"/>
    </row>
    <row r="85" spans="1:9" ht="12.75">
      <c r="A85" s="253">
        <v>76</v>
      </c>
      <c r="B85" s="259" t="s">
        <v>208</v>
      </c>
      <c r="C85" s="260" t="s">
        <v>209</v>
      </c>
      <c r="D85" s="256">
        <v>2890.64</v>
      </c>
      <c r="E85" s="257">
        <v>3000</v>
      </c>
      <c r="F85" s="258">
        <v>2829.47</v>
      </c>
      <c r="G85" s="250">
        <f t="shared" si="6"/>
        <v>94.31566666666666</v>
      </c>
      <c r="H85" s="251">
        <f>IF(D85=0," ",(F85/D85)*100)</f>
        <v>97.88385962970138</v>
      </c>
      <c r="I85" s="252"/>
    </row>
    <row r="86" spans="1:9" ht="12.75">
      <c r="A86" s="253">
        <v>77</v>
      </c>
      <c r="B86" s="259" t="s">
        <v>210</v>
      </c>
      <c r="C86" s="260" t="s">
        <v>211</v>
      </c>
      <c r="D86" s="256">
        <v>1927.23</v>
      </c>
      <c r="E86" s="257">
        <v>2000</v>
      </c>
      <c r="F86" s="258">
        <v>1824.04</v>
      </c>
      <c r="G86" s="250">
        <f t="shared" si="6"/>
        <v>91.202</v>
      </c>
      <c r="H86" s="251">
        <f>IF(D86=0," ",(F86/D86)*100)</f>
        <v>94.64568318259886</v>
      </c>
      <c r="I86" s="252"/>
    </row>
    <row r="87" spans="1:9" ht="12.75">
      <c r="A87" s="253">
        <v>78</v>
      </c>
      <c r="B87" s="269" t="s">
        <v>212</v>
      </c>
      <c r="C87" s="255" t="s">
        <v>213</v>
      </c>
      <c r="D87" s="256">
        <v>11069.9</v>
      </c>
      <c r="E87" s="270">
        <v>5405</v>
      </c>
      <c r="F87" s="258">
        <v>4656.55</v>
      </c>
      <c r="G87" s="250">
        <f t="shared" si="6"/>
        <v>86.15263644773358</v>
      </c>
      <c r="H87" s="251">
        <f>IF(D87=0," ",(F87/D87)*100)</f>
        <v>42.064968969909394</v>
      </c>
      <c r="I87" s="252"/>
    </row>
    <row r="88" spans="1:9" ht="12.75">
      <c r="A88" s="253">
        <v>79</v>
      </c>
      <c r="B88" s="269" t="s">
        <v>214</v>
      </c>
      <c r="C88" s="255" t="s">
        <v>215</v>
      </c>
      <c r="D88" s="256">
        <v>100</v>
      </c>
      <c r="E88" s="270">
        <v>0</v>
      </c>
      <c r="F88" s="263">
        <v>0</v>
      </c>
      <c r="G88" s="264" t="s">
        <v>69</v>
      </c>
      <c r="H88" s="265" t="s">
        <v>69</v>
      </c>
      <c r="I88" s="252"/>
    </row>
    <row r="89" spans="1:9" ht="12.75">
      <c r="A89" s="253">
        <v>80</v>
      </c>
      <c r="B89" s="259" t="s">
        <v>216</v>
      </c>
      <c r="C89" s="260" t="s">
        <v>217</v>
      </c>
      <c r="D89" s="256">
        <v>20681</v>
      </c>
      <c r="E89" s="270">
        <v>0</v>
      </c>
      <c r="F89" s="258">
        <v>565</v>
      </c>
      <c r="G89" s="264" t="s">
        <v>69</v>
      </c>
      <c r="H89" s="251">
        <f>IF(D89=0," ",(F89/D89)*100)</f>
        <v>2.7319762100478697</v>
      </c>
      <c r="I89" s="252"/>
    </row>
    <row r="90" spans="1:9" ht="12.75">
      <c r="A90" s="253">
        <v>81</v>
      </c>
      <c r="B90" s="259" t="s">
        <v>218</v>
      </c>
      <c r="C90" s="260" t="s">
        <v>219</v>
      </c>
      <c r="D90" s="256">
        <v>20681</v>
      </c>
      <c r="E90" s="270">
        <v>0</v>
      </c>
      <c r="F90" s="258">
        <v>565</v>
      </c>
      <c r="G90" s="264" t="s">
        <v>69</v>
      </c>
      <c r="H90" s="251">
        <f>IF(D90=0," ",(F90/D90)*100)</f>
        <v>2.7319762100478697</v>
      </c>
      <c r="I90" s="252"/>
    </row>
    <row r="91" spans="1:9" ht="12.75">
      <c r="A91" s="253">
        <v>82</v>
      </c>
      <c r="B91" s="259" t="s">
        <v>220</v>
      </c>
      <c r="C91" s="260" t="s">
        <v>221</v>
      </c>
      <c r="D91" s="256">
        <v>20681</v>
      </c>
      <c r="E91" s="270">
        <v>0</v>
      </c>
      <c r="F91" s="258">
        <v>565</v>
      </c>
      <c r="G91" s="264" t="s">
        <v>69</v>
      </c>
      <c r="H91" s="251">
        <f>IF(D91=0," ",(F91/D91)*100)</f>
        <v>2.7319762100478697</v>
      </c>
      <c r="I91" s="252"/>
    </row>
    <row r="92" spans="1:9" ht="13.5" thickBot="1">
      <c r="A92" s="253">
        <v>83</v>
      </c>
      <c r="B92" s="271" t="s">
        <v>222</v>
      </c>
      <c r="C92" s="272" t="s">
        <v>223</v>
      </c>
      <c r="D92" s="273">
        <v>0</v>
      </c>
      <c r="E92" s="274">
        <v>0</v>
      </c>
      <c r="F92" s="275">
        <v>0</v>
      </c>
      <c r="G92" s="264" t="s">
        <v>69</v>
      </c>
      <c r="H92" s="265" t="s">
        <v>69</v>
      </c>
      <c r="I92" s="252"/>
    </row>
    <row r="93" spans="1:9" ht="13.5" thickBot="1">
      <c r="A93" s="276">
        <v>84</v>
      </c>
      <c r="B93" s="277" t="s">
        <v>224</v>
      </c>
      <c r="C93" s="278"/>
      <c r="D93" s="279">
        <v>470</v>
      </c>
      <c r="E93" s="280">
        <v>491</v>
      </c>
      <c r="F93" s="281">
        <v>469</v>
      </c>
      <c r="G93" s="282">
        <f>IF(E93=0," ",(F93/E93)*100)</f>
        <v>95.5193482688391</v>
      </c>
      <c r="H93" s="283">
        <f>IF(D93=0," ",(F93/D93)*100)</f>
        <v>99.7872340425532</v>
      </c>
      <c r="I93" s="252"/>
    </row>
    <row r="94" spans="1:9" ht="12.75">
      <c r="A94" s="284"/>
      <c r="B94" s="252"/>
      <c r="C94" s="222"/>
      <c r="D94" s="252"/>
      <c r="E94" s="252"/>
      <c r="F94" s="252"/>
      <c r="G94" s="252"/>
      <c r="H94" s="252"/>
      <c r="I94" s="252"/>
    </row>
    <row r="95" spans="1:9" ht="12.75">
      <c r="A95" s="285"/>
      <c r="B95" s="252"/>
      <c r="C95" s="222"/>
      <c r="D95" s="252"/>
      <c r="E95" s="252"/>
      <c r="F95" s="252"/>
      <c r="G95" s="252"/>
      <c r="H95" s="252"/>
      <c r="I95" s="252"/>
    </row>
    <row r="96" spans="1:9" ht="12.75">
      <c r="A96" s="286"/>
      <c r="B96" s="220"/>
      <c r="D96" s="286"/>
      <c r="E96" s="252"/>
      <c r="F96" s="252"/>
      <c r="G96" s="252"/>
      <c r="H96" s="252"/>
      <c r="I96" s="252"/>
    </row>
    <row r="97" spans="1:9" ht="12.75">
      <c r="A97" s="284"/>
      <c r="B97" s="252"/>
      <c r="C97" s="222"/>
      <c r="D97" s="252"/>
      <c r="E97" s="252"/>
      <c r="F97" s="252"/>
      <c r="G97" s="252"/>
      <c r="H97" s="252"/>
      <c r="I97" s="252"/>
    </row>
    <row r="98" spans="1:9" ht="12.75">
      <c r="A98" s="284"/>
      <c r="B98" s="252"/>
      <c r="C98" s="222"/>
      <c r="D98" s="252"/>
      <c r="E98" s="252"/>
      <c r="F98" s="252"/>
      <c r="G98" s="252"/>
      <c r="H98" s="252"/>
      <c r="I98" s="252"/>
    </row>
    <row r="99" spans="1:9" ht="12.75">
      <c r="A99" s="284"/>
      <c r="B99" s="252"/>
      <c r="C99" s="222"/>
      <c r="D99" s="252"/>
      <c r="E99" s="252"/>
      <c r="F99" s="252"/>
      <c r="G99" s="252"/>
      <c r="H99" s="252"/>
      <c r="I99" s="252"/>
    </row>
    <row r="100" spans="1:9" ht="12.75">
      <c r="A100" s="284"/>
      <c r="B100" s="252"/>
      <c r="C100" s="222"/>
      <c r="D100" s="252"/>
      <c r="E100" s="252"/>
      <c r="F100" s="252"/>
      <c r="G100" s="252"/>
      <c r="H100" s="252"/>
      <c r="I100" s="252"/>
    </row>
    <row r="101" spans="1:9" ht="12.75">
      <c r="A101" s="284"/>
      <c r="B101" s="252"/>
      <c r="C101" s="222"/>
      <c r="D101" s="252"/>
      <c r="E101" s="252"/>
      <c r="F101" s="252"/>
      <c r="G101" s="252"/>
      <c r="H101" s="252"/>
      <c r="I101" s="252"/>
    </row>
    <row r="102" spans="1:9" ht="12.75">
      <c r="A102" s="284"/>
      <c r="B102" s="252"/>
      <c r="C102" s="222"/>
      <c r="D102" s="252"/>
      <c r="E102" s="252"/>
      <c r="F102" s="252"/>
      <c r="G102" s="252"/>
      <c r="H102" s="252"/>
      <c r="I102" s="252"/>
    </row>
    <row r="103" spans="1:9" ht="12.75">
      <c r="A103" s="284"/>
      <c r="B103" s="252"/>
      <c r="C103" s="222"/>
      <c r="D103" s="252"/>
      <c r="E103" s="252"/>
      <c r="F103" s="252"/>
      <c r="G103" s="252"/>
      <c r="H103" s="252"/>
      <c r="I103" s="252"/>
    </row>
    <row r="104" spans="1:9" ht="12.75">
      <c r="A104" s="284"/>
      <c r="B104" s="252"/>
      <c r="C104" s="222"/>
      <c r="D104" s="252"/>
      <c r="E104" s="252"/>
      <c r="F104" s="252"/>
      <c r="G104" s="252"/>
      <c r="H104" s="252"/>
      <c r="I104" s="252"/>
    </row>
    <row r="105" spans="1:9" ht="12.75">
      <c r="A105" s="284"/>
      <c r="B105" s="252"/>
      <c r="C105" s="222"/>
      <c r="D105" s="252"/>
      <c r="E105" s="252"/>
      <c r="F105" s="252"/>
      <c r="G105" s="252"/>
      <c r="H105" s="252"/>
      <c r="I105" s="252"/>
    </row>
    <row r="106" spans="1:9" ht="12.75">
      <c r="A106" s="284"/>
      <c r="B106" s="252"/>
      <c r="C106" s="222"/>
      <c r="D106" s="252"/>
      <c r="E106" s="252"/>
      <c r="F106" s="252"/>
      <c r="G106" s="252"/>
      <c r="H106" s="252"/>
      <c r="I106" s="252"/>
    </row>
    <row r="107" spans="1:9" ht="12.75">
      <c r="A107" s="284"/>
      <c r="B107" s="252"/>
      <c r="C107" s="222"/>
      <c r="D107" s="252"/>
      <c r="E107" s="252"/>
      <c r="F107" s="252"/>
      <c r="G107" s="252"/>
      <c r="H107" s="252"/>
      <c r="I107" s="252"/>
    </row>
    <row r="108" spans="1:9" ht="12.75">
      <c r="A108" s="284"/>
      <c r="B108" s="252"/>
      <c r="C108" s="222"/>
      <c r="D108" s="252"/>
      <c r="E108" s="252"/>
      <c r="F108" s="252"/>
      <c r="G108" s="252"/>
      <c r="H108" s="252"/>
      <c r="I108" s="252"/>
    </row>
    <row r="109" spans="1:9" ht="12.75">
      <c r="A109" s="284"/>
      <c r="B109" s="252"/>
      <c r="C109" s="222"/>
      <c r="D109" s="252"/>
      <c r="E109" s="252"/>
      <c r="F109" s="252"/>
      <c r="G109" s="252"/>
      <c r="H109" s="252"/>
      <c r="I109" s="252"/>
    </row>
    <row r="110" spans="1:9" ht="12.75">
      <c r="A110" s="284"/>
      <c r="B110" s="252"/>
      <c r="C110" s="222"/>
      <c r="D110" s="252"/>
      <c r="E110" s="252"/>
      <c r="F110" s="252"/>
      <c r="G110" s="252"/>
      <c r="H110" s="252"/>
      <c r="I110" s="252"/>
    </row>
    <row r="111" spans="1:9" ht="12.75">
      <c r="A111" s="284"/>
      <c r="B111" s="252"/>
      <c r="C111" s="222"/>
      <c r="D111" s="252"/>
      <c r="E111" s="252"/>
      <c r="F111" s="252"/>
      <c r="G111" s="252"/>
      <c r="H111" s="252"/>
      <c r="I111" s="252"/>
    </row>
    <row r="112" spans="1:9" ht="12.75">
      <c r="A112" s="284"/>
      <c r="B112" s="252"/>
      <c r="C112" s="222"/>
      <c r="D112" s="252"/>
      <c r="E112" s="252"/>
      <c r="F112" s="252"/>
      <c r="G112" s="252"/>
      <c r="H112" s="252"/>
      <c r="I112" s="252"/>
    </row>
    <row r="113" spans="1:9" ht="12.75">
      <c r="A113" s="284"/>
      <c r="B113" s="252"/>
      <c r="C113" s="222"/>
      <c r="D113" s="252"/>
      <c r="E113" s="252"/>
      <c r="F113" s="252"/>
      <c r="G113" s="252"/>
      <c r="H113" s="252"/>
      <c r="I113" s="252"/>
    </row>
    <row r="114" spans="1:9" ht="12.75">
      <c r="A114" s="284"/>
      <c r="B114" s="252"/>
      <c r="C114" s="222"/>
      <c r="D114" s="252"/>
      <c r="E114" s="252"/>
      <c r="F114" s="252"/>
      <c r="G114" s="252"/>
      <c r="H114" s="252"/>
      <c r="I114" s="252"/>
    </row>
    <row r="115" spans="1:9" ht="12.75">
      <c r="A115" s="284"/>
      <c r="B115" s="252"/>
      <c r="C115" s="222"/>
      <c r="D115" s="252"/>
      <c r="E115" s="252"/>
      <c r="F115" s="252"/>
      <c r="G115" s="252"/>
      <c r="H115" s="252"/>
      <c r="I115" s="252"/>
    </row>
    <row r="116" spans="1:9" ht="12.75">
      <c r="A116" s="284"/>
      <c r="B116" s="252"/>
      <c r="C116" s="222"/>
      <c r="D116" s="252"/>
      <c r="E116" s="252"/>
      <c r="F116" s="252"/>
      <c r="G116" s="252"/>
      <c r="H116" s="252"/>
      <c r="I116" s="252"/>
    </row>
    <row r="117" spans="1:9" ht="12.75">
      <c r="A117" s="252"/>
      <c r="B117" s="252"/>
      <c r="C117" s="222"/>
      <c r="D117" s="252"/>
      <c r="E117" s="252"/>
      <c r="F117" s="252"/>
      <c r="G117" s="252"/>
      <c r="H117" s="252"/>
      <c r="I117" s="252"/>
    </row>
    <row r="118" spans="1:9" ht="12.75">
      <c r="A118" s="252"/>
      <c r="B118" s="252"/>
      <c r="C118" s="222"/>
      <c r="D118" s="252"/>
      <c r="E118" s="252"/>
      <c r="F118" s="252"/>
      <c r="G118" s="252"/>
      <c r="H118" s="252"/>
      <c r="I118" s="252"/>
    </row>
    <row r="119" spans="1:9" ht="12.75">
      <c r="A119" s="252"/>
      <c r="B119" s="252"/>
      <c r="C119" s="222"/>
      <c r="D119" s="252"/>
      <c r="E119" s="252"/>
      <c r="F119" s="252"/>
      <c r="G119" s="252"/>
      <c r="H119" s="252"/>
      <c r="I119" s="252"/>
    </row>
    <row r="120" spans="1:9" ht="12.75">
      <c r="A120" s="252"/>
      <c r="B120" s="252"/>
      <c r="C120" s="222"/>
      <c r="D120" s="252"/>
      <c r="E120" s="252"/>
      <c r="F120" s="252"/>
      <c r="G120" s="252"/>
      <c r="H120" s="252"/>
      <c r="I120" s="252"/>
    </row>
    <row r="121" spans="1:9" ht="12.75">
      <c r="A121" s="252"/>
      <c r="B121" s="252"/>
      <c r="C121" s="222"/>
      <c r="D121" s="252"/>
      <c r="E121" s="252"/>
      <c r="F121" s="252"/>
      <c r="G121" s="252"/>
      <c r="H121" s="252"/>
      <c r="I121" s="252"/>
    </row>
    <row r="122" spans="1:9" ht="12.75">
      <c r="A122" s="252"/>
      <c r="B122" s="252"/>
      <c r="C122" s="222"/>
      <c r="D122" s="252"/>
      <c r="E122" s="252"/>
      <c r="F122" s="252"/>
      <c r="G122" s="252"/>
      <c r="H122" s="252"/>
      <c r="I122" s="252"/>
    </row>
    <row r="123" spans="1:9" ht="12.75">
      <c r="A123" s="252"/>
      <c r="B123" s="252"/>
      <c r="C123" s="222"/>
      <c r="D123" s="252"/>
      <c r="E123" s="252"/>
      <c r="F123" s="252"/>
      <c r="G123" s="252"/>
      <c r="H123" s="252"/>
      <c r="I123" s="252"/>
    </row>
    <row r="124" spans="1:9" ht="12.75">
      <c r="A124" s="252"/>
      <c r="B124" s="252"/>
      <c r="C124" s="222"/>
      <c r="D124" s="252"/>
      <c r="E124" s="252"/>
      <c r="F124" s="252"/>
      <c r="G124" s="252"/>
      <c r="H124" s="252"/>
      <c r="I124" s="252"/>
    </row>
    <row r="125" spans="1:9" ht="12.75">
      <c r="A125" s="252"/>
      <c r="B125" s="252"/>
      <c r="C125" s="222"/>
      <c r="D125" s="252"/>
      <c r="E125" s="252"/>
      <c r="F125" s="252"/>
      <c r="G125" s="252"/>
      <c r="H125" s="252"/>
      <c r="I125" s="252"/>
    </row>
    <row r="126" spans="1:9" ht="12.75">
      <c r="A126" s="252"/>
      <c r="B126" s="252"/>
      <c r="C126" s="222"/>
      <c r="D126" s="252"/>
      <c r="E126" s="252"/>
      <c r="F126" s="252"/>
      <c r="G126" s="252"/>
      <c r="H126" s="252"/>
      <c r="I126" s="252"/>
    </row>
    <row r="127" spans="1:9" ht="12.75">
      <c r="A127" s="252"/>
      <c r="B127" s="252"/>
      <c r="C127" s="222"/>
      <c r="D127" s="252"/>
      <c r="E127" s="252"/>
      <c r="F127" s="252"/>
      <c r="G127" s="252"/>
      <c r="H127" s="252"/>
      <c r="I127" s="252"/>
    </row>
    <row r="128" spans="1:9" ht="12.75">
      <c r="A128" s="252"/>
      <c r="B128" s="252"/>
      <c r="C128" s="222"/>
      <c r="D128" s="252"/>
      <c r="E128" s="252"/>
      <c r="F128" s="252"/>
      <c r="G128" s="252"/>
      <c r="H128" s="252"/>
      <c r="I128" s="252"/>
    </row>
    <row r="129" spans="1:9" ht="12.75">
      <c r="A129" s="252"/>
      <c r="B129" s="252"/>
      <c r="C129" s="222"/>
      <c r="D129" s="252"/>
      <c r="E129" s="252"/>
      <c r="F129" s="252"/>
      <c r="G129" s="252"/>
      <c r="H129" s="252"/>
      <c r="I129" s="252"/>
    </row>
    <row r="130" spans="1:9" ht="12.75">
      <c r="A130" s="252"/>
      <c r="B130" s="252"/>
      <c r="C130" s="222"/>
      <c r="D130" s="252"/>
      <c r="E130" s="252"/>
      <c r="F130" s="252"/>
      <c r="G130" s="252"/>
      <c r="H130" s="252"/>
      <c r="I130" s="252"/>
    </row>
    <row r="131" spans="1:9" ht="12.75">
      <c r="A131" s="252"/>
      <c r="B131" s="252"/>
      <c r="C131" s="222"/>
      <c r="D131" s="252"/>
      <c r="E131" s="252"/>
      <c r="F131" s="252"/>
      <c r="G131" s="252"/>
      <c r="H131" s="252"/>
      <c r="I131" s="252"/>
    </row>
    <row r="132" spans="1:9" ht="12.75">
      <c r="A132" s="252"/>
      <c r="B132" s="252"/>
      <c r="C132" s="222"/>
      <c r="D132" s="252"/>
      <c r="E132" s="252"/>
      <c r="F132" s="252"/>
      <c r="G132" s="252"/>
      <c r="H132" s="252"/>
      <c r="I132" s="252"/>
    </row>
    <row r="133" spans="1:9" ht="12.75">
      <c r="A133" s="252"/>
      <c r="B133" s="252"/>
      <c r="C133" s="222"/>
      <c r="D133" s="252"/>
      <c r="E133" s="252"/>
      <c r="F133" s="252"/>
      <c r="G133" s="252"/>
      <c r="H133" s="252"/>
      <c r="I133" s="252"/>
    </row>
    <row r="134" spans="1:9" ht="12.75">
      <c r="A134" s="252"/>
      <c r="B134" s="252"/>
      <c r="C134" s="222"/>
      <c r="D134" s="252"/>
      <c r="E134" s="252"/>
      <c r="F134" s="252"/>
      <c r="G134" s="252"/>
      <c r="H134" s="252"/>
      <c r="I134" s="252"/>
    </row>
    <row r="135" spans="1:9" ht="12.75">
      <c r="A135" s="252"/>
      <c r="B135" s="252"/>
      <c r="C135" s="222"/>
      <c r="D135" s="252"/>
      <c r="E135" s="252"/>
      <c r="F135" s="252"/>
      <c r="G135" s="252"/>
      <c r="H135" s="252"/>
      <c r="I135" s="252"/>
    </row>
    <row r="136" spans="1:9" ht="12.75">
      <c r="A136" s="252"/>
      <c r="B136" s="252"/>
      <c r="C136" s="222"/>
      <c r="D136" s="252"/>
      <c r="E136" s="252"/>
      <c r="F136" s="252"/>
      <c r="G136" s="252"/>
      <c r="H136" s="252"/>
      <c r="I136" s="252"/>
    </row>
    <row r="137" spans="1:9" ht="12.75">
      <c r="A137" s="252"/>
      <c r="B137" s="252"/>
      <c r="C137" s="222"/>
      <c r="D137" s="252"/>
      <c r="E137" s="252"/>
      <c r="F137" s="252"/>
      <c r="G137" s="252"/>
      <c r="H137" s="252"/>
      <c r="I137" s="252"/>
    </row>
    <row r="138" spans="1:9" ht="12.75">
      <c r="A138" s="252"/>
      <c r="B138" s="252"/>
      <c r="C138" s="222"/>
      <c r="D138" s="252"/>
      <c r="E138" s="252"/>
      <c r="F138" s="252"/>
      <c r="G138" s="252"/>
      <c r="H138" s="252"/>
      <c r="I138" s="252"/>
    </row>
    <row r="139" spans="1:9" ht="12.75">
      <c r="A139" s="252"/>
      <c r="B139" s="252"/>
      <c r="C139" s="222"/>
      <c r="D139" s="252"/>
      <c r="E139" s="252"/>
      <c r="F139" s="252"/>
      <c r="G139" s="252"/>
      <c r="H139" s="252"/>
      <c r="I139" s="252"/>
    </row>
    <row r="140" spans="1:9" ht="12.75">
      <c r="A140" s="252"/>
      <c r="B140" s="252"/>
      <c r="C140" s="222"/>
      <c r="D140" s="252"/>
      <c r="E140" s="252"/>
      <c r="F140" s="252"/>
      <c r="G140" s="252"/>
      <c r="H140" s="252"/>
      <c r="I140" s="252"/>
    </row>
    <row r="141" spans="1:9" ht="12.75">
      <c r="A141" s="252"/>
      <c r="B141" s="252"/>
      <c r="C141" s="222"/>
      <c r="D141" s="252"/>
      <c r="E141" s="252"/>
      <c r="F141" s="252"/>
      <c r="G141" s="252"/>
      <c r="H141" s="252"/>
      <c r="I141" s="252"/>
    </row>
    <row r="142" spans="1:9" ht="12.75">
      <c r="A142" s="252"/>
      <c r="B142" s="252"/>
      <c r="C142" s="222"/>
      <c r="D142" s="252"/>
      <c r="E142" s="252"/>
      <c r="F142" s="252"/>
      <c r="G142" s="252"/>
      <c r="H142" s="252"/>
      <c r="I142" s="252"/>
    </row>
    <row r="143" spans="1:9" ht="12.75">
      <c r="A143" s="252"/>
      <c r="B143" s="252"/>
      <c r="C143" s="222"/>
      <c r="D143" s="252"/>
      <c r="E143" s="252"/>
      <c r="F143" s="252"/>
      <c r="G143" s="252"/>
      <c r="H143" s="252"/>
      <c r="I143" s="252"/>
    </row>
    <row r="144" spans="1:9" ht="12.75">
      <c r="A144" s="252"/>
      <c r="B144" s="252"/>
      <c r="C144" s="222"/>
      <c r="D144" s="252"/>
      <c r="E144" s="252"/>
      <c r="F144" s="252"/>
      <c r="G144" s="252"/>
      <c r="H144" s="252"/>
      <c r="I144" s="252"/>
    </row>
    <row r="145" spans="1:9" ht="12.75">
      <c r="A145" s="252"/>
      <c r="B145" s="252"/>
      <c r="C145" s="222"/>
      <c r="D145" s="252"/>
      <c r="E145" s="252"/>
      <c r="F145" s="252"/>
      <c r="G145" s="252"/>
      <c r="H145" s="252"/>
      <c r="I145" s="252"/>
    </row>
    <row r="146" spans="1:9" ht="12.75">
      <c r="A146" s="252"/>
      <c r="B146" s="252"/>
      <c r="C146" s="222"/>
      <c r="D146" s="252"/>
      <c r="E146" s="252"/>
      <c r="F146" s="252"/>
      <c r="G146" s="252"/>
      <c r="H146" s="252"/>
      <c r="I146" s="252"/>
    </row>
    <row r="147" spans="1:9" ht="12.75">
      <c r="A147" s="252"/>
      <c r="B147" s="252"/>
      <c r="C147" s="222"/>
      <c r="D147" s="252"/>
      <c r="E147" s="252"/>
      <c r="F147" s="252"/>
      <c r="G147" s="252"/>
      <c r="H147" s="252"/>
      <c r="I147" s="252"/>
    </row>
    <row r="148" spans="1:9" ht="12.75">
      <c r="A148" s="252"/>
      <c r="B148" s="252"/>
      <c r="C148" s="222"/>
      <c r="D148" s="252"/>
      <c r="E148" s="252"/>
      <c r="F148" s="252"/>
      <c r="G148" s="252"/>
      <c r="H148" s="252"/>
      <c r="I148" s="252"/>
    </row>
    <row r="149" spans="1:9" ht="12.75">
      <c r="A149" s="252"/>
      <c r="B149" s="252"/>
      <c r="C149" s="222"/>
      <c r="D149" s="252"/>
      <c r="E149" s="252"/>
      <c r="F149" s="252"/>
      <c r="G149" s="252"/>
      <c r="H149" s="252"/>
      <c r="I149" s="252"/>
    </row>
    <row r="150" spans="1:9" ht="12.75">
      <c r="A150" s="252"/>
      <c r="B150" s="252"/>
      <c r="C150" s="222"/>
      <c r="D150" s="252"/>
      <c r="E150" s="252"/>
      <c r="F150" s="252"/>
      <c r="G150" s="252"/>
      <c r="H150" s="252"/>
      <c r="I150" s="252"/>
    </row>
    <row r="151" spans="1:9" ht="12.75">
      <c r="A151" s="252"/>
      <c r="B151" s="252"/>
      <c r="C151" s="222"/>
      <c r="D151" s="252"/>
      <c r="E151" s="252"/>
      <c r="F151" s="252"/>
      <c r="G151" s="252"/>
      <c r="H151" s="252"/>
      <c r="I151" s="252"/>
    </row>
    <row r="152" spans="1:9" ht="12.75">
      <c r="A152" s="252"/>
      <c r="B152" s="252"/>
      <c r="C152" s="222"/>
      <c r="D152" s="252"/>
      <c r="E152" s="252"/>
      <c r="F152" s="252"/>
      <c r="G152" s="252"/>
      <c r="H152" s="252"/>
      <c r="I152" s="252"/>
    </row>
    <row r="153" spans="1:9" ht="12.75">
      <c r="A153" s="252"/>
      <c r="B153" s="252"/>
      <c r="C153" s="222"/>
      <c r="D153" s="252"/>
      <c r="E153" s="252"/>
      <c r="F153" s="252"/>
      <c r="G153" s="252"/>
      <c r="H153" s="252"/>
      <c r="I153" s="252"/>
    </row>
    <row r="154" spans="1:9" ht="12.75">
      <c r="A154" s="252"/>
      <c r="B154" s="252"/>
      <c r="C154" s="222"/>
      <c r="D154" s="252"/>
      <c r="E154" s="252"/>
      <c r="F154" s="252"/>
      <c r="G154" s="252"/>
      <c r="H154" s="252"/>
      <c r="I154" s="252"/>
    </row>
    <row r="155" spans="1:9" ht="12.75">
      <c r="A155" s="252"/>
      <c r="B155" s="252"/>
      <c r="C155" s="222"/>
      <c r="D155" s="252"/>
      <c r="E155" s="252"/>
      <c r="F155" s="252"/>
      <c r="G155" s="252"/>
      <c r="H155" s="252"/>
      <c r="I155" s="252"/>
    </row>
    <row r="156" spans="1:9" ht="12.75">
      <c r="A156" s="252"/>
      <c r="B156" s="252"/>
      <c r="C156" s="222"/>
      <c r="D156" s="252"/>
      <c r="E156" s="252"/>
      <c r="F156" s="252"/>
      <c r="G156" s="252"/>
      <c r="H156" s="252"/>
      <c r="I156" s="252"/>
    </row>
    <row r="157" spans="1:9" ht="12.75">
      <c r="A157" s="252"/>
      <c r="B157" s="252"/>
      <c r="C157" s="222"/>
      <c r="D157" s="252"/>
      <c r="E157" s="252"/>
      <c r="F157" s="252"/>
      <c r="G157" s="252"/>
      <c r="H157" s="252"/>
      <c r="I157" s="252"/>
    </row>
    <row r="158" spans="1:9" ht="12.75">
      <c r="A158" s="252"/>
      <c r="B158" s="252"/>
      <c r="C158" s="222"/>
      <c r="D158" s="252"/>
      <c r="E158" s="252"/>
      <c r="F158" s="252"/>
      <c r="G158" s="252"/>
      <c r="H158" s="252"/>
      <c r="I158" s="252"/>
    </row>
    <row r="159" spans="1:9" ht="12.75">
      <c r="A159" s="252"/>
      <c r="B159" s="252"/>
      <c r="C159" s="222"/>
      <c r="D159" s="252"/>
      <c r="E159" s="252"/>
      <c r="F159" s="252"/>
      <c r="G159" s="252"/>
      <c r="H159" s="252"/>
      <c r="I159" s="252"/>
    </row>
    <row r="160" spans="1:9" ht="12.75">
      <c r="A160" s="252"/>
      <c r="B160" s="252"/>
      <c r="C160" s="222"/>
      <c r="D160" s="252"/>
      <c r="E160" s="252"/>
      <c r="F160" s="252"/>
      <c r="G160" s="252"/>
      <c r="H160" s="252"/>
      <c r="I160" s="252"/>
    </row>
    <row r="161" spans="1:9" ht="12.75">
      <c r="A161" s="252"/>
      <c r="B161" s="252"/>
      <c r="C161" s="222"/>
      <c r="D161" s="252"/>
      <c r="E161" s="252"/>
      <c r="F161" s="252"/>
      <c r="G161" s="252"/>
      <c r="H161" s="252"/>
      <c r="I161" s="252"/>
    </row>
    <row r="162" spans="1:9" ht="12.75">
      <c r="A162" s="252"/>
      <c r="B162" s="252"/>
      <c r="C162" s="222"/>
      <c r="D162" s="252"/>
      <c r="E162" s="252"/>
      <c r="F162" s="252"/>
      <c r="G162" s="252"/>
      <c r="H162" s="252"/>
      <c r="I162" s="252"/>
    </row>
    <row r="163" spans="1:9" ht="12.75">
      <c r="A163" s="252"/>
      <c r="B163" s="252"/>
      <c r="C163" s="222"/>
      <c r="D163" s="252"/>
      <c r="E163" s="252"/>
      <c r="F163" s="252"/>
      <c r="G163" s="252"/>
      <c r="H163" s="252"/>
      <c r="I163" s="252"/>
    </row>
    <row r="164" spans="1:9" ht="12.75">
      <c r="A164" s="252"/>
      <c r="B164" s="252"/>
      <c r="C164" s="222"/>
      <c r="D164" s="252"/>
      <c r="E164" s="252"/>
      <c r="F164" s="252"/>
      <c r="G164" s="252"/>
      <c r="H164" s="252"/>
      <c r="I164" s="252"/>
    </row>
    <row r="165" spans="1:9" ht="12.75">
      <c r="A165" s="252"/>
      <c r="B165" s="252"/>
      <c r="C165" s="222"/>
      <c r="D165" s="252"/>
      <c r="E165" s="252"/>
      <c r="F165" s="252"/>
      <c r="G165" s="252"/>
      <c r="H165" s="252"/>
      <c r="I165" s="252"/>
    </row>
    <row r="166" spans="1:9" ht="12.75">
      <c r="A166" s="252"/>
      <c r="B166" s="252"/>
      <c r="C166" s="222"/>
      <c r="D166" s="252"/>
      <c r="E166" s="252"/>
      <c r="F166" s="252"/>
      <c r="G166" s="252"/>
      <c r="H166" s="252"/>
      <c r="I166" s="252"/>
    </row>
    <row r="167" spans="1:9" ht="12.75">
      <c r="A167" s="252"/>
      <c r="B167" s="252"/>
      <c r="C167" s="222"/>
      <c r="D167" s="252"/>
      <c r="E167" s="252"/>
      <c r="F167" s="252"/>
      <c r="G167" s="252"/>
      <c r="H167" s="252"/>
      <c r="I167" s="252"/>
    </row>
    <row r="168" spans="1:9" ht="12.75">
      <c r="A168" s="252"/>
      <c r="B168" s="252"/>
      <c r="C168" s="222"/>
      <c r="D168" s="252"/>
      <c r="E168" s="252"/>
      <c r="F168" s="252"/>
      <c r="G168" s="252"/>
      <c r="H168" s="252"/>
      <c r="I168" s="252"/>
    </row>
    <row r="169" spans="1:9" ht="12.75">
      <c r="A169" s="252"/>
      <c r="B169" s="252"/>
      <c r="C169" s="222"/>
      <c r="D169" s="252"/>
      <c r="E169" s="252"/>
      <c r="F169" s="252"/>
      <c r="G169" s="252"/>
      <c r="H169" s="252"/>
      <c r="I169" s="252"/>
    </row>
    <row r="170" spans="1:9" ht="12.75">
      <c r="A170" s="252"/>
      <c r="B170" s="252"/>
      <c r="C170" s="222"/>
      <c r="D170" s="252"/>
      <c r="E170" s="252"/>
      <c r="F170" s="252"/>
      <c r="G170" s="252"/>
      <c r="H170" s="252"/>
      <c r="I170" s="252"/>
    </row>
    <row r="171" spans="1:9" ht="12.75">
      <c r="A171" s="252"/>
      <c r="B171" s="252"/>
      <c r="C171" s="222"/>
      <c r="D171" s="252"/>
      <c r="E171" s="252"/>
      <c r="F171" s="252"/>
      <c r="G171" s="252"/>
      <c r="H171" s="252"/>
      <c r="I171" s="252"/>
    </row>
    <row r="172" spans="1:9" ht="12.75">
      <c r="A172" s="252"/>
      <c r="B172" s="252"/>
      <c r="C172" s="222"/>
      <c r="D172" s="252"/>
      <c r="E172" s="252"/>
      <c r="F172" s="252"/>
      <c r="G172" s="252"/>
      <c r="H172" s="252"/>
      <c r="I172" s="252"/>
    </row>
    <row r="173" spans="1:9" ht="12.75">
      <c r="A173" s="252"/>
      <c r="B173" s="252"/>
      <c r="C173" s="222"/>
      <c r="D173" s="252"/>
      <c r="E173" s="252"/>
      <c r="F173" s="252"/>
      <c r="G173" s="252"/>
      <c r="H173" s="252"/>
      <c r="I173" s="252"/>
    </row>
    <row r="174" spans="1:9" ht="12.75">
      <c r="A174" s="252"/>
      <c r="B174" s="252"/>
      <c r="C174" s="222"/>
      <c r="D174" s="252"/>
      <c r="E174" s="252"/>
      <c r="F174" s="252"/>
      <c r="G174" s="252"/>
      <c r="H174" s="252"/>
      <c r="I174" s="252"/>
    </row>
    <row r="175" spans="1:9" ht="12.75">
      <c r="A175" s="252"/>
      <c r="B175" s="252"/>
      <c r="C175" s="222"/>
      <c r="D175" s="252"/>
      <c r="E175" s="252"/>
      <c r="F175" s="252"/>
      <c r="G175" s="252"/>
      <c r="H175" s="252"/>
      <c r="I175" s="252"/>
    </row>
    <row r="176" spans="1:9" ht="12.75">
      <c r="A176" s="252"/>
      <c r="B176" s="252"/>
      <c r="C176" s="222"/>
      <c r="D176" s="252"/>
      <c r="E176" s="252"/>
      <c r="F176" s="252"/>
      <c r="G176" s="252"/>
      <c r="H176" s="252"/>
      <c r="I176" s="252"/>
    </row>
    <row r="177" spans="1:9" ht="12.75">
      <c r="A177" s="252"/>
      <c r="B177" s="252"/>
      <c r="C177" s="222"/>
      <c r="D177" s="252"/>
      <c r="E177" s="252"/>
      <c r="F177" s="252"/>
      <c r="G177" s="252"/>
      <c r="H177" s="252"/>
      <c r="I177" s="252"/>
    </row>
    <row r="178" spans="1:9" ht="12.75">
      <c r="A178" s="252"/>
      <c r="B178" s="252"/>
      <c r="C178" s="222"/>
      <c r="D178" s="252"/>
      <c r="E178" s="252"/>
      <c r="F178" s="252"/>
      <c r="G178" s="252"/>
      <c r="H178" s="252"/>
      <c r="I178" s="252"/>
    </row>
    <row r="179" spans="1:9" ht="12.75">
      <c r="A179" s="252"/>
      <c r="B179" s="252"/>
      <c r="C179" s="222"/>
      <c r="D179" s="252"/>
      <c r="E179" s="252"/>
      <c r="F179" s="252"/>
      <c r="G179" s="252"/>
      <c r="H179" s="252"/>
      <c r="I179" s="252"/>
    </row>
    <row r="180" spans="1:9" ht="12.75">
      <c r="A180" s="252"/>
      <c r="B180" s="252"/>
      <c r="C180" s="222"/>
      <c r="D180" s="252"/>
      <c r="E180" s="252"/>
      <c r="F180" s="252"/>
      <c r="G180" s="252"/>
      <c r="H180" s="252"/>
      <c r="I180" s="252"/>
    </row>
    <row r="181" spans="1:9" ht="12.75">
      <c r="A181" s="252"/>
      <c r="B181" s="252"/>
      <c r="C181" s="222"/>
      <c r="D181" s="252"/>
      <c r="E181" s="252"/>
      <c r="F181" s="252"/>
      <c r="G181" s="252"/>
      <c r="H181" s="252"/>
      <c r="I181" s="252"/>
    </row>
    <row r="182" spans="1:9" ht="12.75">
      <c r="A182" s="252"/>
      <c r="B182" s="252"/>
      <c r="C182" s="222"/>
      <c r="D182" s="252"/>
      <c r="E182" s="252"/>
      <c r="F182" s="252"/>
      <c r="G182" s="252"/>
      <c r="H182" s="252"/>
      <c r="I182" s="252"/>
    </row>
    <row r="183" spans="1:9" ht="12.75">
      <c r="A183" s="252"/>
      <c r="B183" s="252"/>
      <c r="C183" s="222"/>
      <c r="D183" s="252"/>
      <c r="E183" s="252"/>
      <c r="F183" s="252"/>
      <c r="G183" s="252"/>
      <c r="H183" s="252"/>
      <c r="I183" s="252"/>
    </row>
    <row r="184" spans="1:9" ht="12.75">
      <c r="A184" s="252"/>
      <c r="B184" s="252"/>
      <c r="C184" s="222"/>
      <c r="D184" s="252"/>
      <c r="E184" s="252"/>
      <c r="F184" s="252"/>
      <c r="G184" s="252"/>
      <c r="H184" s="252"/>
      <c r="I184" s="252"/>
    </row>
    <row r="185" spans="1:9" ht="12.75">
      <c r="A185" s="252"/>
      <c r="B185" s="252"/>
      <c r="C185" s="222"/>
      <c r="D185" s="252"/>
      <c r="E185" s="252"/>
      <c r="F185" s="252"/>
      <c r="G185" s="252"/>
      <c r="H185" s="252"/>
      <c r="I185" s="252"/>
    </row>
    <row r="186" spans="1:9" ht="12.75">
      <c r="A186" s="252"/>
      <c r="B186" s="252"/>
      <c r="C186" s="222"/>
      <c r="D186" s="252"/>
      <c r="E186" s="252"/>
      <c r="F186" s="252"/>
      <c r="G186" s="252"/>
      <c r="H186" s="252"/>
      <c r="I186" s="252"/>
    </row>
    <row r="187" spans="1:9" ht="12.75">
      <c r="A187" s="252"/>
      <c r="B187" s="252"/>
      <c r="C187" s="222"/>
      <c r="D187" s="252"/>
      <c r="E187" s="252"/>
      <c r="F187" s="252"/>
      <c r="G187" s="252"/>
      <c r="H187" s="252"/>
      <c r="I187" s="252"/>
    </row>
    <row r="188" spans="1:9" ht="12.75">
      <c r="A188" s="252"/>
      <c r="B188" s="252"/>
      <c r="C188" s="252"/>
      <c r="D188" s="252"/>
      <c r="E188" s="252"/>
      <c r="F188" s="252"/>
      <c r="G188" s="252"/>
      <c r="H188" s="252"/>
      <c r="I188" s="252"/>
    </row>
    <row r="189" spans="1:9" ht="12.75">
      <c r="A189" s="252"/>
      <c r="B189" s="252"/>
      <c r="C189" s="252"/>
      <c r="D189" s="252"/>
      <c r="E189" s="252"/>
      <c r="F189" s="252"/>
      <c r="G189" s="252"/>
      <c r="H189" s="252"/>
      <c r="I189" s="252"/>
    </row>
    <row r="190" spans="1:9" ht="12.75">
      <c r="A190" s="252"/>
      <c r="B190" s="252"/>
      <c r="C190" s="252"/>
      <c r="D190" s="252"/>
      <c r="E190" s="252"/>
      <c r="F190" s="252"/>
      <c r="G190" s="252"/>
      <c r="H190" s="252"/>
      <c r="I190" s="252"/>
    </row>
    <row r="191" spans="1:9" ht="12.75">
      <c r="A191" s="252"/>
      <c r="B191" s="252"/>
      <c r="C191" s="252"/>
      <c r="D191" s="252"/>
      <c r="E191" s="252"/>
      <c r="F191" s="252"/>
      <c r="G191" s="252"/>
      <c r="H191" s="252"/>
      <c r="I191" s="252"/>
    </row>
    <row r="192" spans="1:9" ht="12.75">
      <c r="A192" s="252"/>
      <c r="B192" s="252"/>
      <c r="C192" s="252"/>
      <c r="D192" s="252"/>
      <c r="E192" s="252"/>
      <c r="F192" s="252"/>
      <c r="G192" s="252"/>
      <c r="H192" s="252"/>
      <c r="I192" s="252"/>
    </row>
    <row r="193" spans="1:9" ht="12.75">
      <c r="A193" s="252"/>
      <c r="B193" s="252"/>
      <c r="C193" s="252"/>
      <c r="D193" s="252"/>
      <c r="E193" s="252"/>
      <c r="F193" s="252"/>
      <c r="G193" s="252"/>
      <c r="H193" s="252"/>
      <c r="I193" s="252"/>
    </row>
    <row r="194" spans="1:9" ht="12.75">
      <c r="A194" s="252"/>
      <c r="B194" s="252"/>
      <c r="C194" s="252"/>
      <c r="D194" s="252"/>
      <c r="E194" s="252"/>
      <c r="F194" s="252"/>
      <c r="G194" s="252"/>
      <c r="H194" s="252"/>
      <c r="I194" s="252"/>
    </row>
    <row r="195" spans="1:9" ht="12.75">
      <c r="A195" s="252"/>
      <c r="B195" s="252"/>
      <c r="C195" s="252"/>
      <c r="D195" s="252"/>
      <c r="E195" s="252"/>
      <c r="F195" s="252"/>
      <c r="G195" s="252"/>
      <c r="H195" s="252"/>
      <c r="I195" s="252"/>
    </row>
    <row r="196" spans="1:9" ht="12.75">
      <c r="A196" s="252"/>
      <c r="B196" s="252"/>
      <c r="C196" s="252"/>
      <c r="D196" s="252"/>
      <c r="E196" s="252"/>
      <c r="F196" s="252"/>
      <c r="G196" s="252"/>
      <c r="H196" s="252"/>
      <c r="I196" s="252"/>
    </row>
    <row r="197" spans="1:9" ht="12.75">
      <c r="A197" s="252"/>
      <c r="B197" s="252"/>
      <c r="C197" s="252"/>
      <c r="D197" s="252"/>
      <c r="E197" s="252"/>
      <c r="F197" s="252"/>
      <c r="G197" s="252"/>
      <c r="H197" s="252"/>
      <c r="I197" s="252"/>
    </row>
    <row r="198" spans="1:9" ht="12.75">
      <c r="A198" s="252"/>
      <c r="B198" s="252"/>
      <c r="C198" s="252"/>
      <c r="D198" s="252"/>
      <c r="E198" s="252"/>
      <c r="F198" s="252"/>
      <c r="G198" s="252"/>
      <c r="H198" s="252"/>
      <c r="I198" s="252"/>
    </row>
    <row r="199" spans="1:9" ht="12.75">
      <c r="A199" s="252"/>
      <c r="B199" s="252"/>
      <c r="C199" s="252"/>
      <c r="D199" s="252"/>
      <c r="E199" s="252"/>
      <c r="F199" s="252"/>
      <c r="G199" s="252"/>
      <c r="H199" s="252"/>
      <c r="I199" s="252"/>
    </row>
    <row r="200" spans="1:9" ht="12.75">
      <c r="A200" s="252"/>
      <c r="B200" s="252"/>
      <c r="C200" s="252"/>
      <c r="D200" s="252"/>
      <c r="E200" s="252"/>
      <c r="F200" s="252"/>
      <c r="G200" s="252"/>
      <c r="H200" s="252"/>
      <c r="I200" s="252"/>
    </row>
    <row r="201" spans="1:9" ht="12.75">
      <c r="A201" s="252"/>
      <c r="B201" s="252"/>
      <c r="C201" s="252"/>
      <c r="D201" s="252"/>
      <c r="E201" s="252"/>
      <c r="F201" s="252"/>
      <c r="G201" s="252"/>
      <c r="H201" s="252"/>
      <c r="I201" s="252"/>
    </row>
    <row r="202" spans="1:9" ht="12.75">
      <c r="A202" s="252"/>
      <c r="B202" s="252"/>
      <c r="C202" s="252"/>
      <c r="D202" s="252"/>
      <c r="E202" s="252"/>
      <c r="F202" s="252"/>
      <c r="G202" s="252"/>
      <c r="H202" s="252"/>
      <c r="I202" s="252"/>
    </row>
    <row r="203" spans="1:9" ht="12.75">
      <c r="A203" s="252"/>
      <c r="B203" s="252"/>
      <c r="C203" s="252"/>
      <c r="D203" s="252"/>
      <c r="E203" s="252"/>
      <c r="F203" s="252"/>
      <c r="G203" s="252"/>
      <c r="H203" s="252"/>
      <c r="I203" s="252"/>
    </row>
    <row r="204" spans="1:9" ht="12.75">
      <c r="A204" s="252"/>
      <c r="B204" s="252"/>
      <c r="C204" s="252"/>
      <c r="D204" s="252"/>
      <c r="E204" s="252"/>
      <c r="F204" s="252"/>
      <c r="G204" s="252"/>
      <c r="H204" s="252"/>
      <c r="I204" s="252"/>
    </row>
    <row r="205" spans="1:9" ht="12.75">
      <c r="A205" s="252"/>
      <c r="B205" s="252"/>
      <c r="C205" s="252"/>
      <c r="D205" s="252"/>
      <c r="E205" s="252"/>
      <c r="F205" s="252"/>
      <c r="G205" s="252"/>
      <c r="H205" s="252"/>
      <c r="I205" s="252"/>
    </row>
    <row r="206" spans="1:9" ht="12.75">
      <c r="A206" s="252"/>
      <c r="B206" s="252"/>
      <c r="C206" s="252"/>
      <c r="D206" s="252"/>
      <c r="E206" s="252"/>
      <c r="F206" s="252"/>
      <c r="G206" s="252"/>
      <c r="H206" s="252"/>
      <c r="I206" s="252"/>
    </row>
    <row r="207" spans="1:9" ht="12.75">
      <c r="A207" s="252"/>
      <c r="B207" s="252"/>
      <c r="C207" s="252"/>
      <c r="D207" s="252"/>
      <c r="E207" s="252"/>
      <c r="F207" s="252"/>
      <c r="G207" s="252"/>
      <c r="H207" s="252"/>
      <c r="I207" s="252"/>
    </row>
    <row r="208" spans="1:9" ht="12.75">
      <c r="A208" s="252"/>
      <c r="B208" s="252"/>
      <c r="C208" s="252"/>
      <c r="D208" s="252"/>
      <c r="E208" s="252"/>
      <c r="F208" s="252"/>
      <c r="G208" s="252"/>
      <c r="H208" s="252"/>
      <c r="I208" s="252"/>
    </row>
    <row r="209" spans="1:9" ht="12.75">
      <c r="A209" s="252"/>
      <c r="B209" s="252"/>
      <c r="C209" s="252"/>
      <c r="D209" s="252"/>
      <c r="E209" s="252"/>
      <c r="F209" s="252"/>
      <c r="G209" s="252"/>
      <c r="H209" s="252"/>
      <c r="I209" s="252"/>
    </row>
    <row r="210" spans="1:9" ht="12.75">
      <c r="A210" s="252"/>
      <c r="B210" s="252"/>
      <c r="C210" s="252"/>
      <c r="D210" s="252"/>
      <c r="E210" s="252"/>
      <c r="F210" s="252"/>
      <c r="G210" s="252"/>
      <c r="H210" s="252"/>
      <c r="I210" s="252"/>
    </row>
    <row r="211" spans="1:9" ht="12.75">
      <c r="A211" s="252"/>
      <c r="B211" s="252"/>
      <c r="C211" s="252"/>
      <c r="D211" s="252"/>
      <c r="E211" s="252"/>
      <c r="F211" s="252"/>
      <c r="G211" s="252"/>
      <c r="H211" s="252"/>
      <c r="I211" s="252"/>
    </row>
    <row r="212" spans="1:9" ht="12.75">
      <c r="A212" s="252"/>
      <c r="B212" s="252"/>
      <c r="C212" s="252"/>
      <c r="D212" s="252"/>
      <c r="E212" s="252"/>
      <c r="F212" s="252"/>
      <c r="G212" s="252"/>
      <c r="H212" s="252"/>
      <c r="I212" s="252"/>
    </row>
    <row r="213" spans="1:9" ht="12.75">
      <c r="A213" s="252"/>
      <c r="B213" s="252"/>
      <c r="C213" s="252"/>
      <c r="D213" s="252"/>
      <c r="E213" s="252"/>
      <c r="F213" s="252"/>
      <c r="G213" s="252"/>
      <c r="H213" s="252"/>
      <c r="I213" s="252"/>
    </row>
    <row r="214" spans="1:9" ht="12.75">
      <c r="A214" s="252"/>
      <c r="B214" s="252"/>
      <c r="C214" s="252"/>
      <c r="D214" s="252"/>
      <c r="E214" s="252"/>
      <c r="F214" s="252"/>
      <c r="G214" s="252"/>
      <c r="H214" s="252"/>
      <c r="I214" s="252"/>
    </row>
    <row r="215" spans="1:9" ht="12.75">
      <c r="A215" s="252"/>
      <c r="B215" s="252"/>
      <c r="C215" s="252"/>
      <c r="D215" s="252"/>
      <c r="E215" s="252"/>
      <c r="F215" s="252"/>
      <c r="G215" s="252"/>
      <c r="H215" s="252"/>
      <c r="I215" s="252"/>
    </row>
    <row r="216" spans="1:9" ht="12.75">
      <c r="A216" s="252"/>
      <c r="B216" s="252"/>
      <c r="C216" s="252"/>
      <c r="D216" s="252"/>
      <c r="E216" s="252"/>
      <c r="F216" s="252"/>
      <c r="G216" s="252"/>
      <c r="H216" s="252"/>
      <c r="I216" s="252"/>
    </row>
    <row r="217" spans="1:9" ht="12.75">
      <c r="A217" s="252"/>
      <c r="B217" s="252"/>
      <c r="C217" s="252"/>
      <c r="D217" s="252"/>
      <c r="E217" s="252"/>
      <c r="F217" s="252"/>
      <c r="G217" s="252"/>
      <c r="H217" s="252"/>
      <c r="I217" s="252"/>
    </row>
    <row r="218" spans="1:9" ht="12.75">
      <c r="A218" s="252"/>
      <c r="B218" s="252"/>
      <c r="C218" s="252"/>
      <c r="D218" s="252"/>
      <c r="E218" s="252"/>
      <c r="F218" s="252"/>
      <c r="G218" s="252"/>
      <c r="H218" s="252"/>
      <c r="I218" s="252"/>
    </row>
    <row r="219" spans="1:9" ht="12.75">
      <c r="A219" s="252"/>
      <c r="B219" s="252"/>
      <c r="C219" s="252"/>
      <c r="D219" s="252"/>
      <c r="E219" s="252"/>
      <c r="F219" s="252"/>
      <c r="G219" s="252"/>
      <c r="H219" s="252"/>
      <c r="I219" s="252"/>
    </row>
    <row r="220" spans="1:9" ht="12.75">
      <c r="A220" s="252"/>
      <c r="B220" s="252"/>
      <c r="C220" s="252"/>
      <c r="D220" s="252"/>
      <c r="E220" s="252"/>
      <c r="F220" s="252"/>
      <c r="G220" s="252"/>
      <c r="H220" s="252"/>
      <c r="I220" s="252"/>
    </row>
    <row r="221" spans="1:9" ht="12.75">
      <c r="A221" s="252"/>
      <c r="B221" s="252"/>
      <c r="C221" s="252"/>
      <c r="D221" s="252"/>
      <c r="E221" s="252"/>
      <c r="F221" s="252"/>
      <c r="G221" s="252"/>
      <c r="H221" s="252"/>
      <c r="I221" s="252"/>
    </row>
    <row r="222" spans="1:9" ht="12.75">
      <c r="A222" s="252"/>
      <c r="B222" s="252"/>
      <c r="C222" s="252"/>
      <c r="D222" s="252"/>
      <c r="E222" s="252"/>
      <c r="F222" s="252"/>
      <c r="G222" s="252"/>
      <c r="H222" s="252"/>
      <c r="I222" s="252"/>
    </row>
    <row r="223" spans="1:9" ht="12.75">
      <c r="A223" s="252"/>
      <c r="B223" s="252"/>
      <c r="C223" s="252"/>
      <c r="D223" s="252"/>
      <c r="E223" s="252"/>
      <c r="F223" s="252"/>
      <c r="G223" s="252"/>
      <c r="H223" s="252"/>
      <c r="I223" s="252"/>
    </row>
    <row r="224" spans="1:9" ht="12.75">
      <c r="A224" s="252"/>
      <c r="B224" s="252"/>
      <c r="C224" s="252"/>
      <c r="D224" s="252"/>
      <c r="E224" s="252"/>
      <c r="F224" s="252"/>
      <c r="G224" s="252"/>
      <c r="H224" s="252"/>
      <c r="I224" s="252"/>
    </row>
    <row r="225" spans="1:9" ht="12.75">
      <c r="A225" s="252"/>
      <c r="B225" s="252"/>
      <c r="C225" s="252"/>
      <c r="D225" s="252"/>
      <c r="E225" s="252"/>
      <c r="F225" s="252"/>
      <c r="G225" s="252"/>
      <c r="H225" s="252"/>
      <c r="I225" s="252"/>
    </row>
    <row r="226" spans="1:9" ht="12.75">
      <c r="A226" s="252"/>
      <c r="B226" s="252"/>
      <c r="C226" s="252"/>
      <c r="D226" s="252"/>
      <c r="E226" s="252"/>
      <c r="F226" s="252"/>
      <c r="G226" s="252"/>
      <c r="H226" s="252"/>
      <c r="I226" s="252"/>
    </row>
    <row r="227" spans="1:9" ht="12.75">
      <c r="A227" s="252"/>
      <c r="B227" s="252"/>
      <c r="C227" s="252"/>
      <c r="D227" s="252"/>
      <c r="E227" s="252"/>
      <c r="F227" s="252"/>
      <c r="G227" s="252"/>
      <c r="H227" s="252"/>
      <c r="I227" s="252"/>
    </row>
    <row r="228" spans="1:9" ht="12.75">
      <c r="A228" s="252"/>
      <c r="B228" s="252"/>
      <c r="C228" s="252"/>
      <c r="D228" s="252"/>
      <c r="E228" s="252"/>
      <c r="F228" s="252"/>
      <c r="G228" s="252"/>
      <c r="H228" s="252"/>
      <c r="I228" s="252"/>
    </row>
    <row r="229" spans="1:9" ht="12.75">
      <c r="A229" s="252"/>
      <c r="B229" s="252"/>
      <c r="C229" s="252"/>
      <c r="D229" s="252"/>
      <c r="E229" s="252"/>
      <c r="F229" s="252"/>
      <c r="G229" s="252"/>
      <c r="H229" s="252"/>
      <c r="I229" s="252"/>
    </row>
    <row r="230" spans="1:9" ht="12.75">
      <c r="A230" s="252"/>
      <c r="B230" s="252"/>
      <c r="C230" s="252"/>
      <c r="D230" s="252"/>
      <c r="E230" s="252"/>
      <c r="F230" s="252"/>
      <c r="G230" s="252"/>
      <c r="H230" s="252"/>
      <c r="I230" s="252"/>
    </row>
    <row r="231" spans="1:9" ht="12.75">
      <c r="A231" s="252"/>
      <c r="B231" s="252"/>
      <c r="C231" s="252"/>
      <c r="D231" s="252"/>
      <c r="E231" s="252"/>
      <c r="F231" s="252"/>
      <c r="G231" s="252"/>
      <c r="H231" s="252"/>
      <c r="I231" s="252"/>
    </row>
    <row r="232" spans="1:9" ht="12.75">
      <c r="A232" s="252"/>
      <c r="B232" s="252"/>
      <c r="C232" s="252"/>
      <c r="D232" s="252"/>
      <c r="E232" s="252"/>
      <c r="F232" s="252"/>
      <c r="G232" s="252"/>
      <c r="H232" s="252"/>
      <c r="I232" s="252"/>
    </row>
    <row r="233" spans="1:9" ht="12.75">
      <c r="A233" s="252"/>
      <c r="B233" s="252"/>
      <c r="C233" s="252"/>
      <c r="D233" s="252"/>
      <c r="E233" s="252"/>
      <c r="F233" s="252"/>
      <c r="G233" s="252"/>
      <c r="H233" s="252"/>
      <c r="I233" s="252"/>
    </row>
    <row r="234" spans="1:9" ht="12.75">
      <c r="A234" s="252"/>
      <c r="B234" s="252"/>
      <c r="C234" s="252"/>
      <c r="D234" s="252"/>
      <c r="E234" s="252"/>
      <c r="F234" s="252"/>
      <c r="G234" s="252"/>
      <c r="H234" s="252"/>
      <c r="I234" s="252"/>
    </row>
    <row r="235" spans="1:9" ht="12.75">
      <c r="A235" s="252"/>
      <c r="B235" s="252"/>
      <c r="C235" s="252"/>
      <c r="D235" s="252"/>
      <c r="E235" s="252"/>
      <c r="F235" s="252"/>
      <c r="G235" s="252"/>
      <c r="H235" s="252"/>
      <c r="I235" s="252"/>
    </row>
    <row r="236" spans="1:9" ht="12.75">
      <c r="A236" s="252"/>
      <c r="B236" s="252"/>
      <c r="C236" s="252"/>
      <c r="D236" s="252"/>
      <c r="E236" s="252"/>
      <c r="F236" s="252"/>
      <c r="G236" s="252"/>
      <c r="H236" s="252"/>
      <c r="I236" s="252"/>
    </row>
    <row r="237" spans="1:9" ht="12.75">
      <c r="A237" s="252"/>
      <c r="B237" s="252"/>
      <c r="C237" s="252"/>
      <c r="D237" s="252"/>
      <c r="E237" s="252"/>
      <c r="F237" s="252"/>
      <c r="G237" s="252"/>
      <c r="H237" s="252"/>
      <c r="I237" s="252"/>
    </row>
    <row r="238" spans="1:9" ht="12.75">
      <c r="A238" s="252"/>
      <c r="B238" s="252"/>
      <c r="C238" s="252"/>
      <c r="D238" s="252"/>
      <c r="E238" s="252"/>
      <c r="F238" s="252"/>
      <c r="G238" s="252"/>
      <c r="H238" s="252"/>
      <c r="I238" s="252"/>
    </row>
    <row r="239" spans="1:9" ht="12.75">
      <c r="A239" s="252"/>
      <c r="B239" s="252"/>
      <c r="C239" s="252"/>
      <c r="D239" s="252"/>
      <c r="E239" s="252"/>
      <c r="F239" s="252"/>
      <c r="G239" s="252"/>
      <c r="H239" s="252"/>
      <c r="I239" s="252"/>
    </row>
    <row r="240" spans="1:9" ht="12.75">
      <c r="A240" s="252"/>
      <c r="B240" s="252"/>
      <c r="C240" s="252"/>
      <c r="D240" s="252"/>
      <c r="E240" s="252"/>
      <c r="F240" s="252"/>
      <c r="G240" s="252"/>
      <c r="H240" s="252"/>
      <c r="I240" s="252"/>
    </row>
    <row r="241" spans="1:9" ht="12.75">
      <c r="A241" s="252"/>
      <c r="B241" s="252"/>
      <c r="C241" s="252"/>
      <c r="D241" s="252"/>
      <c r="E241" s="252"/>
      <c r="F241" s="252"/>
      <c r="G241" s="252"/>
      <c r="H241" s="252"/>
      <c r="I241" s="252"/>
    </row>
    <row r="242" spans="1:9" ht="12.75">
      <c r="A242" s="252"/>
      <c r="B242" s="252"/>
      <c r="C242" s="252"/>
      <c r="D242" s="252"/>
      <c r="E242" s="252"/>
      <c r="F242" s="252"/>
      <c r="G242" s="252"/>
      <c r="H242" s="252"/>
      <c r="I242" s="252"/>
    </row>
    <row r="243" spans="1:9" ht="12.75">
      <c r="A243" s="252"/>
      <c r="B243" s="252"/>
      <c r="C243" s="252"/>
      <c r="D243" s="252"/>
      <c r="E243" s="252"/>
      <c r="F243" s="252"/>
      <c r="G243" s="252"/>
      <c r="H243" s="252"/>
      <c r="I243" s="252"/>
    </row>
    <row r="244" spans="1:9" ht="12.75">
      <c r="A244" s="252"/>
      <c r="B244" s="252"/>
      <c r="C244" s="252"/>
      <c r="D244" s="252"/>
      <c r="E244" s="252"/>
      <c r="F244" s="252"/>
      <c r="G244" s="252"/>
      <c r="H244" s="252"/>
      <c r="I244" s="252"/>
    </row>
    <row r="245" spans="1:9" ht="12.75">
      <c r="A245" s="252"/>
      <c r="B245" s="252"/>
      <c r="C245" s="252"/>
      <c r="D245" s="252"/>
      <c r="E245" s="252"/>
      <c r="F245" s="252"/>
      <c r="G245" s="252"/>
      <c r="H245" s="252"/>
      <c r="I245" s="252"/>
    </row>
    <row r="246" spans="1:9" ht="12.75">
      <c r="A246" s="252"/>
      <c r="B246" s="252"/>
      <c r="C246" s="252"/>
      <c r="D246" s="252"/>
      <c r="E246" s="252"/>
      <c r="F246" s="252"/>
      <c r="G246" s="252"/>
      <c r="H246" s="252"/>
      <c r="I246" s="252"/>
    </row>
    <row r="247" spans="1:9" ht="12.75">
      <c r="A247" s="252"/>
      <c r="B247" s="252"/>
      <c r="C247" s="252"/>
      <c r="D247" s="252"/>
      <c r="E247" s="252"/>
      <c r="F247" s="252"/>
      <c r="G247" s="252"/>
      <c r="H247" s="252"/>
      <c r="I247" s="252"/>
    </row>
    <row r="248" spans="1:9" ht="12.75">
      <c r="A248" s="252"/>
      <c r="B248" s="252"/>
      <c r="C248" s="252"/>
      <c r="D248" s="252"/>
      <c r="E248" s="252"/>
      <c r="F248" s="252"/>
      <c r="G248" s="252"/>
      <c r="H248" s="252"/>
      <c r="I248" s="252"/>
    </row>
    <row r="249" spans="1:9" ht="12.75">
      <c r="A249" s="252"/>
      <c r="B249" s="252"/>
      <c r="C249" s="252"/>
      <c r="D249" s="252"/>
      <c r="E249" s="252"/>
      <c r="F249" s="252"/>
      <c r="G249" s="252"/>
      <c r="H249" s="252"/>
      <c r="I249" s="252"/>
    </row>
    <row r="250" spans="1:9" ht="12.75">
      <c r="A250" s="252"/>
      <c r="B250" s="252"/>
      <c r="C250" s="252"/>
      <c r="D250" s="252"/>
      <c r="E250" s="252"/>
      <c r="F250" s="252"/>
      <c r="G250" s="252"/>
      <c r="H250" s="252"/>
      <c r="I250" s="252"/>
    </row>
    <row r="251" spans="1:9" ht="12.75">
      <c r="A251" s="252"/>
      <c r="B251" s="252"/>
      <c r="C251" s="252"/>
      <c r="D251" s="252"/>
      <c r="E251" s="252"/>
      <c r="F251" s="252"/>
      <c r="G251" s="252"/>
      <c r="H251" s="252"/>
      <c r="I251" s="252"/>
    </row>
    <row r="252" spans="1:9" ht="12.75">
      <c r="A252" s="252"/>
      <c r="B252" s="252"/>
      <c r="C252" s="252"/>
      <c r="D252" s="252"/>
      <c r="E252" s="252"/>
      <c r="F252" s="252"/>
      <c r="G252" s="252"/>
      <c r="H252" s="252"/>
      <c r="I252" s="252"/>
    </row>
    <row r="253" spans="1:9" ht="12.75">
      <c r="A253" s="252"/>
      <c r="B253" s="252"/>
      <c r="C253" s="252"/>
      <c r="D253" s="252"/>
      <c r="E253" s="252"/>
      <c r="F253" s="252"/>
      <c r="G253" s="252"/>
      <c r="H253" s="252"/>
      <c r="I253" s="252"/>
    </row>
    <row r="254" spans="1:9" ht="12.75">
      <c r="A254" s="252"/>
      <c r="B254" s="252"/>
      <c r="C254" s="252"/>
      <c r="D254" s="252"/>
      <c r="E254" s="252"/>
      <c r="F254" s="252"/>
      <c r="G254" s="252"/>
      <c r="H254" s="252"/>
      <c r="I254" s="252"/>
    </row>
    <row r="255" spans="1:9" ht="12.75">
      <c r="A255" s="252"/>
      <c r="B255" s="252"/>
      <c r="C255" s="252"/>
      <c r="D255" s="252"/>
      <c r="E255" s="252"/>
      <c r="F255" s="252"/>
      <c r="G255" s="252"/>
      <c r="H255" s="252"/>
      <c r="I255" s="252"/>
    </row>
    <row r="256" spans="1:9" ht="12.75">
      <c r="A256" s="252"/>
      <c r="B256" s="252"/>
      <c r="C256" s="252"/>
      <c r="D256" s="252"/>
      <c r="E256" s="252"/>
      <c r="F256" s="252"/>
      <c r="G256" s="252"/>
      <c r="H256" s="252"/>
      <c r="I256" s="252"/>
    </row>
    <row r="257" spans="1:9" ht="12.75">
      <c r="A257" s="252"/>
      <c r="B257" s="252"/>
      <c r="C257" s="252"/>
      <c r="D257" s="252"/>
      <c r="E257" s="252"/>
      <c r="F257" s="252"/>
      <c r="G257" s="252"/>
      <c r="H257" s="252"/>
      <c r="I257" s="252"/>
    </row>
    <row r="258" spans="1:9" ht="12.75">
      <c r="A258" s="252"/>
      <c r="B258" s="252"/>
      <c r="C258" s="252"/>
      <c r="D258" s="252"/>
      <c r="E258" s="252"/>
      <c r="F258" s="252"/>
      <c r="G258" s="252"/>
      <c r="H258" s="252"/>
      <c r="I258" s="252"/>
    </row>
    <row r="259" spans="1:9" ht="12.75">
      <c r="A259" s="252"/>
      <c r="B259" s="252"/>
      <c r="C259" s="252"/>
      <c r="D259" s="252"/>
      <c r="E259" s="252"/>
      <c r="F259" s="252"/>
      <c r="G259" s="252"/>
      <c r="H259" s="252"/>
      <c r="I259" s="252"/>
    </row>
    <row r="260" spans="1:9" ht="12.75">
      <c r="A260" s="252"/>
      <c r="B260" s="252"/>
      <c r="C260" s="252"/>
      <c r="D260" s="252"/>
      <c r="E260" s="252"/>
      <c r="F260" s="252"/>
      <c r="G260" s="252"/>
      <c r="H260" s="252"/>
      <c r="I260" s="252"/>
    </row>
    <row r="261" spans="1:9" ht="12.75">
      <c r="A261" s="252"/>
      <c r="B261" s="252"/>
      <c r="C261" s="252"/>
      <c r="D261" s="252"/>
      <c r="E261" s="252"/>
      <c r="F261" s="252"/>
      <c r="G261" s="252"/>
      <c r="H261" s="252"/>
      <c r="I261" s="252"/>
    </row>
    <row r="262" spans="1:9" ht="12.75">
      <c r="A262" s="252"/>
      <c r="B262" s="252"/>
      <c r="C262" s="252"/>
      <c r="D262" s="252"/>
      <c r="E262" s="252"/>
      <c r="F262" s="252"/>
      <c r="G262" s="252"/>
      <c r="H262" s="252"/>
      <c r="I262" s="252"/>
    </row>
    <row r="263" spans="1:9" ht="12.75">
      <c r="A263" s="252"/>
      <c r="B263" s="252"/>
      <c r="C263" s="252"/>
      <c r="D263" s="252"/>
      <c r="E263" s="252"/>
      <c r="F263" s="252"/>
      <c r="G263" s="252"/>
      <c r="H263" s="252"/>
      <c r="I263" s="252"/>
    </row>
    <row r="264" spans="1:9" ht="12.75">
      <c r="A264" s="252"/>
      <c r="B264" s="252"/>
      <c r="C264" s="252"/>
      <c r="D264" s="252"/>
      <c r="E264" s="252"/>
      <c r="F264" s="252"/>
      <c r="G264" s="252"/>
      <c r="H264" s="252"/>
      <c r="I264" s="252"/>
    </row>
    <row r="265" spans="1:9" ht="12.75">
      <c r="A265" s="252"/>
      <c r="B265" s="252"/>
      <c r="C265" s="252"/>
      <c r="D265" s="252"/>
      <c r="E265" s="252"/>
      <c r="F265" s="252"/>
      <c r="G265" s="252"/>
      <c r="H265" s="252"/>
      <c r="I265" s="252"/>
    </row>
    <row r="266" spans="1:9" ht="12.75">
      <c r="A266" s="252"/>
      <c r="B266" s="252"/>
      <c r="C266" s="252"/>
      <c r="D266" s="252"/>
      <c r="E266" s="252"/>
      <c r="F266" s="252"/>
      <c r="G266" s="252"/>
      <c r="H266" s="252"/>
      <c r="I266" s="252"/>
    </row>
    <row r="267" spans="1:9" ht="12.75">
      <c r="A267" s="252"/>
      <c r="B267" s="252"/>
      <c r="C267" s="252"/>
      <c r="D267" s="252"/>
      <c r="E267" s="252"/>
      <c r="F267" s="252"/>
      <c r="G267" s="252"/>
      <c r="H267" s="252"/>
      <c r="I267" s="252"/>
    </row>
  </sheetData>
  <sheetProtection/>
  <mergeCells count="1">
    <mergeCell ref="E7:F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S14"/>
  <sheetViews>
    <sheetView zoomScale="80" zoomScaleNormal="80" workbookViewId="0" topLeftCell="A1">
      <selection activeCell="L2" sqref="L2"/>
    </sheetView>
  </sheetViews>
  <sheetFormatPr defaultColWidth="9.00390625" defaultRowHeight="12.75"/>
  <cols>
    <col min="1" max="1" width="16.875" style="0" customWidth="1"/>
    <col min="2" max="2" width="12.125" style="0" customWidth="1"/>
    <col min="3" max="3" width="13.00390625" style="0" customWidth="1"/>
    <col min="4" max="4" width="13.875" style="0" customWidth="1"/>
    <col min="5" max="5" width="13.00390625" style="0" customWidth="1"/>
    <col min="6" max="6" width="12.125" style="0" customWidth="1"/>
    <col min="7" max="7" width="12.375" style="0" customWidth="1"/>
    <col min="8" max="8" width="12.125" style="0" customWidth="1"/>
    <col min="9" max="9" width="13.25390625" style="0" customWidth="1"/>
    <col min="10" max="10" width="12.375" style="0" customWidth="1"/>
    <col min="11" max="11" width="12.875" style="0" customWidth="1"/>
    <col min="12" max="12" width="11.625" style="0" customWidth="1"/>
    <col min="13" max="14" width="10.375" style="0" customWidth="1"/>
    <col min="16" max="16" width="10.375" style="0" customWidth="1"/>
    <col min="17" max="17" width="11.00390625" style="0" customWidth="1"/>
    <col min="18" max="18" width="11.875" style="0" customWidth="1"/>
  </cols>
  <sheetData>
    <row r="1" ht="15.75">
      <c r="L1" s="146" t="s">
        <v>42</v>
      </c>
    </row>
    <row r="3" spans="1:8" ht="18">
      <c r="A3" s="1"/>
      <c r="B3" s="147"/>
      <c r="C3" s="147"/>
      <c r="D3" s="147"/>
      <c r="E3" s="147"/>
      <c r="F3" s="148"/>
      <c r="G3" s="149"/>
      <c r="H3" s="150"/>
    </row>
    <row r="4" spans="1:7" ht="17.25" customHeight="1">
      <c r="A4" s="151" t="s">
        <v>29</v>
      </c>
      <c r="B4" s="147"/>
      <c r="C4" s="147"/>
      <c r="D4" s="147"/>
      <c r="E4" s="147"/>
      <c r="F4" s="148"/>
      <c r="G4" s="149"/>
    </row>
    <row r="5" spans="1:19" ht="18" customHeight="1">
      <c r="A5" s="151" t="s">
        <v>30</v>
      </c>
      <c r="B5" s="5"/>
      <c r="C5" s="5"/>
      <c r="D5" s="5"/>
      <c r="E5" s="5"/>
      <c r="F5" s="6"/>
      <c r="G5" s="6"/>
      <c r="H5" s="6"/>
      <c r="I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5.75" customHeight="1" thickBot="1">
      <c r="A6" s="151"/>
      <c r="B6" s="5"/>
      <c r="C6" s="5"/>
      <c r="D6" s="5"/>
      <c r="E6" s="5"/>
      <c r="F6" s="6"/>
      <c r="G6" s="6"/>
      <c r="H6" s="6"/>
      <c r="I6" s="15"/>
      <c r="K6" s="15"/>
      <c r="L6" s="146"/>
      <c r="M6" s="15"/>
      <c r="N6" s="15"/>
      <c r="O6" s="15"/>
      <c r="P6" s="15"/>
      <c r="Q6" s="15"/>
      <c r="R6" s="15"/>
      <c r="S6" s="15"/>
    </row>
    <row r="7" spans="1:19" ht="17.25" thickBot="1" thickTop="1">
      <c r="A7" s="9"/>
      <c r="B7" s="214" t="s">
        <v>31</v>
      </c>
      <c r="C7" s="212"/>
      <c r="D7" s="212"/>
      <c r="E7" s="215"/>
      <c r="F7" s="215"/>
      <c r="G7" s="212"/>
      <c r="H7" s="212"/>
      <c r="I7" s="211" t="s">
        <v>32</v>
      </c>
      <c r="J7" s="212"/>
      <c r="K7" s="212"/>
      <c r="L7" s="213"/>
      <c r="M7" s="15"/>
      <c r="N7" s="15"/>
      <c r="O7" s="15"/>
      <c r="P7" s="15"/>
      <c r="Q7" s="15"/>
      <c r="R7" s="15"/>
      <c r="S7" s="15"/>
    </row>
    <row r="8" spans="1:19" ht="12.75" customHeight="1">
      <c r="A8" s="201" t="s">
        <v>5</v>
      </c>
      <c r="B8" s="152" t="s">
        <v>33</v>
      </c>
      <c r="C8" s="153" t="s">
        <v>34</v>
      </c>
      <c r="D8" s="154" t="s">
        <v>33</v>
      </c>
      <c r="E8" s="207" t="s">
        <v>41</v>
      </c>
      <c r="F8" s="208"/>
      <c r="G8" s="216" t="s">
        <v>35</v>
      </c>
      <c r="H8" s="217"/>
      <c r="I8" s="155" t="s">
        <v>36</v>
      </c>
      <c r="J8" s="156" t="s">
        <v>36</v>
      </c>
      <c r="K8" s="203" t="s">
        <v>37</v>
      </c>
      <c r="L8" s="204"/>
      <c r="M8" s="157"/>
      <c r="N8" s="157"/>
      <c r="O8" s="157"/>
      <c r="P8" s="158"/>
      <c r="Q8" s="159"/>
      <c r="R8" s="160"/>
      <c r="S8" s="15"/>
    </row>
    <row r="9" spans="1:19" ht="13.5" thickBot="1">
      <c r="A9" s="202"/>
      <c r="B9" s="161" t="s">
        <v>36</v>
      </c>
      <c r="C9" s="162" t="s">
        <v>16</v>
      </c>
      <c r="D9" s="163" t="s">
        <v>36</v>
      </c>
      <c r="E9" s="209"/>
      <c r="F9" s="210"/>
      <c r="G9" s="218"/>
      <c r="H9" s="218"/>
      <c r="I9" s="164">
        <v>2006</v>
      </c>
      <c r="J9" s="165">
        <v>2007</v>
      </c>
      <c r="K9" s="205"/>
      <c r="L9" s="206"/>
      <c r="M9" s="166"/>
      <c r="N9" s="166"/>
      <c r="O9" s="166"/>
      <c r="P9" s="167"/>
      <c r="Q9" s="168"/>
      <c r="R9" s="168"/>
      <c r="S9" s="15"/>
    </row>
    <row r="10" spans="1:19" ht="13.5" thickBot="1">
      <c r="A10" s="202"/>
      <c r="B10" s="169">
        <v>2006</v>
      </c>
      <c r="C10" s="170" t="s">
        <v>38</v>
      </c>
      <c r="D10" s="171">
        <v>2007</v>
      </c>
      <c r="E10" s="172" t="s">
        <v>39</v>
      </c>
      <c r="F10" s="173" t="s">
        <v>40</v>
      </c>
      <c r="G10" s="174" t="s">
        <v>39</v>
      </c>
      <c r="H10" s="173" t="s">
        <v>40</v>
      </c>
      <c r="I10" s="175"/>
      <c r="J10" s="176"/>
      <c r="K10" s="172" t="s">
        <v>39</v>
      </c>
      <c r="L10" s="177" t="s">
        <v>40</v>
      </c>
      <c r="M10" s="166"/>
      <c r="N10" s="166"/>
      <c r="O10" s="178"/>
      <c r="P10" s="167"/>
      <c r="Q10" s="179"/>
      <c r="R10" s="179"/>
      <c r="S10" s="15"/>
    </row>
    <row r="11" spans="1:19" ht="19.5" customHeight="1" thickBot="1">
      <c r="A11" s="180" t="s">
        <v>21</v>
      </c>
      <c r="B11" s="181">
        <v>27921.48325331699</v>
      </c>
      <c r="C11" s="88">
        <v>28844</v>
      </c>
      <c r="D11" s="91">
        <v>30330.042033849095</v>
      </c>
      <c r="E11" s="88">
        <f>D11-B11</f>
        <v>2408.5587805321047</v>
      </c>
      <c r="F11" s="182">
        <f>D11/B11*100</f>
        <v>108.62618492964901</v>
      </c>
      <c r="G11" s="183">
        <f>D11-C11</f>
        <v>1486.0420338490949</v>
      </c>
      <c r="H11" s="184">
        <f>D11/C11*100</f>
        <v>105.15199706645781</v>
      </c>
      <c r="I11" s="181">
        <v>21702.31667886774</v>
      </c>
      <c r="J11" s="91">
        <v>22932.927653675808</v>
      </c>
      <c r="K11" s="185">
        <f>J11-I11</f>
        <v>1230.610974808067</v>
      </c>
      <c r="L11" s="186">
        <f>J11/I11*100</f>
        <v>105.6704129472332</v>
      </c>
      <c r="N11" s="166"/>
      <c r="O11" s="178"/>
      <c r="P11" s="167"/>
      <c r="Q11" s="179"/>
      <c r="R11" s="179"/>
      <c r="S11" s="15"/>
    </row>
    <row r="12" spans="1:19" ht="19.5" customHeight="1" thickBot="1">
      <c r="A12" s="187" t="s">
        <v>24</v>
      </c>
      <c r="B12" s="181">
        <v>24641.162146217124</v>
      </c>
      <c r="C12" s="88">
        <v>25443</v>
      </c>
      <c r="D12" s="91">
        <v>26429.021055932306</v>
      </c>
      <c r="E12" s="88">
        <f>D12-B12</f>
        <v>1787.8589097151817</v>
      </c>
      <c r="F12" s="182">
        <f>D12/B12*100</f>
        <v>107.25557869026746</v>
      </c>
      <c r="G12" s="183">
        <f>D12-C12</f>
        <v>986.0210559323059</v>
      </c>
      <c r="H12" s="184">
        <f>D12/C12*100</f>
        <v>103.87541192442835</v>
      </c>
      <c r="I12" s="181">
        <v>20407.817900548358</v>
      </c>
      <c r="J12" s="91">
        <v>22142.016389836615</v>
      </c>
      <c r="K12" s="185">
        <f>J12-I12</f>
        <v>1734.1984892882574</v>
      </c>
      <c r="L12" s="186">
        <f>J12/I12*100</f>
        <v>108.49771640328905</v>
      </c>
      <c r="M12" s="188"/>
      <c r="N12" s="166"/>
      <c r="O12" s="178"/>
      <c r="P12" s="167"/>
      <c r="Q12" s="179"/>
      <c r="R12" s="179"/>
      <c r="S12" s="15"/>
    </row>
    <row r="13" spans="1:19" ht="19.5" customHeight="1" thickBot="1">
      <c r="A13" s="180" t="s">
        <v>26</v>
      </c>
      <c r="B13" s="181">
        <v>21917.29166666667</v>
      </c>
      <c r="C13" s="88">
        <v>23016</v>
      </c>
      <c r="D13" s="91">
        <v>23016.079710144928</v>
      </c>
      <c r="E13" s="88">
        <f>D13-B13</f>
        <v>1098.7880434782564</v>
      </c>
      <c r="F13" s="182">
        <f>D13/B13*100</f>
        <v>105.01333860127147</v>
      </c>
      <c r="G13" s="183">
        <f>D13-C13</f>
        <v>0.07971014492795803</v>
      </c>
      <c r="H13" s="184">
        <f>D13/C13*100</f>
        <v>100.00034632492583</v>
      </c>
      <c r="I13" s="181">
        <v>16931.989130434784</v>
      </c>
      <c r="J13" s="91">
        <v>19038.298007246376</v>
      </c>
      <c r="K13" s="185">
        <f>J13-I13</f>
        <v>2106.308876811592</v>
      </c>
      <c r="L13" s="186">
        <f>J13/I13*100</f>
        <v>112.43981944818024</v>
      </c>
      <c r="N13" s="166"/>
      <c r="O13" s="178"/>
      <c r="P13" s="167"/>
      <c r="Q13" s="179"/>
      <c r="R13" s="179"/>
      <c r="S13" s="15"/>
    </row>
    <row r="14" spans="1:19" ht="19.5" customHeight="1" thickBot="1">
      <c r="A14" s="189" t="s">
        <v>27</v>
      </c>
      <c r="B14" s="190">
        <v>22327.394209354123</v>
      </c>
      <c r="C14" s="191">
        <v>24736</v>
      </c>
      <c r="D14" s="137">
        <v>24743.17383076507</v>
      </c>
      <c r="E14" s="192">
        <f>D14-B14</f>
        <v>2415.7796214109476</v>
      </c>
      <c r="F14" s="193">
        <f>D14/B14*100</f>
        <v>110.81980099764107</v>
      </c>
      <c r="G14" s="194">
        <f>D14-C14</f>
        <v>7.173830765070306</v>
      </c>
      <c r="H14" s="195">
        <f>D14/C14*100</f>
        <v>100.02900157974237</v>
      </c>
      <c r="I14" s="190">
        <v>17252.858203415</v>
      </c>
      <c r="J14" s="137">
        <v>18537.086599981976</v>
      </c>
      <c r="K14" s="196">
        <f>J14-I14</f>
        <v>1284.2283965669776</v>
      </c>
      <c r="L14" s="197">
        <f>J14/I14*100</f>
        <v>107.44356895202894</v>
      </c>
      <c r="N14" s="166"/>
      <c r="O14" s="178"/>
      <c r="P14" s="167"/>
      <c r="Q14" s="179"/>
      <c r="R14" s="179"/>
      <c r="S14" s="15"/>
    </row>
    <row r="15" ht="13.5" thickTop="1"/>
  </sheetData>
  <sheetProtection/>
  <mergeCells count="6">
    <mergeCell ref="A8:A10"/>
    <mergeCell ref="K8:L9"/>
    <mergeCell ref="E8:F9"/>
    <mergeCell ref="I7:L7"/>
    <mergeCell ref="B7:H7"/>
    <mergeCell ref="G8:H9"/>
  </mergeCells>
  <printOptions horizontalCentered="1"/>
  <pageMargins left="0.7480314960629921" right="0.5511811023622047" top="1.1811023622047245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3" sqref="H3"/>
    </sheetView>
  </sheetViews>
  <sheetFormatPr defaultColWidth="9.00390625" defaultRowHeight="12.75"/>
  <cols>
    <col min="1" max="1" width="10.625" style="324" customWidth="1"/>
    <col min="2" max="2" width="30.75390625" style="188" customWidth="1"/>
    <col min="3" max="5" width="20.75390625" style="188" customWidth="1"/>
    <col min="6" max="6" width="15.375" style="188" customWidth="1"/>
    <col min="7" max="7" width="18.125" style="188" customWidth="1"/>
    <col min="8" max="16384" width="9.125" style="188" customWidth="1"/>
  </cols>
  <sheetData>
    <row r="1" ht="18">
      <c r="A1" s="287" t="s">
        <v>227</v>
      </c>
    </row>
    <row r="2" ht="15.75">
      <c r="A2" s="288"/>
    </row>
    <row r="4" spans="1:7" s="290" customFormat="1" ht="13.5" thickBot="1">
      <c r="A4" s="289"/>
      <c r="G4" s="188" t="s">
        <v>228</v>
      </c>
    </row>
    <row r="5" spans="1:7" s="295" customFormat="1" ht="64.5" thickBot="1">
      <c r="A5" s="291" t="s">
        <v>229</v>
      </c>
      <c r="B5" s="292" t="s">
        <v>230</v>
      </c>
      <c r="C5" s="292" t="s">
        <v>231</v>
      </c>
      <c r="D5" s="292" t="s">
        <v>232</v>
      </c>
      <c r="E5" s="293" t="s">
        <v>233</v>
      </c>
      <c r="F5" s="294" t="s">
        <v>234</v>
      </c>
      <c r="G5" s="294" t="s">
        <v>235</v>
      </c>
    </row>
    <row r="6" spans="1:7" ht="13.5" thickBot="1">
      <c r="A6" s="296">
        <v>2123</v>
      </c>
      <c r="B6" s="297" t="s">
        <v>236</v>
      </c>
      <c r="C6" s="297"/>
      <c r="D6" s="297"/>
      <c r="E6" s="298">
        <v>11.8</v>
      </c>
      <c r="F6" s="298">
        <f aca="true" t="shared" si="0" ref="F6:F30">E6-D6</f>
        <v>11.8</v>
      </c>
      <c r="G6" s="299"/>
    </row>
    <row r="7" spans="1:7" ht="13.5" thickBot="1">
      <c r="A7" s="300">
        <v>212</v>
      </c>
      <c r="B7" s="301" t="s">
        <v>237</v>
      </c>
      <c r="C7" s="301"/>
      <c r="D7" s="301"/>
      <c r="E7" s="302">
        <v>11.8</v>
      </c>
      <c r="F7" s="302">
        <f t="shared" si="0"/>
        <v>11.8</v>
      </c>
      <c r="G7" s="303"/>
    </row>
    <row r="8" spans="1:7" ht="12.75">
      <c r="A8" s="304">
        <v>2131</v>
      </c>
      <c r="B8" s="305" t="s">
        <v>238</v>
      </c>
      <c r="C8" s="305">
        <v>40</v>
      </c>
      <c r="D8" s="305">
        <v>32</v>
      </c>
      <c r="E8" s="306">
        <v>42.05</v>
      </c>
      <c r="F8" s="306">
        <f t="shared" si="0"/>
        <v>10.049999999999997</v>
      </c>
      <c r="G8" s="307">
        <f aca="true" t="shared" si="1" ref="G8:G19">E8*100/D8</f>
        <v>131.40625</v>
      </c>
    </row>
    <row r="9" spans="1:7" ht="13.5" thickBot="1">
      <c r="A9" s="308">
        <v>2132</v>
      </c>
      <c r="B9" s="309" t="s">
        <v>239</v>
      </c>
      <c r="C9" s="309">
        <v>3867</v>
      </c>
      <c r="D9" s="309">
        <v>7480</v>
      </c>
      <c r="E9" s="310">
        <v>7589.15</v>
      </c>
      <c r="F9" s="310">
        <f t="shared" si="0"/>
        <v>109.14999999999964</v>
      </c>
      <c r="G9" s="311">
        <f t="shared" si="1"/>
        <v>101.45922459893048</v>
      </c>
    </row>
    <row r="10" spans="1:7" ht="13.5" thickBot="1">
      <c r="A10" s="300">
        <v>213</v>
      </c>
      <c r="B10" s="301" t="s">
        <v>240</v>
      </c>
      <c r="C10" s="301">
        <v>3907</v>
      </c>
      <c r="D10" s="301">
        <v>7512</v>
      </c>
      <c r="E10" s="302">
        <v>7631.2</v>
      </c>
      <c r="F10" s="302">
        <f t="shared" si="0"/>
        <v>119.19999999999982</v>
      </c>
      <c r="G10" s="303">
        <f t="shared" si="1"/>
        <v>101.58679446219382</v>
      </c>
    </row>
    <row r="11" spans="1:7" ht="13.5" thickBot="1">
      <c r="A11" s="296">
        <v>2141</v>
      </c>
      <c r="B11" s="297" t="s">
        <v>241</v>
      </c>
      <c r="C11" s="297">
        <v>4973</v>
      </c>
      <c r="D11" s="297">
        <v>120</v>
      </c>
      <c r="E11" s="298">
        <v>104.05</v>
      </c>
      <c r="F11" s="298">
        <f t="shared" si="0"/>
        <v>-15.950000000000003</v>
      </c>
      <c r="G11" s="299">
        <f t="shared" si="1"/>
        <v>86.70833333333333</v>
      </c>
    </row>
    <row r="12" spans="1:7" ht="13.5" thickBot="1">
      <c r="A12" s="300">
        <v>214</v>
      </c>
      <c r="B12" s="301" t="s">
        <v>242</v>
      </c>
      <c r="C12" s="301">
        <v>4973</v>
      </c>
      <c r="D12" s="301">
        <v>120</v>
      </c>
      <c r="E12" s="302">
        <v>104.05</v>
      </c>
      <c r="F12" s="302">
        <f t="shared" si="0"/>
        <v>-15.950000000000003</v>
      </c>
      <c r="G12" s="303">
        <f t="shared" si="1"/>
        <v>86.70833333333333</v>
      </c>
    </row>
    <row r="13" spans="1:7" ht="13.5" thickBot="1">
      <c r="A13" s="300">
        <v>21</v>
      </c>
      <c r="B13" s="301" t="s">
        <v>243</v>
      </c>
      <c r="C13" s="301">
        <v>8880</v>
      </c>
      <c r="D13" s="301">
        <v>7632</v>
      </c>
      <c r="E13" s="302">
        <v>7747.05</v>
      </c>
      <c r="F13" s="302">
        <f t="shared" si="0"/>
        <v>115.05000000000018</v>
      </c>
      <c r="G13" s="303">
        <f t="shared" si="1"/>
        <v>101.50746855345912</v>
      </c>
    </row>
    <row r="14" spans="1:7" ht="12.75">
      <c r="A14" s="304">
        <v>2322</v>
      </c>
      <c r="B14" s="305" t="s">
        <v>244</v>
      </c>
      <c r="C14" s="305">
        <v>260</v>
      </c>
      <c r="D14" s="305">
        <v>43</v>
      </c>
      <c r="E14" s="306">
        <v>43.86</v>
      </c>
      <c r="F14" s="306">
        <f t="shared" si="0"/>
        <v>0.8599999999999994</v>
      </c>
      <c r="G14" s="307">
        <f t="shared" si="1"/>
        <v>102</v>
      </c>
    </row>
    <row r="15" spans="1:7" ht="12.75">
      <c r="A15" s="312">
        <v>2324</v>
      </c>
      <c r="B15" s="313" t="s">
        <v>245</v>
      </c>
      <c r="C15" s="313">
        <v>80</v>
      </c>
      <c r="D15" s="313">
        <v>243</v>
      </c>
      <c r="E15" s="314">
        <v>243.31</v>
      </c>
      <c r="F15" s="314">
        <f t="shared" si="0"/>
        <v>0.3100000000000023</v>
      </c>
      <c r="G15" s="315">
        <f t="shared" si="1"/>
        <v>100.1275720164609</v>
      </c>
    </row>
    <row r="16" spans="1:7" ht="13.5" thickBot="1">
      <c r="A16" s="308">
        <v>2329</v>
      </c>
      <c r="B16" s="309" t="s">
        <v>246</v>
      </c>
      <c r="C16" s="309">
        <v>1040</v>
      </c>
      <c r="D16" s="309">
        <v>643</v>
      </c>
      <c r="E16" s="310">
        <v>1021.28</v>
      </c>
      <c r="F16" s="310">
        <f t="shared" si="0"/>
        <v>378.28</v>
      </c>
      <c r="G16" s="311">
        <f t="shared" si="1"/>
        <v>158.83048211508554</v>
      </c>
    </row>
    <row r="17" spans="1:7" ht="13.5" thickBot="1">
      <c r="A17" s="300">
        <v>232</v>
      </c>
      <c r="B17" s="301" t="s">
        <v>247</v>
      </c>
      <c r="C17" s="301">
        <v>1380</v>
      </c>
      <c r="D17" s="301">
        <v>929</v>
      </c>
      <c r="E17" s="302">
        <v>1308.45</v>
      </c>
      <c r="F17" s="302">
        <f t="shared" si="0"/>
        <v>379.45000000000005</v>
      </c>
      <c r="G17" s="303">
        <f t="shared" si="1"/>
        <v>140.84499461786868</v>
      </c>
    </row>
    <row r="18" spans="1:7" ht="13.5" thickBot="1">
      <c r="A18" s="300">
        <v>23</v>
      </c>
      <c r="B18" s="301" t="s">
        <v>248</v>
      </c>
      <c r="C18" s="301">
        <v>1380</v>
      </c>
      <c r="D18" s="301">
        <v>929</v>
      </c>
      <c r="E18" s="302">
        <v>1308.45</v>
      </c>
      <c r="F18" s="302">
        <f t="shared" si="0"/>
        <v>379.45000000000005</v>
      </c>
      <c r="G18" s="303">
        <f t="shared" si="1"/>
        <v>140.84499461786868</v>
      </c>
    </row>
    <row r="19" spans="1:7" ht="13.5" thickBot="1">
      <c r="A19" s="316">
        <v>2</v>
      </c>
      <c r="B19" s="317" t="s">
        <v>249</v>
      </c>
      <c r="C19" s="317">
        <v>10260</v>
      </c>
      <c r="D19" s="317">
        <v>8561</v>
      </c>
      <c r="E19" s="318">
        <v>9055.5</v>
      </c>
      <c r="F19" s="318">
        <f t="shared" si="0"/>
        <v>494.5</v>
      </c>
      <c r="G19" s="319">
        <f t="shared" si="1"/>
        <v>105.77619436981661</v>
      </c>
    </row>
    <row r="20" spans="1:7" ht="12.75">
      <c r="A20" s="304">
        <v>4113</v>
      </c>
      <c r="B20" s="305" t="s">
        <v>250</v>
      </c>
      <c r="C20" s="305"/>
      <c r="D20" s="305"/>
      <c r="E20" s="306">
        <v>28.41</v>
      </c>
      <c r="F20" s="306">
        <f t="shared" si="0"/>
        <v>28.41</v>
      </c>
      <c r="G20" s="307"/>
    </row>
    <row r="21" spans="1:7" ht="13.5" thickBot="1">
      <c r="A21" s="308">
        <v>4118</v>
      </c>
      <c r="B21" s="309" t="s">
        <v>251</v>
      </c>
      <c r="C21" s="309">
        <v>3651709</v>
      </c>
      <c r="D21" s="309">
        <v>3901119.08</v>
      </c>
      <c r="E21" s="310"/>
      <c r="F21" s="310">
        <f t="shared" si="0"/>
        <v>-3901119.08</v>
      </c>
      <c r="G21" s="311">
        <f>E21*100/D21</f>
        <v>0</v>
      </c>
    </row>
    <row r="22" spans="1:7" ht="13.5" thickBot="1">
      <c r="A22" s="300">
        <v>411</v>
      </c>
      <c r="B22" s="301" t="s">
        <v>252</v>
      </c>
      <c r="C22" s="301">
        <v>3651709</v>
      </c>
      <c r="D22" s="301">
        <v>3901119.08</v>
      </c>
      <c r="E22" s="302">
        <v>28.41</v>
      </c>
      <c r="F22" s="302">
        <f t="shared" si="0"/>
        <v>-3901090.67</v>
      </c>
      <c r="G22" s="303">
        <f>E22*100/D22</f>
        <v>0.0007282525710545601</v>
      </c>
    </row>
    <row r="23" spans="1:7" ht="13.5" thickBot="1">
      <c r="A23" s="296">
        <v>4135</v>
      </c>
      <c r="B23" s="297" t="s">
        <v>253</v>
      </c>
      <c r="C23" s="297"/>
      <c r="D23" s="297"/>
      <c r="E23" s="298">
        <v>1872673.66</v>
      </c>
      <c r="F23" s="298">
        <f t="shared" si="0"/>
        <v>1872673.66</v>
      </c>
      <c r="G23" s="299"/>
    </row>
    <row r="24" spans="1:7" ht="13.5" thickBot="1">
      <c r="A24" s="300">
        <v>413</v>
      </c>
      <c r="B24" s="301" t="s">
        <v>254</v>
      </c>
      <c r="C24" s="301"/>
      <c r="D24" s="301"/>
      <c r="E24" s="302">
        <v>1872673.66</v>
      </c>
      <c r="F24" s="302">
        <f t="shared" si="0"/>
        <v>1872673.66</v>
      </c>
      <c r="G24" s="303"/>
    </row>
    <row r="25" spans="1:7" ht="12.75">
      <c r="A25" s="304">
        <v>4151</v>
      </c>
      <c r="B25" s="305" t="s">
        <v>255</v>
      </c>
      <c r="C25" s="305">
        <v>59375</v>
      </c>
      <c r="D25" s="305">
        <v>59375</v>
      </c>
      <c r="E25" s="306"/>
      <c r="F25" s="306">
        <f t="shared" si="0"/>
        <v>-59375</v>
      </c>
      <c r="G25" s="307">
        <f aca="true" t="shared" si="2" ref="G25:G30">E25*100/D25</f>
        <v>0</v>
      </c>
    </row>
    <row r="26" spans="1:7" ht="13.5" thickBot="1">
      <c r="A26" s="308">
        <v>4153</v>
      </c>
      <c r="B26" s="309" t="s">
        <v>256</v>
      </c>
      <c r="C26" s="309"/>
      <c r="D26" s="309">
        <v>873</v>
      </c>
      <c r="E26" s="310">
        <v>637085.28</v>
      </c>
      <c r="F26" s="310">
        <f t="shared" si="0"/>
        <v>636212.28</v>
      </c>
      <c r="G26" s="311">
        <f t="shared" si="2"/>
        <v>72976.5498281787</v>
      </c>
    </row>
    <row r="27" spans="1:7" ht="13.5" thickBot="1">
      <c r="A27" s="300">
        <v>415</v>
      </c>
      <c r="B27" s="301" t="s">
        <v>257</v>
      </c>
      <c r="C27" s="301">
        <v>59375</v>
      </c>
      <c r="D27" s="301">
        <v>60248</v>
      </c>
      <c r="E27" s="302">
        <v>637085.28</v>
      </c>
      <c r="F27" s="302">
        <f t="shared" si="0"/>
        <v>576837.28</v>
      </c>
      <c r="G27" s="303">
        <f t="shared" si="2"/>
        <v>1057.438056035055</v>
      </c>
    </row>
    <row r="28" spans="1:7" ht="13.5" thickBot="1">
      <c r="A28" s="300">
        <v>41</v>
      </c>
      <c r="B28" s="301" t="s">
        <v>258</v>
      </c>
      <c r="C28" s="301">
        <v>3711084</v>
      </c>
      <c r="D28" s="301">
        <v>3961367.08</v>
      </c>
      <c r="E28" s="302">
        <v>2509787.35</v>
      </c>
      <c r="F28" s="302">
        <f t="shared" si="0"/>
        <v>-1451579.73</v>
      </c>
      <c r="G28" s="303">
        <f t="shared" si="2"/>
        <v>63.35659632936617</v>
      </c>
    </row>
    <row r="29" spans="1:7" ht="13.5" thickBot="1">
      <c r="A29" s="316">
        <v>4</v>
      </c>
      <c r="B29" s="317" t="s">
        <v>259</v>
      </c>
      <c r="C29" s="317">
        <v>3711084</v>
      </c>
      <c r="D29" s="317">
        <v>3961367.08</v>
      </c>
      <c r="E29" s="318">
        <v>2509787.35</v>
      </c>
      <c r="F29" s="318">
        <f t="shared" si="0"/>
        <v>-1451579.73</v>
      </c>
      <c r="G29" s="319">
        <f t="shared" si="2"/>
        <v>63.35659632936617</v>
      </c>
    </row>
    <row r="30" spans="1:7" ht="13.5" thickBot="1">
      <c r="A30" s="320"/>
      <c r="B30" s="321" t="s">
        <v>260</v>
      </c>
      <c r="C30" s="321">
        <v>3721344</v>
      </c>
      <c r="D30" s="321">
        <v>3969928.08</v>
      </c>
      <c r="E30" s="322">
        <v>2518842.85</v>
      </c>
      <c r="F30" s="322">
        <f t="shared" si="0"/>
        <v>-1451085.23</v>
      </c>
      <c r="G30" s="323">
        <f t="shared" si="2"/>
        <v>63.448072590776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2"/>
  <sheetViews>
    <sheetView zoomScale="75" zoomScaleNormal="75" workbookViewId="0" topLeftCell="A1">
      <pane xSplit="2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44" sqref="J144"/>
    </sheetView>
  </sheetViews>
  <sheetFormatPr defaultColWidth="9.00390625" defaultRowHeight="12.75"/>
  <cols>
    <col min="1" max="1" width="10.75390625" style="324" customWidth="1"/>
    <col min="2" max="2" width="38.125" style="188" customWidth="1"/>
    <col min="3" max="3" width="19.75390625" style="188" customWidth="1"/>
    <col min="4" max="4" width="19.00390625" style="188" customWidth="1"/>
    <col min="5" max="5" width="20.75390625" style="188" customWidth="1"/>
    <col min="6" max="6" width="16.625" style="188" customWidth="1"/>
    <col min="7" max="7" width="13.75390625" style="188" customWidth="1"/>
    <col min="8" max="8" width="25.00390625" style="188" hidden="1" customWidth="1"/>
    <col min="9" max="9" width="19.00390625" style="188" customWidth="1"/>
    <col min="10" max="10" width="17.125" style="188" customWidth="1"/>
    <col min="11" max="11" width="16.75390625" style="188" customWidth="1"/>
    <col min="12" max="12" width="13.00390625" style="188" customWidth="1"/>
    <col min="13" max="16384" width="9.125" style="188" customWidth="1"/>
  </cols>
  <sheetData>
    <row r="1" spans="1:12" ht="18">
      <c r="A1" s="287" t="s">
        <v>277</v>
      </c>
      <c r="L1" s="188" t="s">
        <v>278</v>
      </c>
    </row>
    <row r="2" ht="15.75">
      <c r="A2" s="288"/>
    </row>
    <row r="4" spans="1:12" s="290" customFormat="1" ht="13.5" thickBot="1">
      <c r="A4" s="289"/>
      <c r="L4" s="295" t="s">
        <v>47</v>
      </c>
    </row>
    <row r="5" spans="1:12" s="295" customFormat="1" ht="27.75" customHeight="1" thickBot="1">
      <c r="A5" s="291" t="s">
        <v>229</v>
      </c>
      <c r="B5" s="329" t="s">
        <v>230</v>
      </c>
      <c r="C5" s="291" t="s">
        <v>231</v>
      </c>
      <c r="D5" s="292" t="s">
        <v>232</v>
      </c>
      <c r="E5" s="293" t="s">
        <v>233</v>
      </c>
      <c r="F5" s="292" t="s">
        <v>279</v>
      </c>
      <c r="G5" s="293" t="s">
        <v>280</v>
      </c>
      <c r="H5" s="292" t="s">
        <v>231</v>
      </c>
      <c r="I5" s="292" t="s">
        <v>232</v>
      </c>
      <c r="J5" s="293" t="s">
        <v>233</v>
      </c>
      <c r="K5" s="292" t="s">
        <v>279</v>
      </c>
      <c r="L5" s="293" t="s">
        <v>280</v>
      </c>
    </row>
    <row r="6" spans="1:12" s="295" customFormat="1" ht="27.75" customHeight="1" thickBot="1">
      <c r="A6" s="330"/>
      <c r="B6" s="331"/>
      <c r="C6" s="332" t="s">
        <v>281</v>
      </c>
      <c r="D6" s="333"/>
      <c r="E6" s="333"/>
      <c r="F6" s="333"/>
      <c r="G6" s="334"/>
      <c r="H6" s="332" t="s">
        <v>282</v>
      </c>
      <c r="I6" s="333"/>
      <c r="J6" s="333"/>
      <c r="K6" s="333"/>
      <c r="L6" s="334"/>
    </row>
    <row r="7" spans="1:12" ht="13.5" thickBot="1">
      <c r="A7" s="296">
        <v>5011</v>
      </c>
      <c r="B7" s="335" t="s">
        <v>283</v>
      </c>
      <c r="C7" s="336">
        <v>180716</v>
      </c>
      <c r="D7" s="297">
        <v>180750</v>
      </c>
      <c r="E7" s="298">
        <v>180748.94</v>
      </c>
      <c r="F7" s="298">
        <f aca="true" t="shared" si="0" ref="F7:F38">E7-D7</f>
        <v>-1.0599999999976717</v>
      </c>
      <c r="G7" s="299">
        <f>E7*100/D7</f>
        <v>99.99941355463348</v>
      </c>
      <c r="H7" s="297">
        <v>180716</v>
      </c>
      <c r="I7" s="297">
        <v>180716</v>
      </c>
      <c r="J7" s="298">
        <v>180716</v>
      </c>
      <c r="K7" s="298">
        <f aca="true" t="shared" si="1" ref="K7:K38">J7-I7</f>
        <v>0</v>
      </c>
      <c r="L7" s="299">
        <f>J7*100/I7</f>
        <v>100</v>
      </c>
    </row>
    <row r="8" spans="1:12" ht="13.5" thickBot="1">
      <c r="A8" s="300">
        <v>501</v>
      </c>
      <c r="B8" s="337" t="s">
        <v>284</v>
      </c>
      <c r="C8" s="338">
        <v>180716</v>
      </c>
      <c r="D8" s="301">
        <v>180750</v>
      </c>
      <c r="E8" s="302">
        <v>180748.94</v>
      </c>
      <c r="F8" s="302">
        <f t="shared" si="0"/>
        <v>-1.0599999999976717</v>
      </c>
      <c r="G8" s="303">
        <f>E8*100/D8</f>
        <v>99.99941355463348</v>
      </c>
      <c r="H8" s="301">
        <v>180716</v>
      </c>
      <c r="I8" s="301">
        <v>180716</v>
      </c>
      <c r="J8" s="302">
        <v>180716</v>
      </c>
      <c r="K8" s="302">
        <f t="shared" si="1"/>
        <v>0</v>
      </c>
      <c r="L8" s="303">
        <f>J8*100/I8</f>
        <v>100</v>
      </c>
    </row>
    <row r="9" spans="1:12" ht="12.75">
      <c r="A9" s="304">
        <v>5021</v>
      </c>
      <c r="B9" s="339" t="s">
        <v>285</v>
      </c>
      <c r="C9" s="340">
        <v>1773</v>
      </c>
      <c r="D9" s="305">
        <v>1110</v>
      </c>
      <c r="E9" s="306">
        <v>629.88</v>
      </c>
      <c r="F9" s="306">
        <f t="shared" si="0"/>
        <v>-480.12</v>
      </c>
      <c r="G9" s="307">
        <f>E9*100/D9</f>
        <v>56.74594594594595</v>
      </c>
      <c r="H9" s="305">
        <v>1773</v>
      </c>
      <c r="I9" s="305">
        <v>1107</v>
      </c>
      <c r="J9" s="306">
        <v>627</v>
      </c>
      <c r="K9" s="306">
        <f t="shared" si="1"/>
        <v>-480</v>
      </c>
      <c r="L9" s="307">
        <f>J9*100/I9</f>
        <v>56.639566395663955</v>
      </c>
    </row>
    <row r="10" spans="1:12" ht="12.75">
      <c r="A10" s="312">
        <v>5022</v>
      </c>
      <c r="B10" s="341" t="s">
        <v>286</v>
      </c>
      <c r="C10" s="342"/>
      <c r="D10" s="313"/>
      <c r="E10" s="314"/>
      <c r="F10" s="314">
        <f t="shared" si="0"/>
        <v>0</v>
      </c>
      <c r="G10" s="314"/>
      <c r="H10" s="313"/>
      <c r="I10" s="313"/>
      <c r="J10" s="314"/>
      <c r="K10" s="314">
        <f t="shared" si="1"/>
        <v>0</v>
      </c>
      <c r="L10" s="314"/>
    </row>
    <row r="11" spans="1:12" ht="12.75">
      <c r="A11" s="312">
        <v>5024</v>
      </c>
      <c r="B11" s="341" t="s">
        <v>287</v>
      </c>
      <c r="C11" s="342"/>
      <c r="D11" s="313">
        <v>666</v>
      </c>
      <c r="E11" s="314">
        <v>664.16</v>
      </c>
      <c r="F11" s="314">
        <f t="shared" si="0"/>
        <v>-1.8400000000000318</v>
      </c>
      <c r="G11" s="315">
        <f>E11*100/D11</f>
        <v>99.72372372372372</v>
      </c>
      <c r="H11" s="313"/>
      <c r="I11" s="313">
        <v>666</v>
      </c>
      <c r="J11" s="314">
        <v>664.16</v>
      </c>
      <c r="K11" s="314">
        <f t="shared" si="1"/>
        <v>-1.8400000000000318</v>
      </c>
      <c r="L11" s="315">
        <f>J11*100/I11</f>
        <v>99.72372372372372</v>
      </c>
    </row>
    <row r="12" spans="1:12" ht="13.5" thickBot="1">
      <c r="A12" s="308">
        <v>5026</v>
      </c>
      <c r="B12" s="343" t="s">
        <v>288</v>
      </c>
      <c r="C12" s="344"/>
      <c r="D12" s="309"/>
      <c r="E12" s="310"/>
      <c r="F12" s="310">
        <f t="shared" si="0"/>
        <v>0</v>
      </c>
      <c r="G12" s="311"/>
      <c r="H12" s="309"/>
      <c r="I12" s="309"/>
      <c r="J12" s="310"/>
      <c r="K12" s="310">
        <f t="shared" si="1"/>
        <v>0</v>
      </c>
      <c r="L12" s="311"/>
    </row>
    <row r="13" spans="1:12" ht="13.5" thickBot="1">
      <c r="A13" s="300">
        <v>502</v>
      </c>
      <c r="B13" s="337" t="s">
        <v>289</v>
      </c>
      <c r="C13" s="338">
        <v>1773</v>
      </c>
      <c r="D13" s="301">
        <v>1776</v>
      </c>
      <c r="E13" s="302">
        <v>1294.04</v>
      </c>
      <c r="F13" s="302">
        <f t="shared" si="0"/>
        <v>-481.96000000000004</v>
      </c>
      <c r="G13" s="303">
        <f aca="true" t="shared" si="2" ref="G13:G24">E13*100/D13</f>
        <v>72.86261261261261</v>
      </c>
      <c r="H13" s="301">
        <v>1773</v>
      </c>
      <c r="I13" s="301">
        <f>I11+I9</f>
        <v>1773</v>
      </c>
      <c r="J13" s="302">
        <f>J11+J9</f>
        <v>1291.1599999999999</v>
      </c>
      <c r="K13" s="302">
        <f t="shared" si="1"/>
        <v>-481.84000000000015</v>
      </c>
      <c r="L13" s="303">
        <f aca="true" t="shared" si="3" ref="L13:L24">J13*100/I13</f>
        <v>72.8234630569656</v>
      </c>
    </row>
    <row r="14" spans="1:12" ht="12.75">
      <c r="A14" s="304">
        <v>5031</v>
      </c>
      <c r="B14" s="339" t="s">
        <v>290</v>
      </c>
      <c r="C14" s="340">
        <v>47445</v>
      </c>
      <c r="D14" s="305">
        <v>47454</v>
      </c>
      <c r="E14" s="306">
        <v>47138.75</v>
      </c>
      <c r="F14" s="306">
        <f t="shared" si="0"/>
        <v>-315.25</v>
      </c>
      <c r="G14" s="307">
        <f t="shared" si="2"/>
        <v>99.33567244067939</v>
      </c>
      <c r="H14" s="305">
        <v>47445</v>
      </c>
      <c r="I14" s="305">
        <v>47445</v>
      </c>
      <c r="J14" s="306">
        <v>47130</v>
      </c>
      <c r="K14" s="306">
        <f t="shared" si="1"/>
        <v>-315</v>
      </c>
      <c r="L14" s="307">
        <f t="shared" si="3"/>
        <v>99.33607334808725</v>
      </c>
    </row>
    <row r="15" spans="1:12" ht="13.5" thickBot="1">
      <c r="A15" s="308">
        <v>5032</v>
      </c>
      <c r="B15" s="343" t="s">
        <v>291</v>
      </c>
      <c r="C15" s="344">
        <v>16426</v>
      </c>
      <c r="D15" s="309">
        <v>16429</v>
      </c>
      <c r="E15" s="310">
        <v>16321.97</v>
      </c>
      <c r="F15" s="310">
        <f t="shared" si="0"/>
        <v>-107.03000000000065</v>
      </c>
      <c r="G15" s="311">
        <f t="shared" si="2"/>
        <v>99.34853003834682</v>
      </c>
      <c r="H15" s="309">
        <v>16426</v>
      </c>
      <c r="I15" s="309">
        <v>16426</v>
      </c>
      <c r="J15" s="310">
        <v>16319</v>
      </c>
      <c r="K15" s="310">
        <f t="shared" si="1"/>
        <v>-107</v>
      </c>
      <c r="L15" s="311">
        <f t="shared" si="3"/>
        <v>99.34859369292585</v>
      </c>
    </row>
    <row r="16" spans="1:12" ht="13.5" thickBot="1">
      <c r="A16" s="300">
        <v>503</v>
      </c>
      <c r="B16" s="337" t="s">
        <v>292</v>
      </c>
      <c r="C16" s="338">
        <v>63871</v>
      </c>
      <c r="D16" s="301">
        <v>63883</v>
      </c>
      <c r="E16" s="302">
        <v>63460.72</v>
      </c>
      <c r="F16" s="302">
        <f t="shared" si="0"/>
        <v>-422.27999999999884</v>
      </c>
      <c r="G16" s="303">
        <f t="shared" si="2"/>
        <v>99.33897907111438</v>
      </c>
      <c r="H16" s="301">
        <v>63871</v>
      </c>
      <c r="I16" s="301">
        <f>I15+I14</f>
        <v>63871</v>
      </c>
      <c r="J16" s="302">
        <f>J15+J14</f>
        <v>63449</v>
      </c>
      <c r="K16" s="302">
        <f t="shared" si="1"/>
        <v>-422</v>
      </c>
      <c r="L16" s="303">
        <f t="shared" si="3"/>
        <v>99.3392932629832</v>
      </c>
    </row>
    <row r="17" spans="1:12" ht="13.5" thickBot="1">
      <c r="A17" s="300">
        <v>50</v>
      </c>
      <c r="B17" s="337" t="s">
        <v>293</v>
      </c>
      <c r="C17" s="338">
        <v>246360</v>
      </c>
      <c r="D17" s="301">
        <v>246409</v>
      </c>
      <c r="E17" s="302">
        <v>245503.7</v>
      </c>
      <c r="F17" s="302">
        <f t="shared" si="0"/>
        <v>-905.2999999999884</v>
      </c>
      <c r="G17" s="303">
        <f t="shared" si="2"/>
        <v>99.63260270525834</v>
      </c>
      <c r="H17" s="301">
        <v>246360</v>
      </c>
      <c r="I17" s="301">
        <f>I16+I13+I8</f>
        <v>246360</v>
      </c>
      <c r="J17" s="301">
        <f>J16+J13+J8</f>
        <v>245456.16</v>
      </c>
      <c r="K17" s="302">
        <f t="shared" si="1"/>
        <v>-903.8399999999965</v>
      </c>
      <c r="L17" s="303">
        <f t="shared" si="3"/>
        <v>99.63312226010716</v>
      </c>
    </row>
    <row r="18" spans="1:12" ht="12.75" hidden="1">
      <c r="A18" s="304">
        <v>5132</v>
      </c>
      <c r="B18" s="339" t="s">
        <v>294</v>
      </c>
      <c r="C18" s="340">
        <v>92</v>
      </c>
      <c r="D18" s="305">
        <v>31</v>
      </c>
      <c r="E18" s="306">
        <v>27.6</v>
      </c>
      <c r="F18" s="306">
        <f t="shared" si="0"/>
        <v>-3.3999999999999986</v>
      </c>
      <c r="G18" s="307">
        <f t="shared" si="2"/>
        <v>89.03225806451613</v>
      </c>
      <c r="H18" s="305">
        <v>92</v>
      </c>
      <c r="I18" s="305"/>
      <c r="J18" s="306"/>
      <c r="K18" s="306">
        <f t="shared" si="1"/>
        <v>0</v>
      </c>
      <c r="L18" s="307" t="e">
        <f t="shared" si="3"/>
        <v>#DIV/0!</v>
      </c>
    </row>
    <row r="19" spans="1:12" ht="12.75" hidden="1">
      <c r="A19" s="312">
        <v>5133</v>
      </c>
      <c r="B19" s="341" t="s">
        <v>295</v>
      </c>
      <c r="C19" s="342"/>
      <c r="D19" s="313">
        <v>30</v>
      </c>
      <c r="E19" s="314">
        <v>25.82</v>
      </c>
      <c r="F19" s="314">
        <f t="shared" si="0"/>
        <v>-4.18</v>
      </c>
      <c r="G19" s="315">
        <f t="shared" si="2"/>
        <v>86.06666666666666</v>
      </c>
      <c r="H19" s="313"/>
      <c r="I19" s="313"/>
      <c r="J19" s="314"/>
      <c r="K19" s="314">
        <f t="shared" si="1"/>
        <v>0</v>
      </c>
      <c r="L19" s="315" t="e">
        <f t="shared" si="3"/>
        <v>#DIV/0!</v>
      </c>
    </row>
    <row r="20" spans="1:12" ht="12.75" hidden="1">
      <c r="A20" s="312">
        <v>5134</v>
      </c>
      <c r="B20" s="341" t="s">
        <v>296</v>
      </c>
      <c r="C20" s="342">
        <v>23</v>
      </c>
      <c r="D20" s="313">
        <v>22</v>
      </c>
      <c r="E20" s="314">
        <v>18.54</v>
      </c>
      <c r="F20" s="314">
        <f t="shared" si="0"/>
        <v>-3.460000000000001</v>
      </c>
      <c r="G20" s="315">
        <f t="shared" si="2"/>
        <v>84.27272727272727</v>
      </c>
      <c r="H20" s="313">
        <v>23</v>
      </c>
      <c r="I20" s="313"/>
      <c r="J20" s="314"/>
      <c r="K20" s="314">
        <f t="shared" si="1"/>
        <v>0</v>
      </c>
      <c r="L20" s="315" t="e">
        <f t="shared" si="3"/>
        <v>#DIV/0!</v>
      </c>
    </row>
    <row r="21" spans="1:12" ht="12.75" hidden="1">
      <c r="A21" s="312">
        <v>5136</v>
      </c>
      <c r="B21" s="341" t="s">
        <v>297</v>
      </c>
      <c r="C21" s="342">
        <v>982</v>
      </c>
      <c r="D21" s="313">
        <v>791</v>
      </c>
      <c r="E21" s="314">
        <v>789.78</v>
      </c>
      <c r="F21" s="314">
        <f t="shared" si="0"/>
        <v>-1.2200000000000273</v>
      </c>
      <c r="G21" s="315">
        <f t="shared" si="2"/>
        <v>99.84576485461442</v>
      </c>
      <c r="H21" s="313">
        <v>982</v>
      </c>
      <c r="I21" s="313"/>
      <c r="J21" s="314"/>
      <c r="K21" s="314">
        <f t="shared" si="1"/>
        <v>0</v>
      </c>
      <c r="L21" s="315" t="e">
        <f t="shared" si="3"/>
        <v>#DIV/0!</v>
      </c>
    </row>
    <row r="22" spans="1:12" ht="12.75" hidden="1">
      <c r="A22" s="312">
        <v>5137</v>
      </c>
      <c r="B22" s="341" t="s">
        <v>298</v>
      </c>
      <c r="C22" s="342">
        <v>2142</v>
      </c>
      <c r="D22" s="313">
        <v>7867</v>
      </c>
      <c r="E22" s="314">
        <v>7832.23</v>
      </c>
      <c r="F22" s="314">
        <f t="shared" si="0"/>
        <v>-34.77000000000044</v>
      </c>
      <c r="G22" s="315">
        <f t="shared" si="2"/>
        <v>99.5580272022372</v>
      </c>
      <c r="H22" s="313">
        <v>2142</v>
      </c>
      <c r="I22" s="313"/>
      <c r="J22" s="314"/>
      <c r="K22" s="314">
        <f t="shared" si="1"/>
        <v>0</v>
      </c>
      <c r="L22" s="315" t="e">
        <f t="shared" si="3"/>
        <v>#DIV/0!</v>
      </c>
    </row>
    <row r="23" spans="1:12" ht="13.5" hidden="1" thickBot="1">
      <c r="A23" s="308">
        <v>5139</v>
      </c>
      <c r="B23" s="343" t="s">
        <v>299</v>
      </c>
      <c r="C23" s="344">
        <v>2962</v>
      </c>
      <c r="D23" s="309">
        <v>2740</v>
      </c>
      <c r="E23" s="310">
        <v>2699.61</v>
      </c>
      <c r="F23" s="310">
        <f t="shared" si="0"/>
        <v>-40.38999999999987</v>
      </c>
      <c r="G23" s="311">
        <f t="shared" si="2"/>
        <v>98.52591240875913</v>
      </c>
      <c r="H23" s="309">
        <v>2962</v>
      </c>
      <c r="I23" s="309"/>
      <c r="J23" s="310"/>
      <c r="K23" s="310">
        <f t="shared" si="1"/>
        <v>0</v>
      </c>
      <c r="L23" s="311" t="e">
        <f t="shared" si="3"/>
        <v>#DIV/0!</v>
      </c>
    </row>
    <row r="24" spans="1:12" ht="13.5" thickBot="1">
      <c r="A24" s="300">
        <v>513</v>
      </c>
      <c r="B24" s="337" t="s">
        <v>300</v>
      </c>
      <c r="C24" s="338">
        <v>6201</v>
      </c>
      <c r="D24" s="301">
        <v>11481</v>
      </c>
      <c r="E24" s="302">
        <v>11393.58</v>
      </c>
      <c r="F24" s="302">
        <f t="shared" si="0"/>
        <v>-87.42000000000007</v>
      </c>
      <c r="G24" s="303">
        <f t="shared" si="2"/>
        <v>99.23856806898354</v>
      </c>
      <c r="H24" s="301">
        <v>6201</v>
      </c>
      <c r="I24" s="301">
        <v>8208</v>
      </c>
      <c r="J24" s="302">
        <v>8126</v>
      </c>
      <c r="K24" s="302">
        <f t="shared" si="1"/>
        <v>-82</v>
      </c>
      <c r="L24" s="303">
        <f t="shared" si="3"/>
        <v>99.0009746588694</v>
      </c>
    </row>
    <row r="25" spans="1:12" ht="13.5" hidden="1" thickBot="1">
      <c r="A25" s="296">
        <v>5142</v>
      </c>
      <c r="B25" s="335" t="s">
        <v>301</v>
      </c>
      <c r="C25" s="336"/>
      <c r="D25" s="297"/>
      <c r="E25" s="298"/>
      <c r="F25" s="298">
        <f t="shared" si="0"/>
        <v>0</v>
      </c>
      <c r="G25" s="299"/>
      <c r="H25" s="297"/>
      <c r="I25" s="297"/>
      <c r="J25" s="298"/>
      <c r="K25" s="298">
        <f t="shared" si="1"/>
        <v>0</v>
      </c>
      <c r="L25" s="299"/>
    </row>
    <row r="26" spans="1:12" ht="13.5" thickBot="1">
      <c r="A26" s="300">
        <v>514</v>
      </c>
      <c r="B26" s="337" t="s">
        <v>302</v>
      </c>
      <c r="C26" s="338"/>
      <c r="D26" s="301"/>
      <c r="E26" s="302"/>
      <c r="F26" s="302">
        <f t="shared" si="0"/>
        <v>0</v>
      </c>
      <c r="G26" s="303"/>
      <c r="H26" s="301"/>
      <c r="I26" s="301"/>
      <c r="J26" s="302"/>
      <c r="K26" s="302">
        <f t="shared" si="1"/>
        <v>0</v>
      </c>
      <c r="L26" s="303"/>
    </row>
    <row r="27" spans="1:12" ht="12.75" hidden="1">
      <c r="A27" s="304">
        <v>5151</v>
      </c>
      <c r="B27" s="339" t="s">
        <v>303</v>
      </c>
      <c r="C27" s="340">
        <v>598</v>
      </c>
      <c r="D27" s="305">
        <v>528</v>
      </c>
      <c r="E27" s="306">
        <v>519.62</v>
      </c>
      <c r="F27" s="306">
        <f t="shared" si="0"/>
        <v>-8.379999999999995</v>
      </c>
      <c r="G27" s="307">
        <f aca="true" t="shared" si="4" ref="G27:G32">E27*100/D27</f>
        <v>98.41287878787878</v>
      </c>
      <c r="H27" s="305">
        <v>598</v>
      </c>
      <c r="I27" s="305"/>
      <c r="J27" s="306"/>
      <c r="K27" s="306">
        <f t="shared" si="1"/>
        <v>0</v>
      </c>
      <c r="L27" s="307" t="e">
        <f aca="true" t="shared" si="5" ref="L27:L32">J27*100/I27</f>
        <v>#DIV/0!</v>
      </c>
    </row>
    <row r="28" spans="1:12" ht="12.75" hidden="1">
      <c r="A28" s="312">
        <v>5152</v>
      </c>
      <c r="B28" s="341" t="s">
        <v>304</v>
      </c>
      <c r="C28" s="342">
        <v>1931</v>
      </c>
      <c r="D28" s="313">
        <v>1473</v>
      </c>
      <c r="E28" s="314">
        <v>1470.5</v>
      </c>
      <c r="F28" s="314">
        <f t="shared" si="0"/>
        <v>-2.5</v>
      </c>
      <c r="G28" s="315">
        <f t="shared" si="4"/>
        <v>99.83027834351664</v>
      </c>
      <c r="H28" s="313">
        <v>1931</v>
      </c>
      <c r="I28" s="313"/>
      <c r="J28" s="314"/>
      <c r="K28" s="314">
        <f t="shared" si="1"/>
        <v>0</v>
      </c>
      <c r="L28" s="315" t="e">
        <f t="shared" si="5"/>
        <v>#DIV/0!</v>
      </c>
    </row>
    <row r="29" spans="1:12" ht="12.75" hidden="1">
      <c r="A29" s="312">
        <v>5153</v>
      </c>
      <c r="B29" s="341" t="s">
        <v>305</v>
      </c>
      <c r="C29" s="342">
        <v>1892</v>
      </c>
      <c r="D29" s="313">
        <v>1662</v>
      </c>
      <c r="E29" s="314">
        <v>1657.81</v>
      </c>
      <c r="F29" s="314">
        <f t="shared" si="0"/>
        <v>-4.190000000000055</v>
      </c>
      <c r="G29" s="315">
        <f t="shared" si="4"/>
        <v>99.74789410348977</v>
      </c>
      <c r="H29" s="313">
        <v>1892</v>
      </c>
      <c r="I29" s="313"/>
      <c r="J29" s="314"/>
      <c r="K29" s="314">
        <f t="shared" si="1"/>
        <v>0</v>
      </c>
      <c r="L29" s="315" t="e">
        <f t="shared" si="5"/>
        <v>#DIV/0!</v>
      </c>
    </row>
    <row r="30" spans="1:12" ht="12.75" hidden="1">
      <c r="A30" s="312">
        <v>5154</v>
      </c>
      <c r="B30" s="341" t="s">
        <v>306</v>
      </c>
      <c r="C30" s="342">
        <v>2503</v>
      </c>
      <c r="D30" s="313">
        <v>2495</v>
      </c>
      <c r="E30" s="314">
        <v>2409.94</v>
      </c>
      <c r="F30" s="314">
        <f t="shared" si="0"/>
        <v>-85.05999999999995</v>
      </c>
      <c r="G30" s="315">
        <f t="shared" si="4"/>
        <v>96.59078156312626</v>
      </c>
      <c r="H30" s="313">
        <v>2503</v>
      </c>
      <c r="I30" s="313"/>
      <c r="J30" s="314"/>
      <c r="K30" s="314">
        <f t="shared" si="1"/>
        <v>0</v>
      </c>
      <c r="L30" s="315" t="e">
        <f t="shared" si="5"/>
        <v>#DIV/0!</v>
      </c>
    </row>
    <row r="31" spans="1:12" ht="12.75" hidden="1">
      <c r="A31" s="312">
        <v>5156</v>
      </c>
      <c r="B31" s="341" t="s">
        <v>307</v>
      </c>
      <c r="C31" s="342">
        <v>3000</v>
      </c>
      <c r="D31" s="313">
        <v>2994</v>
      </c>
      <c r="E31" s="314">
        <v>2955.51</v>
      </c>
      <c r="F31" s="314">
        <f t="shared" si="0"/>
        <v>-38.48999999999978</v>
      </c>
      <c r="G31" s="315">
        <f t="shared" si="4"/>
        <v>98.71442885771543</v>
      </c>
      <c r="H31" s="313">
        <v>3000</v>
      </c>
      <c r="I31" s="313"/>
      <c r="J31" s="314"/>
      <c r="K31" s="314">
        <f t="shared" si="1"/>
        <v>0</v>
      </c>
      <c r="L31" s="315" t="e">
        <f t="shared" si="5"/>
        <v>#DIV/0!</v>
      </c>
    </row>
    <row r="32" spans="1:12" ht="12.75" hidden="1">
      <c r="A32" s="312">
        <v>5157</v>
      </c>
      <c r="B32" s="341" t="s">
        <v>308</v>
      </c>
      <c r="C32" s="342">
        <v>117</v>
      </c>
      <c r="D32" s="313">
        <v>132</v>
      </c>
      <c r="E32" s="314">
        <v>127.74</v>
      </c>
      <c r="F32" s="314">
        <f t="shared" si="0"/>
        <v>-4.260000000000005</v>
      </c>
      <c r="G32" s="315">
        <f t="shared" si="4"/>
        <v>96.77272727272727</v>
      </c>
      <c r="H32" s="313">
        <v>117</v>
      </c>
      <c r="I32" s="313"/>
      <c r="J32" s="314"/>
      <c r="K32" s="314">
        <f t="shared" si="1"/>
        <v>0</v>
      </c>
      <c r="L32" s="315" t="e">
        <f t="shared" si="5"/>
        <v>#DIV/0!</v>
      </c>
    </row>
    <row r="33" spans="1:12" ht="13.5" hidden="1" thickBot="1">
      <c r="A33" s="308">
        <v>5159</v>
      </c>
      <c r="B33" s="343" t="s">
        <v>309</v>
      </c>
      <c r="C33" s="344"/>
      <c r="D33" s="309"/>
      <c r="E33" s="310"/>
      <c r="F33" s="310">
        <f t="shared" si="0"/>
        <v>0</v>
      </c>
      <c r="G33" s="311"/>
      <c r="H33" s="309"/>
      <c r="I33" s="309"/>
      <c r="J33" s="310"/>
      <c r="K33" s="310">
        <f t="shared" si="1"/>
        <v>0</v>
      </c>
      <c r="L33" s="311"/>
    </row>
    <row r="34" spans="1:12" ht="13.5" thickBot="1">
      <c r="A34" s="300">
        <v>515</v>
      </c>
      <c r="B34" s="337" t="s">
        <v>310</v>
      </c>
      <c r="C34" s="338">
        <v>10041</v>
      </c>
      <c r="D34" s="301">
        <v>9284</v>
      </c>
      <c r="E34" s="302">
        <v>9141.12</v>
      </c>
      <c r="F34" s="302">
        <f t="shared" si="0"/>
        <v>-142.8799999999992</v>
      </c>
      <c r="G34" s="303">
        <f aca="true" t="shared" si="6" ref="G34:G48">E34*100/D34</f>
        <v>98.46100818612668</v>
      </c>
      <c r="H34" s="301">
        <v>10041</v>
      </c>
      <c r="I34" s="301">
        <v>9284</v>
      </c>
      <c r="J34" s="302">
        <v>9141</v>
      </c>
      <c r="K34" s="302">
        <f t="shared" si="1"/>
        <v>-143</v>
      </c>
      <c r="L34" s="303">
        <f aca="true" t="shared" si="7" ref="L34:L48">J34*100/I34</f>
        <v>98.45971563981043</v>
      </c>
    </row>
    <row r="35" spans="1:12" ht="12.75" hidden="1">
      <c r="A35" s="304">
        <v>5161</v>
      </c>
      <c r="B35" s="339" t="s">
        <v>311</v>
      </c>
      <c r="C35" s="340">
        <v>505</v>
      </c>
      <c r="D35" s="305">
        <v>464</v>
      </c>
      <c r="E35" s="306">
        <v>448.21</v>
      </c>
      <c r="F35" s="306">
        <f t="shared" si="0"/>
        <v>-15.79000000000002</v>
      </c>
      <c r="G35" s="307">
        <f t="shared" si="6"/>
        <v>96.59698275862068</v>
      </c>
      <c r="H35" s="305">
        <v>505</v>
      </c>
      <c r="I35" s="305"/>
      <c r="J35" s="306"/>
      <c r="K35" s="306">
        <f t="shared" si="1"/>
        <v>0</v>
      </c>
      <c r="L35" s="307" t="e">
        <f t="shared" si="7"/>
        <v>#DIV/0!</v>
      </c>
    </row>
    <row r="36" spans="1:12" ht="12.75" hidden="1">
      <c r="A36" s="312">
        <v>5162</v>
      </c>
      <c r="B36" s="341" t="s">
        <v>312</v>
      </c>
      <c r="C36" s="342">
        <v>4217</v>
      </c>
      <c r="D36" s="313">
        <v>6538</v>
      </c>
      <c r="E36" s="314">
        <v>6494.88</v>
      </c>
      <c r="F36" s="314">
        <f t="shared" si="0"/>
        <v>-43.11999999999989</v>
      </c>
      <c r="G36" s="315">
        <f t="shared" si="6"/>
        <v>99.34047109207708</v>
      </c>
      <c r="H36" s="313">
        <v>4217</v>
      </c>
      <c r="I36" s="313"/>
      <c r="J36" s="314"/>
      <c r="K36" s="314">
        <f t="shared" si="1"/>
        <v>0</v>
      </c>
      <c r="L36" s="315" t="e">
        <f t="shared" si="7"/>
        <v>#DIV/0!</v>
      </c>
    </row>
    <row r="37" spans="1:12" ht="12.75" hidden="1">
      <c r="A37" s="312">
        <v>5163</v>
      </c>
      <c r="B37" s="341" t="s">
        <v>313</v>
      </c>
      <c r="C37" s="342">
        <v>533</v>
      </c>
      <c r="D37" s="313">
        <v>506</v>
      </c>
      <c r="E37" s="314">
        <v>501.55</v>
      </c>
      <c r="F37" s="314">
        <f t="shared" si="0"/>
        <v>-4.449999999999989</v>
      </c>
      <c r="G37" s="315">
        <f t="shared" si="6"/>
        <v>99.1205533596838</v>
      </c>
      <c r="H37" s="313">
        <v>533</v>
      </c>
      <c r="I37" s="313"/>
      <c r="J37" s="314"/>
      <c r="K37" s="314">
        <f t="shared" si="1"/>
        <v>0</v>
      </c>
      <c r="L37" s="315" t="e">
        <f t="shared" si="7"/>
        <v>#DIV/0!</v>
      </c>
    </row>
    <row r="38" spans="1:12" ht="12.75" hidden="1">
      <c r="A38" s="312">
        <v>5164</v>
      </c>
      <c r="B38" s="341" t="s">
        <v>314</v>
      </c>
      <c r="C38" s="342">
        <v>1147</v>
      </c>
      <c r="D38" s="313">
        <v>987</v>
      </c>
      <c r="E38" s="314">
        <v>977.04</v>
      </c>
      <c r="F38" s="314">
        <f t="shared" si="0"/>
        <v>-9.960000000000036</v>
      </c>
      <c r="G38" s="315">
        <f t="shared" si="6"/>
        <v>98.99088145896657</v>
      </c>
      <c r="H38" s="313">
        <v>1147</v>
      </c>
      <c r="I38" s="313"/>
      <c r="J38" s="314"/>
      <c r="K38" s="314">
        <f t="shared" si="1"/>
        <v>0</v>
      </c>
      <c r="L38" s="315" t="e">
        <f t="shared" si="7"/>
        <v>#DIV/0!</v>
      </c>
    </row>
    <row r="39" spans="1:12" ht="12.75" hidden="1">
      <c r="A39" s="312">
        <v>5166</v>
      </c>
      <c r="B39" s="341" t="s">
        <v>315</v>
      </c>
      <c r="C39" s="342">
        <v>651</v>
      </c>
      <c r="D39" s="313">
        <v>1207</v>
      </c>
      <c r="E39" s="314">
        <v>1198.7</v>
      </c>
      <c r="F39" s="314">
        <f aca="true" t="shared" si="8" ref="F39:F70">E39-D39</f>
        <v>-8.299999999999955</v>
      </c>
      <c r="G39" s="315">
        <f t="shared" si="6"/>
        <v>99.31234465617233</v>
      </c>
      <c r="H39" s="313">
        <v>651</v>
      </c>
      <c r="I39" s="313"/>
      <c r="J39" s="314"/>
      <c r="K39" s="314">
        <f aca="true" t="shared" si="9" ref="K39:K70">J39-I39</f>
        <v>0</v>
      </c>
      <c r="L39" s="315" t="e">
        <f t="shared" si="7"/>
        <v>#DIV/0!</v>
      </c>
    </row>
    <row r="40" spans="1:12" ht="12.75" hidden="1">
      <c r="A40" s="312">
        <v>5167</v>
      </c>
      <c r="B40" s="341" t="s">
        <v>316</v>
      </c>
      <c r="C40" s="342">
        <v>2526</v>
      </c>
      <c r="D40" s="313">
        <v>1623</v>
      </c>
      <c r="E40" s="314">
        <v>1606.83</v>
      </c>
      <c r="F40" s="314">
        <f t="shared" si="8"/>
        <v>-16.170000000000073</v>
      </c>
      <c r="G40" s="315">
        <f t="shared" si="6"/>
        <v>99.00369685767097</v>
      </c>
      <c r="H40" s="313">
        <v>2526</v>
      </c>
      <c r="I40" s="313"/>
      <c r="J40" s="314"/>
      <c r="K40" s="314">
        <f t="shared" si="9"/>
        <v>0</v>
      </c>
      <c r="L40" s="315" t="e">
        <f t="shared" si="7"/>
        <v>#DIV/0!</v>
      </c>
    </row>
    <row r="41" spans="1:12" ht="12.75" hidden="1">
      <c r="A41" s="312">
        <v>5168</v>
      </c>
      <c r="B41" s="341" t="s">
        <v>317</v>
      </c>
      <c r="C41" s="342">
        <v>91</v>
      </c>
      <c r="D41" s="313">
        <v>99</v>
      </c>
      <c r="E41" s="314">
        <v>93.65</v>
      </c>
      <c r="F41" s="314">
        <f t="shared" si="8"/>
        <v>-5.349999999999994</v>
      </c>
      <c r="G41" s="315">
        <f t="shared" si="6"/>
        <v>94.5959595959596</v>
      </c>
      <c r="H41" s="313">
        <v>91</v>
      </c>
      <c r="I41" s="313"/>
      <c r="J41" s="314"/>
      <c r="K41" s="314">
        <f t="shared" si="9"/>
        <v>0</v>
      </c>
      <c r="L41" s="315" t="e">
        <f t="shared" si="7"/>
        <v>#DIV/0!</v>
      </c>
    </row>
    <row r="42" spans="1:12" ht="13.5" hidden="1" thickBot="1">
      <c r="A42" s="308">
        <v>5169</v>
      </c>
      <c r="B42" s="343" t="s">
        <v>318</v>
      </c>
      <c r="C42" s="344">
        <v>13979</v>
      </c>
      <c r="D42" s="309">
        <v>10159</v>
      </c>
      <c r="E42" s="310">
        <v>10128</v>
      </c>
      <c r="F42" s="310">
        <f t="shared" si="8"/>
        <v>-31</v>
      </c>
      <c r="G42" s="311">
        <f t="shared" si="6"/>
        <v>99.69485185549759</v>
      </c>
      <c r="H42" s="309">
        <v>13979</v>
      </c>
      <c r="I42" s="309"/>
      <c r="J42" s="310"/>
      <c r="K42" s="310">
        <f t="shared" si="9"/>
        <v>0</v>
      </c>
      <c r="L42" s="311" t="e">
        <f t="shared" si="7"/>
        <v>#DIV/0!</v>
      </c>
    </row>
    <row r="43" spans="1:12" ht="13.5" thickBot="1">
      <c r="A43" s="300">
        <v>516</v>
      </c>
      <c r="B43" s="337" t="s">
        <v>319</v>
      </c>
      <c r="C43" s="338">
        <v>23649</v>
      </c>
      <c r="D43" s="301">
        <v>21583</v>
      </c>
      <c r="E43" s="302">
        <v>21448.86</v>
      </c>
      <c r="F43" s="302">
        <f t="shared" si="8"/>
        <v>-134.13999999999942</v>
      </c>
      <c r="G43" s="303">
        <f t="shared" si="6"/>
        <v>99.3784923319279</v>
      </c>
      <c r="H43" s="301">
        <v>23649</v>
      </c>
      <c r="I43" s="301">
        <v>21383</v>
      </c>
      <c r="J43" s="302">
        <v>21251</v>
      </c>
      <c r="K43" s="302">
        <f t="shared" si="9"/>
        <v>-132</v>
      </c>
      <c r="L43" s="303">
        <f t="shared" si="7"/>
        <v>99.38268718140579</v>
      </c>
    </row>
    <row r="44" spans="1:12" ht="12.75" hidden="1">
      <c r="A44" s="304">
        <v>5171</v>
      </c>
      <c r="B44" s="339" t="s">
        <v>320</v>
      </c>
      <c r="C44" s="340">
        <v>3964</v>
      </c>
      <c r="D44" s="305">
        <v>4758</v>
      </c>
      <c r="E44" s="306">
        <v>4736.54</v>
      </c>
      <c r="F44" s="306">
        <f t="shared" si="8"/>
        <v>-21.460000000000036</v>
      </c>
      <c r="G44" s="307">
        <f t="shared" si="6"/>
        <v>99.54897015552753</v>
      </c>
      <c r="H44" s="305">
        <v>3964</v>
      </c>
      <c r="I44" s="305"/>
      <c r="J44" s="306"/>
      <c r="K44" s="306">
        <f t="shared" si="9"/>
        <v>0</v>
      </c>
      <c r="L44" s="307" t="e">
        <f t="shared" si="7"/>
        <v>#DIV/0!</v>
      </c>
    </row>
    <row r="45" spans="1:12" ht="12.75" hidden="1">
      <c r="A45" s="312">
        <v>5172</v>
      </c>
      <c r="B45" s="341" t="s">
        <v>321</v>
      </c>
      <c r="C45" s="342">
        <v>139</v>
      </c>
      <c r="D45" s="313">
        <v>931</v>
      </c>
      <c r="E45" s="314">
        <v>884.4</v>
      </c>
      <c r="F45" s="314">
        <f t="shared" si="8"/>
        <v>-46.60000000000002</v>
      </c>
      <c r="G45" s="315">
        <f t="shared" si="6"/>
        <v>94.99462943071966</v>
      </c>
      <c r="H45" s="313">
        <v>139</v>
      </c>
      <c r="I45" s="313"/>
      <c r="J45" s="314"/>
      <c r="K45" s="314">
        <f t="shared" si="9"/>
        <v>0</v>
      </c>
      <c r="L45" s="315" t="e">
        <f t="shared" si="7"/>
        <v>#DIV/0!</v>
      </c>
    </row>
    <row r="46" spans="1:12" ht="12.75" hidden="1">
      <c r="A46" s="312">
        <v>5173</v>
      </c>
      <c r="B46" s="341" t="s">
        <v>322</v>
      </c>
      <c r="C46" s="342">
        <v>5540</v>
      </c>
      <c r="D46" s="313">
        <v>4823</v>
      </c>
      <c r="E46" s="314">
        <v>4743.23</v>
      </c>
      <c r="F46" s="314">
        <f t="shared" si="8"/>
        <v>-79.77000000000044</v>
      </c>
      <c r="G46" s="315">
        <f t="shared" si="6"/>
        <v>98.34605017623885</v>
      </c>
      <c r="H46" s="313">
        <v>5540</v>
      </c>
      <c r="I46" s="313"/>
      <c r="J46" s="314"/>
      <c r="K46" s="314">
        <f t="shared" si="9"/>
        <v>0</v>
      </c>
      <c r="L46" s="315" t="e">
        <f t="shared" si="7"/>
        <v>#DIV/0!</v>
      </c>
    </row>
    <row r="47" spans="1:12" ht="12.75" hidden="1">
      <c r="A47" s="312">
        <v>5175</v>
      </c>
      <c r="B47" s="341" t="s">
        <v>323</v>
      </c>
      <c r="C47" s="342">
        <v>146</v>
      </c>
      <c r="D47" s="313">
        <v>311</v>
      </c>
      <c r="E47" s="314">
        <v>302.62</v>
      </c>
      <c r="F47" s="314">
        <f t="shared" si="8"/>
        <v>-8.379999999999995</v>
      </c>
      <c r="G47" s="315">
        <f t="shared" si="6"/>
        <v>97.30546623794213</v>
      </c>
      <c r="H47" s="313">
        <v>146</v>
      </c>
      <c r="I47" s="313"/>
      <c r="J47" s="314"/>
      <c r="K47" s="314">
        <f t="shared" si="9"/>
        <v>0</v>
      </c>
      <c r="L47" s="315" t="e">
        <f t="shared" si="7"/>
        <v>#DIV/0!</v>
      </c>
    </row>
    <row r="48" spans="1:12" ht="12.75" hidden="1">
      <c r="A48" s="312">
        <v>5176</v>
      </c>
      <c r="B48" s="341" t="s">
        <v>324</v>
      </c>
      <c r="C48" s="342">
        <v>34</v>
      </c>
      <c r="D48" s="313">
        <v>27</v>
      </c>
      <c r="E48" s="314">
        <v>21.59</v>
      </c>
      <c r="F48" s="314">
        <f t="shared" si="8"/>
        <v>-5.41</v>
      </c>
      <c r="G48" s="315">
        <f t="shared" si="6"/>
        <v>79.96296296296296</v>
      </c>
      <c r="H48" s="313">
        <v>34</v>
      </c>
      <c r="I48" s="313"/>
      <c r="J48" s="314"/>
      <c r="K48" s="314">
        <f t="shared" si="9"/>
        <v>0</v>
      </c>
      <c r="L48" s="315" t="e">
        <f t="shared" si="7"/>
        <v>#DIV/0!</v>
      </c>
    </row>
    <row r="49" spans="1:12" ht="13.5" hidden="1" thickBot="1">
      <c r="A49" s="308">
        <v>5179</v>
      </c>
      <c r="B49" s="343" t="s">
        <v>325</v>
      </c>
      <c r="C49" s="344"/>
      <c r="D49" s="309"/>
      <c r="E49" s="310"/>
      <c r="F49" s="310">
        <f t="shared" si="8"/>
        <v>0</v>
      </c>
      <c r="G49" s="311"/>
      <c r="H49" s="309"/>
      <c r="I49" s="309"/>
      <c r="J49" s="310"/>
      <c r="K49" s="310">
        <f t="shared" si="9"/>
        <v>0</v>
      </c>
      <c r="L49" s="311"/>
    </row>
    <row r="50" spans="1:12" ht="13.5" thickBot="1">
      <c r="A50" s="300">
        <v>517</v>
      </c>
      <c r="B50" s="337" t="s">
        <v>326</v>
      </c>
      <c r="C50" s="338">
        <v>9823</v>
      </c>
      <c r="D50" s="301">
        <v>10850</v>
      </c>
      <c r="E50" s="302">
        <v>10688.38</v>
      </c>
      <c r="F50" s="302">
        <f t="shared" si="8"/>
        <v>-161.6200000000008</v>
      </c>
      <c r="G50" s="303">
        <f>E50*100/D50</f>
        <v>98.51041474654377</v>
      </c>
      <c r="H50" s="301">
        <v>9823</v>
      </c>
      <c r="I50" s="301">
        <v>10609</v>
      </c>
      <c r="J50" s="302">
        <v>10450</v>
      </c>
      <c r="K50" s="302">
        <f t="shared" si="9"/>
        <v>-159</v>
      </c>
      <c r="L50" s="303">
        <f>J50*100/I50</f>
        <v>98.50127250447733</v>
      </c>
    </row>
    <row r="51" spans="1:12" ht="13.5" thickBot="1">
      <c r="A51" s="296">
        <v>5182</v>
      </c>
      <c r="B51" s="335" t="s">
        <v>327</v>
      </c>
      <c r="C51" s="336"/>
      <c r="D51" s="297"/>
      <c r="E51" s="298"/>
      <c r="F51" s="298">
        <f t="shared" si="8"/>
        <v>0</v>
      </c>
      <c r="G51" s="299"/>
      <c r="H51" s="297"/>
      <c r="I51" s="297"/>
      <c r="J51" s="298"/>
      <c r="K51" s="298">
        <f t="shared" si="9"/>
        <v>0</v>
      </c>
      <c r="L51" s="299"/>
    </row>
    <row r="52" spans="1:12" ht="13.5" thickBot="1">
      <c r="A52" s="300">
        <v>518</v>
      </c>
      <c r="B52" s="337" t="s">
        <v>328</v>
      </c>
      <c r="C52" s="338"/>
      <c r="D52" s="301"/>
      <c r="E52" s="302"/>
      <c r="F52" s="302">
        <f t="shared" si="8"/>
        <v>0</v>
      </c>
      <c r="G52" s="303"/>
      <c r="H52" s="301"/>
      <c r="I52" s="301"/>
      <c r="J52" s="302"/>
      <c r="K52" s="302">
        <f t="shared" si="9"/>
        <v>0</v>
      </c>
      <c r="L52" s="303"/>
    </row>
    <row r="53" spans="1:12" ht="12.75" hidden="1">
      <c r="A53" s="304">
        <v>5191</v>
      </c>
      <c r="B53" s="339" t="s">
        <v>329</v>
      </c>
      <c r="C53" s="340"/>
      <c r="D53" s="305"/>
      <c r="E53" s="306"/>
      <c r="F53" s="306">
        <f t="shared" si="8"/>
        <v>0</v>
      </c>
      <c r="G53" s="307"/>
      <c r="H53" s="305"/>
      <c r="I53" s="305"/>
      <c r="J53" s="306"/>
      <c r="K53" s="306">
        <f t="shared" si="9"/>
        <v>0</v>
      </c>
      <c r="L53" s="307"/>
    </row>
    <row r="54" spans="1:12" ht="12.75" hidden="1">
      <c r="A54" s="312">
        <v>5192</v>
      </c>
      <c r="B54" s="341" t="s">
        <v>330</v>
      </c>
      <c r="C54" s="342"/>
      <c r="D54" s="313">
        <v>619</v>
      </c>
      <c r="E54" s="314">
        <v>610.17</v>
      </c>
      <c r="F54" s="314">
        <f t="shared" si="8"/>
        <v>-8.830000000000041</v>
      </c>
      <c r="G54" s="315">
        <f>E54*100/D54</f>
        <v>98.57350565428109</v>
      </c>
      <c r="H54" s="313"/>
      <c r="I54" s="313"/>
      <c r="J54" s="314"/>
      <c r="K54" s="314">
        <f t="shared" si="9"/>
        <v>0</v>
      </c>
      <c r="L54" s="315" t="e">
        <f>J54*100/I54</f>
        <v>#DIV/0!</v>
      </c>
    </row>
    <row r="55" spans="1:12" ht="12.75" hidden="1">
      <c r="A55" s="312">
        <v>5194</v>
      </c>
      <c r="B55" s="341" t="s">
        <v>331</v>
      </c>
      <c r="C55" s="342"/>
      <c r="D55" s="313"/>
      <c r="E55" s="314"/>
      <c r="F55" s="314">
        <f t="shared" si="8"/>
        <v>0</v>
      </c>
      <c r="G55" s="315"/>
      <c r="H55" s="313"/>
      <c r="I55" s="313"/>
      <c r="J55" s="314"/>
      <c r="K55" s="314">
        <f t="shared" si="9"/>
        <v>0</v>
      </c>
      <c r="L55" s="315"/>
    </row>
    <row r="56" spans="1:12" ht="12.75" hidden="1">
      <c r="A56" s="312">
        <v>5195</v>
      </c>
      <c r="B56" s="341" t="s">
        <v>332</v>
      </c>
      <c r="C56" s="342"/>
      <c r="D56" s="313"/>
      <c r="E56" s="314"/>
      <c r="F56" s="314">
        <f t="shared" si="8"/>
        <v>0</v>
      </c>
      <c r="G56" s="315"/>
      <c r="H56" s="313"/>
      <c r="I56" s="313"/>
      <c r="J56" s="314"/>
      <c r="K56" s="314">
        <f t="shared" si="9"/>
        <v>0</v>
      </c>
      <c r="L56" s="315"/>
    </row>
    <row r="57" spans="1:12" ht="12.75" hidden="1">
      <c r="A57" s="312">
        <v>5196</v>
      </c>
      <c r="B57" s="341" t="s">
        <v>333</v>
      </c>
      <c r="C57" s="342"/>
      <c r="D57" s="313"/>
      <c r="E57" s="314"/>
      <c r="F57" s="314">
        <f t="shared" si="8"/>
        <v>0</v>
      </c>
      <c r="G57" s="315"/>
      <c r="H57" s="313"/>
      <c r="I57" s="313"/>
      <c r="J57" s="314"/>
      <c r="K57" s="314">
        <f t="shared" si="9"/>
        <v>0</v>
      </c>
      <c r="L57" s="315"/>
    </row>
    <row r="58" spans="1:12" ht="13.5" hidden="1" thickBot="1">
      <c r="A58" s="308">
        <v>5199</v>
      </c>
      <c r="B58" s="343" t="s">
        <v>334</v>
      </c>
      <c r="C58" s="344"/>
      <c r="D58" s="309"/>
      <c r="E58" s="310"/>
      <c r="F58" s="310">
        <f t="shared" si="8"/>
        <v>0</v>
      </c>
      <c r="G58" s="311"/>
      <c r="H58" s="309"/>
      <c r="I58" s="309"/>
      <c r="J58" s="310"/>
      <c r="K58" s="310">
        <f t="shared" si="9"/>
        <v>0</v>
      </c>
      <c r="L58" s="311"/>
    </row>
    <row r="59" spans="1:12" ht="13.5" thickBot="1">
      <c r="A59" s="300">
        <v>519</v>
      </c>
      <c r="B59" s="337" t="s">
        <v>335</v>
      </c>
      <c r="C59" s="338"/>
      <c r="D59" s="301">
        <v>619</v>
      </c>
      <c r="E59" s="302">
        <v>610.17</v>
      </c>
      <c r="F59" s="302">
        <f t="shared" si="8"/>
        <v>-8.830000000000041</v>
      </c>
      <c r="G59" s="303">
        <f>E59*100/D59</f>
        <v>98.57350565428109</v>
      </c>
      <c r="H59" s="301"/>
      <c r="I59" s="301">
        <v>619</v>
      </c>
      <c r="J59" s="302">
        <v>610.17</v>
      </c>
      <c r="K59" s="302">
        <f t="shared" si="9"/>
        <v>-8.830000000000041</v>
      </c>
      <c r="L59" s="303">
        <f>J59*100/I59</f>
        <v>98.57350565428109</v>
      </c>
    </row>
    <row r="60" spans="1:12" ht="13.5" thickBot="1">
      <c r="A60" s="300">
        <v>51</v>
      </c>
      <c r="B60" s="337" t="s">
        <v>336</v>
      </c>
      <c r="C60" s="338">
        <v>49714</v>
      </c>
      <c r="D60" s="301">
        <v>53817</v>
      </c>
      <c r="E60" s="302">
        <v>53282.11</v>
      </c>
      <c r="F60" s="302">
        <f t="shared" si="8"/>
        <v>-534.8899999999994</v>
      </c>
      <c r="G60" s="303">
        <f>E60*100/D60</f>
        <v>99.00609472843153</v>
      </c>
      <c r="H60" s="301">
        <v>49714</v>
      </c>
      <c r="I60" s="301">
        <v>50103</v>
      </c>
      <c r="J60" s="302">
        <v>46578</v>
      </c>
      <c r="K60" s="302">
        <f t="shared" si="9"/>
        <v>-3525</v>
      </c>
      <c r="L60" s="303">
        <f>J60*100/I60</f>
        <v>92.96449314412311</v>
      </c>
    </row>
    <row r="61" spans="1:12" ht="12.75" hidden="1">
      <c r="A61" s="304">
        <v>5212</v>
      </c>
      <c r="B61" s="339" t="s">
        <v>337</v>
      </c>
      <c r="C61" s="340"/>
      <c r="D61" s="305"/>
      <c r="E61" s="306"/>
      <c r="F61" s="306">
        <f t="shared" si="8"/>
        <v>0</v>
      </c>
      <c r="G61" s="307"/>
      <c r="H61" s="305"/>
      <c r="I61" s="305"/>
      <c r="J61" s="306"/>
      <c r="K61" s="306">
        <f t="shared" si="9"/>
        <v>0</v>
      </c>
      <c r="L61" s="307"/>
    </row>
    <row r="62" spans="1:12" ht="13.5" hidden="1" thickBot="1">
      <c r="A62" s="308">
        <v>5213</v>
      </c>
      <c r="B62" s="343" t="s">
        <v>338</v>
      </c>
      <c r="C62" s="344"/>
      <c r="D62" s="309"/>
      <c r="E62" s="310"/>
      <c r="F62" s="310">
        <f t="shared" si="8"/>
        <v>0</v>
      </c>
      <c r="G62" s="311"/>
      <c r="H62" s="309"/>
      <c r="I62" s="309"/>
      <c r="J62" s="310"/>
      <c r="K62" s="310">
        <f t="shared" si="9"/>
        <v>0</v>
      </c>
      <c r="L62" s="311"/>
    </row>
    <row r="63" spans="1:12" ht="13.5" hidden="1" thickBot="1">
      <c r="A63" s="300">
        <v>521</v>
      </c>
      <c r="B63" s="337" t="s">
        <v>339</v>
      </c>
      <c r="C63" s="338"/>
      <c r="D63" s="301"/>
      <c r="E63" s="302"/>
      <c r="F63" s="302">
        <f t="shared" si="8"/>
        <v>0</v>
      </c>
      <c r="G63" s="303"/>
      <c r="H63" s="301"/>
      <c r="I63" s="301"/>
      <c r="J63" s="302"/>
      <c r="K63" s="302">
        <f t="shared" si="9"/>
        <v>0</v>
      </c>
      <c r="L63" s="303"/>
    </row>
    <row r="64" spans="1:12" ht="12.75" hidden="1">
      <c r="A64" s="304">
        <v>5221</v>
      </c>
      <c r="B64" s="339" t="s">
        <v>340</v>
      </c>
      <c r="C64" s="340"/>
      <c r="D64" s="305"/>
      <c r="E64" s="306"/>
      <c r="F64" s="306">
        <f t="shared" si="8"/>
        <v>0</v>
      </c>
      <c r="G64" s="307"/>
      <c r="H64" s="305"/>
      <c r="I64" s="305"/>
      <c r="J64" s="306"/>
      <c r="K64" s="306">
        <f t="shared" si="9"/>
        <v>0</v>
      </c>
      <c r="L64" s="307"/>
    </row>
    <row r="65" spans="1:12" ht="12.75" hidden="1">
      <c r="A65" s="312">
        <v>5222</v>
      </c>
      <c r="B65" s="341" t="s">
        <v>341</v>
      </c>
      <c r="C65" s="342"/>
      <c r="D65" s="313"/>
      <c r="E65" s="314"/>
      <c r="F65" s="314">
        <f t="shared" si="8"/>
        <v>0</v>
      </c>
      <c r="G65" s="315"/>
      <c r="H65" s="313"/>
      <c r="I65" s="313"/>
      <c r="J65" s="314"/>
      <c r="K65" s="314">
        <f t="shared" si="9"/>
        <v>0</v>
      </c>
      <c r="L65" s="315"/>
    </row>
    <row r="66" spans="1:12" ht="12.75" hidden="1">
      <c r="A66" s="312">
        <v>5223</v>
      </c>
      <c r="B66" s="341" t="s">
        <v>342</v>
      </c>
      <c r="C66" s="342"/>
      <c r="D66" s="313"/>
      <c r="E66" s="314"/>
      <c r="F66" s="314">
        <f t="shared" si="8"/>
        <v>0</v>
      </c>
      <c r="G66" s="315"/>
      <c r="H66" s="313"/>
      <c r="I66" s="313"/>
      <c r="J66" s="314"/>
      <c r="K66" s="314">
        <f t="shared" si="9"/>
        <v>0</v>
      </c>
      <c r="L66" s="315"/>
    </row>
    <row r="67" spans="1:12" ht="13.5" hidden="1" thickBot="1">
      <c r="A67" s="308">
        <v>5229</v>
      </c>
      <c r="B67" s="343" t="s">
        <v>343</v>
      </c>
      <c r="C67" s="344"/>
      <c r="D67" s="309"/>
      <c r="E67" s="310"/>
      <c r="F67" s="310">
        <f t="shared" si="8"/>
        <v>0</v>
      </c>
      <c r="G67" s="311"/>
      <c r="H67" s="309"/>
      <c r="I67" s="309"/>
      <c r="J67" s="310"/>
      <c r="K67" s="310">
        <f t="shared" si="9"/>
        <v>0</v>
      </c>
      <c r="L67" s="311"/>
    </row>
    <row r="68" spans="1:12" ht="13.5" hidden="1" thickBot="1">
      <c r="A68" s="300">
        <v>522</v>
      </c>
      <c r="B68" s="337" t="s">
        <v>344</v>
      </c>
      <c r="C68" s="338"/>
      <c r="D68" s="301"/>
      <c r="E68" s="302"/>
      <c r="F68" s="302">
        <f t="shared" si="8"/>
        <v>0</v>
      </c>
      <c r="G68" s="303"/>
      <c r="H68" s="301"/>
      <c r="I68" s="301"/>
      <c r="J68" s="302"/>
      <c r="K68" s="302">
        <f t="shared" si="9"/>
        <v>0</v>
      </c>
      <c r="L68" s="303"/>
    </row>
    <row r="69" spans="1:12" ht="13.5" hidden="1" thickBot="1">
      <c r="A69" s="300">
        <v>52</v>
      </c>
      <c r="B69" s="337" t="s">
        <v>345</v>
      </c>
      <c r="C69" s="338"/>
      <c r="D69" s="301"/>
      <c r="E69" s="302"/>
      <c r="F69" s="302">
        <f t="shared" si="8"/>
        <v>0</v>
      </c>
      <c r="G69" s="303"/>
      <c r="H69" s="301"/>
      <c r="I69" s="301"/>
      <c r="J69" s="302"/>
      <c r="K69" s="302">
        <f t="shared" si="9"/>
        <v>0</v>
      </c>
      <c r="L69" s="303"/>
    </row>
    <row r="70" spans="1:12" ht="12.75" hidden="1">
      <c r="A70" s="304">
        <v>5321</v>
      </c>
      <c r="B70" s="339" t="s">
        <v>346</v>
      </c>
      <c r="C70" s="340"/>
      <c r="D70" s="305"/>
      <c r="E70" s="306"/>
      <c r="F70" s="306">
        <f t="shared" si="8"/>
        <v>0</v>
      </c>
      <c r="G70" s="307"/>
      <c r="H70" s="305"/>
      <c r="I70" s="305"/>
      <c r="J70" s="306"/>
      <c r="K70" s="306">
        <f t="shared" si="9"/>
        <v>0</v>
      </c>
      <c r="L70" s="307"/>
    </row>
    <row r="71" spans="1:12" ht="12.75" hidden="1">
      <c r="A71" s="312" t="s">
        <v>347</v>
      </c>
      <c r="B71" s="341" t="s">
        <v>348</v>
      </c>
      <c r="C71" s="342"/>
      <c r="D71" s="313"/>
      <c r="E71" s="314"/>
      <c r="F71" s="314">
        <f aca="true" t="shared" si="10" ref="F71:F102">E71-D71</f>
        <v>0</v>
      </c>
      <c r="G71" s="315"/>
      <c r="H71" s="313"/>
      <c r="I71" s="313"/>
      <c r="J71" s="314"/>
      <c r="K71" s="314">
        <f aca="true" t="shared" si="11" ref="K71:K102">J71-I71</f>
        <v>0</v>
      </c>
      <c r="L71" s="315"/>
    </row>
    <row r="72" spans="1:12" ht="12.75" hidden="1">
      <c r="A72" s="312" t="s">
        <v>349</v>
      </c>
      <c r="B72" s="341" t="s">
        <v>350</v>
      </c>
      <c r="C72" s="342"/>
      <c r="D72" s="313"/>
      <c r="E72" s="314"/>
      <c r="F72" s="314">
        <f t="shared" si="10"/>
        <v>0</v>
      </c>
      <c r="G72" s="315"/>
      <c r="H72" s="313"/>
      <c r="I72" s="313"/>
      <c r="J72" s="314"/>
      <c r="K72" s="314">
        <f t="shared" si="11"/>
        <v>0</v>
      </c>
      <c r="L72" s="315"/>
    </row>
    <row r="73" spans="1:12" ht="12.75" hidden="1">
      <c r="A73" s="312" t="s">
        <v>351</v>
      </c>
      <c r="B73" s="341" t="s">
        <v>352</v>
      </c>
      <c r="C73" s="342"/>
      <c r="D73" s="313"/>
      <c r="E73" s="314"/>
      <c r="F73" s="314">
        <f t="shared" si="10"/>
        <v>0</v>
      </c>
      <c r="G73" s="315"/>
      <c r="H73" s="313"/>
      <c r="I73" s="313"/>
      <c r="J73" s="314"/>
      <c r="K73" s="314">
        <f t="shared" si="11"/>
        <v>0</v>
      </c>
      <c r="L73" s="315"/>
    </row>
    <row r="74" spans="1:12" ht="12.75" hidden="1">
      <c r="A74" s="312" t="s">
        <v>353</v>
      </c>
      <c r="B74" s="341" t="s">
        <v>354</v>
      </c>
      <c r="C74" s="342"/>
      <c r="D74" s="313"/>
      <c r="E74" s="314"/>
      <c r="F74" s="314">
        <f t="shared" si="10"/>
        <v>0</v>
      </c>
      <c r="G74" s="315"/>
      <c r="H74" s="313"/>
      <c r="I74" s="313"/>
      <c r="J74" s="314"/>
      <c r="K74" s="314">
        <f t="shared" si="11"/>
        <v>0</v>
      </c>
      <c r="L74" s="315"/>
    </row>
    <row r="75" spans="1:12" ht="12.75" hidden="1">
      <c r="A75" s="312" t="s">
        <v>355</v>
      </c>
      <c r="B75" s="341" t="s">
        <v>356</v>
      </c>
      <c r="C75" s="342"/>
      <c r="D75" s="313"/>
      <c r="E75" s="314"/>
      <c r="F75" s="314">
        <f t="shared" si="10"/>
        <v>0</v>
      </c>
      <c r="G75" s="315"/>
      <c r="H75" s="313"/>
      <c r="I75" s="313"/>
      <c r="J75" s="314"/>
      <c r="K75" s="314">
        <f t="shared" si="11"/>
        <v>0</v>
      </c>
      <c r="L75" s="315"/>
    </row>
    <row r="76" spans="1:12" ht="13.5" hidden="1" thickBot="1">
      <c r="A76" s="308">
        <v>5323</v>
      </c>
      <c r="B76" s="343" t="s">
        <v>357</v>
      </c>
      <c r="C76" s="344"/>
      <c r="D76" s="309"/>
      <c r="E76" s="310"/>
      <c r="F76" s="310">
        <f t="shared" si="10"/>
        <v>0</v>
      </c>
      <c r="G76" s="311"/>
      <c r="H76" s="309"/>
      <c r="I76" s="309"/>
      <c r="J76" s="310"/>
      <c r="K76" s="310">
        <f t="shared" si="11"/>
        <v>0</v>
      </c>
      <c r="L76" s="311"/>
    </row>
    <row r="77" spans="1:12" ht="13.5" hidden="1" thickBot="1">
      <c r="A77" s="300">
        <v>532</v>
      </c>
      <c r="B77" s="337" t="s">
        <v>358</v>
      </c>
      <c r="C77" s="338"/>
      <c r="D77" s="301"/>
      <c r="E77" s="302"/>
      <c r="F77" s="302">
        <f t="shared" si="10"/>
        <v>0</v>
      </c>
      <c r="G77" s="303"/>
      <c r="H77" s="301"/>
      <c r="I77" s="301"/>
      <c r="J77" s="302"/>
      <c r="K77" s="302">
        <f t="shared" si="11"/>
        <v>0</v>
      </c>
      <c r="L77" s="303"/>
    </row>
    <row r="78" spans="1:12" ht="12.75" hidden="1">
      <c r="A78" s="304" t="s">
        <v>359</v>
      </c>
      <c r="B78" s="339" t="s">
        <v>360</v>
      </c>
      <c r="C78" s="340"/>
      <c r="D78" s="305"/>
      <c r="E78" s="306"/>
      <c r="F78" s="306">
        <f t="shared" si="10"/>
        <v>0</v>
      </c>
      <c r="G78" s="307"/>
      <c r="H78" s="305"/>
      <c r="I78" s="305"/>
      <c r="J78" s="306"/>
      <c r="K78" s="306">
        <f t="shared" si="11"/>
        <v>0</v>
      </c>
      <c r="L78" s="307"/>
    </row>
    <row r="79" spans="1:12" ht="12.75" hidden="1">
      <c r="A79" s="312" t="s">
        <v>361</v>
      </c>
      <c r="B79" s="341" t="s">
        <v>362</v>
      </c>
      <c r="C79" s="342"/>
      <c r="D79" s="313"/>
      <c r="E79" s="314"/>
      <c r="F79" s="314">
        <f t="shared" si="10"/>
        <v>0</v>
      </c>
      <c r="G79" s="315"/>
      <c r="H79" s="313"/>
      <c r="I79" s="313"/>
      <c r="J79" s="314"/>
      <c r="K79" s="314">
        <f t="shared" si="11"/>
        <v>0</v>
      </c>
      <c r="L79" s="315"/>
    </row>
    <row r="80" spans="1:12" ht="12.75" hidden="1">
      <c r="A80" s="312" t="s">
        <v>363</v>
      </c>
      <c r="B80" s="341" t="s">
        <v>364</v>
      </c>
      <c r="C80" s="342"/>
      <c r="D80" s="313"/>
      <c r="E80" s="314"/>
      <c r="F80" s="314">
        <f t="shared" si="10"/>
        <v>0</v>
      </c>
      <c r="G80" s="315"/>
      <c r="H80" s="313"/>
      <c r="I80" s="313"/>
      <c r="J80" s="314"/>
      <c r="K80" s="314">
        <f t="shared" si="11"/>
        <v>0</v>
      </c>
      <c r="L80" s="315"/>
    </row>
    <row r="81" spans="1:12" ht="12.75" hidden="1">
      <c r="A81" s="312" t="s">
        <v>365</v>
      </c>
      <c r="B81" s="341" t="s">
        <v>366</v>
      </c>
      <c r="C81" s="342"/>
      <c r="D81" s="313"/>
      <c r="E81" s="314"/>
      <c r="F81" s="314">
        <f t="shared" si="10"/>
        <v>0</v>
      </c>
      <c r="G81" s="315"/>
      <c r="H81" s="313"/>
      <c r="I81" s="313"/>
      <c r="J81" s="314"/>
      <c r="K81" s="314">
        <f t="shared" si="11"/>
        <v>0</v>
      </c>
      <c r="L81" s="315"/>
    </row>
    <row r="82" spans="1:12" ht="12.75" hidden="1">
      <c r="A82" s="312" t="s">
        <v>367</v>
      </c>
      <c r="B82" s="341" t="s">
        <v>368</v>
      </c>
      <c r="C82" s="342"/>
      <c r="D82" s="313"/>
      <c r="E82" s="314"/>
      <c r="F82" s="314">
        <f t="shared" si="10"/>
        <v>0</v>
      </c>
      <c r="G82" s="315"/>
      <c r="H82" s="313"/>
      <c r="I82" s="313"/>
      <c r="J82" s="314"/>
      <c r="K82" s="314">
        <f t="shared" si="11"/>
        <v>0</v>
      </c>
      <c r="L82" s="315"/>
    </row>
    <row r="83" spans="1:12" ht="12.75" hidden="1">
      <c r="A83" s="312">
        <v>5331</v>
      </c>
      <c r="B83" s="341" t="s">
        <v>369</v>
      </c>
      <c r="C83" s="342"/>
      <c r="D83" s="313"/>
      <c r="E83" s="314"/>
      <c r="F83" s="314">
        <f t="shared" si="10"/>
        <v>0</v>
      </c>
      <c r="G83" s="315"/>
      <c r="H83" s="313"/>
      <c r="I83" s="313"/>
      <c r="J83" s="314"/>
      <c r="K83" s="314">
        <f t="shared" si="11"/>
        <v>0</v>
      </c>
      <c r="L83" s="315"/>
    </row>
    <row r="84" spans="1:12" ht="12.75" hidden="1">
      <c r="A84" s="312" t="s">
        <v>370</v>
      </c>
      <c r="B84" s="341" t="s">
        <v>371</v>
      </c>
      <c r="C84" s="342"/>
      <c r="D84" s="313"/>
      <c r="E84" s="314"/>
      <c r="F84" s="314">
        <f t="shared" si="10"/>
        <v>0</v>
      </c>
      <c r="G84" s="315"/>
      <c r="H84" s="313"/>
      <c r="I84" s="313"/>
      <c r="J84" s="314"/>
      <c r="K84" s="314">
        <f t="shared" si="11"/>
        <v>0</v>
      </c>
      <c r="L84" s="315"/>
    </row>
    <row r="85" spans="1:12" ht="12.75" hidden="1">
      <c r="A85" s="312">
        <v>5332</v>
      </c>
      <c r="B85" s="341" t="s">
        <v>372</v>
      </c>
      <c r="C85" s="342"/>
      <c r="D85" s="313"/>
      <c r="E85" s="314"/>
      <c r="F85" s="314">
        <f t="shared" si="10"/>
        <v>0</v>
      </c>
      <c r="G85" s="315"/>
      <c r="H85" s="313"/>
      <c r="I85" s="313"/>
      <c r="J85" s="314"/>
      <c r="K85" s="314">
        <f t="shared" si="11"/>
        <v>0</v>
      </c>
      <c r="L85" s="315"/>
    </row>
    <row r="86" spans="1:12" ht="12.75" hidden="1">
      <c r="A86" s="312" t="s">
        <v>373</v>
      </c>
      <c r="B86" s="341" t="s">
        <v>374</v>
      </c>
      <c r="C86" s="342"/>
      <c r="D86" s="313"/>
      <c r="E86" s="314"/>
      <c r="F86" s="314">
        <f t="shared" si="10"/>
        <v>0</v>
      </c>
      <c r="G86" s="315"/>
      <c r="H86" s="313"/>
      <c r="I86" s="313"/>
      <c r="J86" s="314"/>
      <c r="K86" s="314">
        <f t="shared" si="11"/>
        <v>0</v>
      </c>
      <c r="L86" s="315"/>
    </row>
    <row r="87" spans="1:12" ht="13.5" hidden="1" thickBot="1">
      <c r="A87" s="308">
        <v>5339</v>
      </c>
      <c r="B87" s="343" t="s">
        <v>375</v>
      </c>
      <c r="C87" s="344"/>
      <c r="D87" s="309"/>
      <c r="E87" s="310"/>
      <c r="F87" s="310">
        <f t="shared" si="10"/>
        <v>0</v>
      </c>
      <c r="G87" s="311"/>
      <c r="H87" s="309"/>
      <c r="I87" s="309"/>
      <c r="J87" s="310"/>
      <c r="K87" s="310">
        <f t="shared" si="11"/>
        <v>0</v>
      </c>
      <c r="L87" s="311"/>
    </row>
    <row r="88" spans="1:12" ht="13.5" thickBot="1">
      <c r="A88" s="300">
        <v>533</v>
      </c>
      <c r="B88" s="337" t="s">
        <v>376</v>
      </c>
      <c r="C88" s="338"/>
      <c r="D88" s="301"/>
      <c r="E88" s="302"/>
      <c r="F88" s="302">
        <f t="shared" si="10"/>
        <v>0</v>
      </c>
      <c r="G88" s="303"/>
      <c r="H88" s="301"/>
      <c r="I88" s="301"/>
      <c r="J88" s="302"/>
      <c r="K88" s="302">
        <f t="shared" si="11"/>
        <v>0</v>
      </c>
      <c r="L88" s="303"/>
    </row>
    <row r="89" spans="1:12" ht="12.75">
      <c r="A89" s="304">
        <v>5342</v>
      </c>
      <c r="B89" s="339" t="s">
        <v>377</v>
      </c>
      <c r="C89" s="340">
        <v>3614</v>
      </c>
      <c r="D89" s="305">
        <v>3616</v>
      </c>
      <c r="E89" s="306">
        <v>3614.39</v>
      </c>
      <c r="F89" s="306">
        <f t="shared" si="10"/>
        <v>-1.6100000000001273</v>
      </c>
      <c r="G89" s="307">
        <f>E89*100/D89</f>
        <v>99.95547566371681</v>
      </c>
      <c r="H89" s="305">
        <v>3614</v>
      </c>
      <c r="I89" s="305">
        <v>3614</v>
      </c>
      <c r="J89" s="306">
        <v>3614</v>
      </c>
      <c r="K89" s="306">
        <f t="shared" si="11"/>
        <v>0</v>
      </c>
      <c r="L89" s="307">
        <f>J89*100/I89</f>
        <v>100</v>
      </c>
    </row>
    <row r="90" spans="1:12" ht="13.5" thickBot="1">
      <c r="A90" s="308">
        <v>5346</v>
      </c>
      <c r="B90" s="343" t="s">
        <v>378</v>
      </c>
      <c r="C90" s="344"/>
      <c r="D90" s="309"/>
      <c r="E90" s="310">
        <v>1293.2</v>
      </c>
      <c r="F90" s="310">
        <f t="shared" si="10"/>
        <v>1293.2</v>
      </c>
      <c r="G90" s="311"/>
      <c r="H90" s="309"/>
      <c r="I90" s="309"/>
      <c r="J90" s="310">
        <f>903+390</f>
        <v>1293</v>
      </c>
      <c r="K90" s="310">
        <f t="shared" si="11"/>
        <v>1293</v>
      </c>
      <c r="L90" s="311"/>
    </row>
    <row r="91" spans="1:12" ht="13.5" thickBot="1">
      <c r="A91" s="300">
        <v>534</v>
      </c>
      <c r="B91" s="337" t="s">
        <v>379</v>
      </c>
      <c r="C91" s="338">
        <v>3614</v>
      </c>
      <c r="D91" s="301">
        <v>3616</v>
      </c>
      <c r="E91" s="302">
        <v>4907.59</v>
      </c>
      <c r="F91" s="302">
        <f t="shared" si="10"/>
        <v>1291.5900000000001</v>
      </c>
      <c r="G91" s="303">
        <f>E91*100/D91</f>
        <v>135.71875</v>
      </c>
      <c r="H91" s="301">
        <v>3614</v>
      </c>
      <c r="I91" s="301">
        <f>I89</f>
        <v>3614</v>
      </c>
      <c r="J91" s="302">
        <f>J89+J90</f>
        <v>4907</v>
      </c>
      <c r="K91" s="302">
        <f t="shared" si="11"/>
        <v>1293</v>
      </c>
      <c r="L91" s="303">
        <f>J91*100/I91</f>
        <v>135.77753182069728</v>
      </c>
    </row>
    <row r="92" spans="1:12" ht="12.75" hidden="1">
      <c r="A92" s="304">
        <v>5362</v>
      </c>
      <c r="B92" s="339" t="s">
        <v>380</v>
      </c>
      <c r="C92" s="340"/>
      <c r="D92" s="305">
        <v>110</v>
      </c>
      <c r="E92" s="306">
        <v>102.64</v>
      </c>
      <c r="F92" s="306">
        <f t="shared" si="10"/>
        <v>-7.359999999999999</v>
      </c>
      <c r="G92" s="307">
        <f>E92*100/D92</f>
        <v>93.30909090909091</v>
      </c>
      <c r="H92" s="305"/>
      <c r="I92" s="305"/>
      <c r="J92" s="306"/>
      <c r="K92" s="306">
        <f t="shared" si="11"/>
        <v>0</v>
      </c>
      <c r="L92" s="307" t="e">
        <f>J92*100/I92</f>
        <v>#DIV/0!</v>
      </c>
    </row>
    <row r="93" spans="1:12" ht="13.5" hidden="1" thickBot="1">
      <c r="A93" s="308">
        <v>5363</v>
      </c>
      <c r="B93" s="343" t="s">
        <v>381</v>
      </c>
      <c r="C93" s="344"/>
      <c r="D93" s="309">
        <v>1</v>
      </c>
      <c r="E93" s="310">
        <v>0.92</v>
      </c>
      <c r="F93" s="310">
        <f t="shared" si="10"/>
        <v>-0.07999999999999996</v>
      </c>
      <c r="G93" s="311">
        <f>E93*100/D93</f>
        <v>92</v>
      </c>
      <c r="H93" s="309"/>
      <c r="I93" s="309"/>
      <c r="J93" s="310"/>
      <c r="K93" s="310">
        <f t="shared" si="11"/>
        <v>0</v>
      </c>
      <c r="L93" s="311" t="e">
        <f>J93*100/I93</f>
        <v>#DIV/0!</v>
      </c>
    </row>
    <row r="94" spans="1:12" ht="13.5" thickBot="1">
      <c r="A94" s="300">
        <v>536</v>
      </c>
      <c r="B94" s="337" t="s">
        <v>382</v>
      </c>
      <c r="C94" s="338"/>
      <c r="D94" s="301">
        <v>111</v>
      </c>
      <c r="E94" s="302">
        <v>103.56</v>
      </c>
      <c r="F94" s="302">
        <f t="shared" si="10"/>
        <v>-7.439999999999998</v>
      </c>
      <c r="G94" s="303">
        <f>E94*100/D94</f>
        <v>93.29729729729729</v>
      </c>
      <c r="H94" s="301"/>
      <c r="I94" s="301">
        <v>111</v>
      </c>
      <c r="J94" s="302">
        <v>104</v>
      </c>
      <c r="K94" s="302">
        <f t="shared" si="11"/>
        <v>-7</v>
      </c>
      <c r="L94" s="303">
        <f>J94*100/I94</f>
        <v>93.69369369369369</v>
      </c>
    </row>
    <row r="95" spans="1:12" ht="13.5" thickBot="1">
      <c r="A95" s="300">
        <v>538</v>
      </c>
      <c r="B95" s="337" t="s">
        <v>383</v>
      </c>
      <c r="C95" s="338"/>
      <c r="D95" s="301"/>
      <c r="E95" s="302"/>
      <c r="F95" s="302">
        <f t="shared" si="10"/>
        <v>0</v>
      </c>
      <c r="G95" s="303"/>
      <c r="H95" s="301"/>
      <c r="I95" s="301"/>
      <c r="J95" s="302"/>
      <c r="K95" s="302">
        <f t="shared" si="11"/>
        <v>0</v>
      </c>
      <c r="L95" s="303"/>
    </row>
    <row r="96" spans="1:12" ht="13.5" thickBot="1">
      <c r="A96" s="300">
        <v>53</v>
      </c>
      <c r="B96" s="337" t="s">
        <v>384</v>
      </c>
      <c r="C96" s="338">
        <v>3614</v>
      </c>
      <c r="D96" s="301">
        <v>3727</v>
      </c>
      <c r="E96" s="302">
        <v>5011.15</v>
      </c>
      <c r="F96" s="302">
        <f t="shared" si="10"/>
        <v>1284.1499999999996</v>
      </c>
      <c r="G96" s="303">
        <f>E96*100/D96</f>
        <v>134.45532599946335</v>
      </c>
      <c r="H96" s="301">
        <v>3614</v>
      </c>
      <c r="I96" s="301">
        <v>3727</v>
      </c>
      <c r="J96" s="302">
        <v>5011.15</v>
      </c>
      <c r="K96" s="302">
        <f t="shared" si="11"/>
        <v>1284.1499999999996</v>
      </c>
      <c r="L96" s="303">
        <f>J96*100/I96</f>
        <v>134.45532599946335</v>
      </c>
    </row>
    <row r="97" spans="1:12" ht="12.75" customHeight="1" hidden="1">
      <c r="A97" s="304">
        <v>5491</v>
      </c>
      <c r="B97" s="339" t="s">
        <v>385</v>
      </c>
      <c r="C97" s="340"/>
      <c r="D97" s="305"/>
      <c r="E97" s="306"/>
      <c r="F97" s="306">
        <f t="shared" si="10"/>
        <v>0</v>
      </c>
      <c r="G97" s="307"/>
      <c r="H97" s="305"/>
      <c r="I97" s="305"/>
      <c r="J97" s="306"/>
      <c r="K97" s="306">
        <f t="shared" si="11"/>
        <v>0</v>
      </c>
      <c r="L97" s="307"/>
    </row>
    <row r="98" spans="1:12" ht="12.75" customHeight="1" hidden="1">
      <c r="A98" s="312">
        <v>5492</v>
      </c>
      <c r="B98" s="341" t="s">
        <v>386</v>
      </c>
      <c r="C98" s="342"/>
      <c r="D98" s="313"/>
      <c r="E98" s="314"/>
      <c r="F98" s="314">
        <f t="shared" si="10"/>
        <v>0</v>
      </c>
      <c r="G98" s="315"/>
      <c r="H98" s="313"/>
      <c r="I98" s="313"/>
      <c r="J98" s="314"/>
      <c r="K98" s="314">
        <f t="shared" si="11"/>
        <v>0</v>
      </c>
      <c r="L98" s="315"/>
    </row>
    <row r="99" spans="1:12" ht="13.5" customHeight="1" hidden="1" thickBot="1">
      <c r="A99" s="308">
        <v>5494</v>
      </c>
      <c r="B99" s="343" t="s">
        <v>387</v>
      </c>
      <c r="C99" s="344"/>
      <c r="D99" s="309"/>
      <c r="E99" s="310"/>
      <c r="F99" s="310">
        <f t="shared" si="10"/>
        <v>0</v>
      </c>
      <c r="G99" s="311"/>
      <c r="H99" s="309"/>
      <c r="I99" s="309"/>
      <c r="J99" s="310"/>
      <c r="K99" s="310">
        <f t="shared" si="11"/>
        <v>0</v>
      </c>
      <c r="L99" s="311"/>
    </row>
    <row r="100" spans="1:12" ht="13.5" customHeight="1" hidden="1" thickBot="1">
      <c r="A100" s="300">
        <v>549</v>
      </c>
      <c r="B100" s="337" t="s">
        <v>388</v>
      </c>
      <c r="C100" s="338"/>
      <c r="D100" s="301"/>
      <c r="E100" s="302"/>
      <c r="F100" s="302">
        <f t="shared" si="10"/>
        <v>0</v>
      </c>
      <c r="G100" s="303"/>
      <c r="H100" s="301"/>
      <c r="I100" s="301"/>
      <c r="J100" s="302"/>
      <c r="K100" s="302">
        <f t="shared" si="11"/>
        <v>0</v>
      </c>
      <c r="L100" s="303"/>
    </row>
    <row r="101" spans="1:12" ht="13.5" customHeight="1" hidden="1" thickBot="1">
      <c r="A101" s="300">
        <v>54</v>
      </c>
      <c r="B101" s="337" t="s">
        <v>389</v>
      </c>
      <c r="C101" s="338"/>
      <c r="D101" s="301"/>
      <c r="E101" s="302"/>
      <c r="F101" s="302">
        <f t="shared" si="10"/>
        <v>0</v>
      </c>
      <c r="G101" s="303"/>
      <c r="H101" s="301"/>
      <c r="I101" s="301"/>
      <c r="J101" s="302"/>
      <c r="K101" s="302">
        <f t="shared" si="11"/>
        <v>0</v>
      </c>
      <c r="L101" s="303"/>
    </row>
    <row r="102" spans="1:12" ht="12.75" customHeight="1" hidden="1">
      <c r="A102" s="304">
        <v>5511</v>
      </c>
      <c r="B102" s="339" t="s">
        <v>390</v>
      </c>
      <c r="C102" s="340"/>
      <c r="D102" s="305"/>
      <c r="E102" s="306"/>
      <c r="F102" s="306">
        <f t="shared" si="10"/>
        <v>0</v>
      </c>
      <c r="G102" s="307"/>
      <c r="H102" s="305"/>
      <c r="I102" s="305"/>
      <c r="J102" s="306"/>
      <c r="K102" s="306">
        <f t="shared" si="11"/>
        <v>0</v>
      </c>
      <c r="L102" s="307"/>
    </row>
    <row r="103" spans="1:12" ht="13.5" customHeight="1" hidden="1" thickBot="1">
      <c r="A103" s="308">
        <v>5512</v>
      </c>
      <c r="B103" s="343" t="s">
        <v>391</v>
      </c>
      <c r="C103" s="344"/>
      <c r="D103" s="309"/>
      <c r="E103" s="310"/>
      <c r="F103" s="310">
        <f aca="true" t="shared" si="12" ref="F103:F134">E103-D103</f>
        <v>0</v>
      </c>
      <c r="G103" s="311"/>
      <c r="H103" s="309"/>
      <c r="I103" s="309"/>
      <c r="J103" s="310"/>
      <c r="K103" s="310">
        <f aca="true" t="shared" si="13" ref="K103:K134">J103-I103</f>
        <v>0</v>
      </c>
      <c r="L103" s="311"/>
    </row>
    <row r="104" spans="1:12" ht="13.5" customHeight="1" hidden="1" thickBot="1">
      <c r="A104" s="300">
        <v>551</v>
      </c>
      <c r="B104" s="337" t="s">
        <v>392</v>
      </c>
      <c r="C104" s="338"/>
      <c r="D104" s="301"/>
      <c r="E104" s="302"/>
      <c r="F104" s="302">
        <f t="shared" si="12"/>
        <v>0</v>
      </c>
      <c r="G104" s="303"/>
      <c r="H104" s="301"/>
      <c r="I104" s="301"/>
      <c r="J104" s="302"/>
      <c r="K104" s="302">
        <f t="shared" si="13"/>
        <v>0</v>
      </c>
      <c r="L104" s="303"/>
    </row>
    <row r="105" spans="1:12" ht="13.5" customHeight="1" hidden="1" thickBot="1">
      <c r="A105" s="300">
        <v>55</v>
      </c>
      <c r="B105" s="337" t="s">
        <v>393</v>
      </c>
      <c r="C105" s="338"/>
      <c r="D105" s="301"/>
      <c r="E105" s="302"/>
      <c r="F105" s="302">
        <f t="shared" si="12"/>
        <v>0</v>
      </c>
      <c r="G105" s="303"/>
      <c r="H105" s="301"/>
      <c r="I105" s="301"/>
      <c r="J105" s="302"/>
      <c r="K105" s="302">
        <f t="shared" si="13"/>
        <v>0</v>
      </c>
      <c r="L105" s="303"/>
    </row>
    <row r="106" spans="1:12" ht="13.5" customHeight="1" hidden="1" thickBot="1">
      <c r="A106" s="296">
        <v>5909</v>
      </c>
      <c r="B106" s="335" t="s">
        <v>394</v>
      </c>
      <c r="C106" s="336"/>
      <c r="D106" s="297"/>
      <c r="E106" s="298"/>
      <c r="F106" s="298">
        <f t="shared" si="12"/>
        <v>0</v>
      </c>
      <c r="G106" s="299"/>
      <c r="H106" s="297"/>
      <c r="I106" s="297"/>
      <c r="J106" s="298"/>
      <c r="K106" s="298">
        <f t="shared" si="13"/>
        <v>0</v>
      </c>
      <c r="L106" s="299"/>
    </row>
    <row r="107" spans="1:12" ht="13.5" customHeight="1" hidden="1" thickBot="1">
      <c r="A107" s="300">
        <v>590</v>
      </c>
      <c r="B107" s="337" t="s">
        <v>395</v>
      </c>
      <c r="C107" s="338"/>
      <c r="D107" s="301"/>
      <c r="E107" s="302"/>
      <c r="F107" s="302">
        <f t="shared" si="12"/>
        <v>0</v>
      </c>
      <c r="G107" s="303"/>
      <c r="H107" s="301"/>
      <c r="I107" s="301"/>
      <c r="J107" s="302"/>
      <c r="K107" s="302">
        <f t="shared" si="13"/>
        <v>0</v>
      </c>
      <c r="L107" s="303"/>
    </row>
    <row r="108" spans="1:12" ht="13.5" customHeight="1" hidden="1" thickBot="1">
      <c r="A108" s="300">
        <v>59</v>
      </c>
      <c r="B108" s="337" t="s">
        <v>395</v>
      </c>
      <c r="C108" s="338"/>
      <c r="D108" s="301"/>
      <c r="E108" s="302"/>
      <c r="F108" s="302">
        <f t="shared" si="12"/>
        <v>0</v>
      </c>
      <c r="G108" s="303"/>
      <c r="H108" s="301"/>
      <c r="I108" s="301"/>
      <c r="J108" s="302"/>
      <c r="K108" s="302">
        <f t="shared" si="13"/>
        <v>0</v>
      </c>
      <c r="L108" s="303"/>
    </row>
    <row r="109" spans="1:12" ht="13.5" thickBot="1">
      <c r="A109" s="345">
        <v>5</v>
      </c>
      <c r="B109" s="346" t="s">
        <v>396</v>
      </c>
      <c r="C109" s="347">
        <f>C8+C13+C16+C24+C26+C34+C43+C50+C52+C59+C88+C91+C94+C95</f>
        <v>299688</v>
      </c>
      <c r="D109" s="348">
        <f>D8+D13+D16+D24+D26+D34+D43+D50+D52+D59+D88+D91+D94+D95</f>
        <v>303953</v>
      </c>
      <c r="E109" s="348">
        <f>E8+E13+E16+E24+E26+E34+E43+E50+E52+E59+E88+E91+E94+E95</f>
        <v>303796.96</v>
      </c>
      <c r="F109" s="349">
        <f t="shared" si="12"/>
        <v>-156.03999999997905</v>
      </c>
      <c r="G109" s="350">
        <f>E109*100/D109</f>
        <v>99.94866311567908</v>
      </c>
      <c r="H109" s="348">
        <v>299688</v>
      </c>
      <c r="I109" s="348">
        <f>I8+I13+I16+I24+I26+I34+I43+I50+I52+I59+I88+I91+I94+I95</f>
        <v>300188</v>
      </c>
      <c r="J109" s="348">
        <f>J8+J13+J16+J24+J26+J34+J43+J50+J52+J59+J88+J91+J94+J95</f>
        <v>300045.33</v>
      </c>
      <c r="K109" s="349">
        <f t="shared" si="13"/>
        <v>-142.6699999999837</v>
      </c>
      <c r="L109" s="350">
        <f>J109*100/I109</f>
        <v>99.95247311684678</v>
      </c>
    </row>
    <row r="110" spans="1:12" ht="12.75" hidden="1">
      <c r="A110" s="304">
        <v>6111</v>
      </c>
      <c r="B110" s="305" t="s">
        <v>321</v>
      </c>
      <c r="C110" s="305"/>
      <c r="D110" s="305">
        <v>701</v>
      </c>
      <c r="E110" s="306">
        <v>700.61</v>
      </c>
      <c r="F110" s="306">
        <f t="shared" si="12"/>
        <v>-0.38999999999998636</v>
      </c>
      <c r="G110" s="307">
        <f>E110*100/D110</f>
        <v>99.94436519258203</v>
      </c>
      <c r="H110" s="305"/>
      <c r="I110" s="305">
        <v>701</v>
      </c>
      <c r="J110" s="306">
        <v>700.61</v>
      </c>
      <c r="K110" s="306">
        <f t="shared" si="13"/>
        <v>-0.38999999999998636</v>
      </c>
      <c r="L110" s="307">
        <f>J110*100/I110</f>
        <v>99.94436519258203</v>
      </c>
    </row>
    <row r="111" spans="1:12" ht="12.75" hidden="1">
      <c r="A111" s="312">
        <v>6112</v>
      </c>
      <c r="B111" s="313" t="s">
        <v>397</v>
      </c>
      <c r="C111" s="313"/>
      <c r="D111" s="313">
        <v>1071</v>
      </c>
      <c r="E111" s="314">
        <v>1064.17</v>
      </c>
      <c r="F111" s="314">
        <f t="shared" si="12"/>
        <v>-6.829999999999927</v>
      </c>
      <c r="G111" s="315">
        <f>E111*100/D111</f>
        <v>99.36227824463118</v>
      </c>
      <c r="H111" s="313"/>
      <c r="I111" s="313">
        <v>1071</v>
      </c>
      <c r="J111" s="314">
        <v>1064.17</v>
      </c>
      <c r="K111" s="314">
        <f t="shared" si="13"/>
        <v>-6.829999999999927</v>
      </c>
      <c r="L111" s="315">
        <f>J111*100/I111</f>
        <v>99.36227824463118</v>
      </c>
    </row>
    <row r="112" spans="1:12" ht="13.5" hidden="1" thickBot="1">
      <c r="A112" s="308">
        <v>6119</v>
      </c>
      <c r="B112" s="309" t="s">
        <v>398</v>
      </c>
      <c r="C112" s="309"/>
      <c r="D112" s="309"/>
      <c r="E112" s="310"/>
      <c r="F112" s="310">
        <f t="shared" si="12"/>
        <v>0</v>
      </c>
      <c r="G112" s="311"/>
      <c r="H112" s="309"/>
      <c r="I112" s="309"/>
      <c r="J112" s="310"/>
      <c r="K112" s="310">
        <f t="shared" si="13"/>
        <v>0</v>
      </c>
      <c r="L112" s="311"/>
    </row>
    <row r="113" spans="1:12" ht="13.5" hidden="1" thickBot="1">
      <c r="A113" s="300">
        <v>611</v>
      </c>
      <c r="B113" s="301" t="s">
        <v>399</v>
      </c>
      <c r="C113" s="301"/>
      <c r="D113" s="301">
        <v>1772</v>
      </c>
      <c r="E113" s="302">
        <v>1764.78</v>
      </c>
      <c r="F113" s="302">
        <f t="shared" si="12"/>
        <v>-7.220000000000027</v>
      </c>
      <c r="G113" s="303">
        <f>E113*100/D113</f>
        <v>99.59255079006772</v>
      </c>
      <c r="H113" s="301"/>
      <c r="I113" s="301">
        <v>1772</v>
      </c>
      <c r="J113" s="302">
        <v>1764.78</v>
      </c>
      <c r="K113" s="302">
        <f t="shared" si="13"/>
        <v>-7.220000000000027</v>
      </c>
      <c r="L113" s="303">
        <f>J113*100/I113</f>
        <v>99.59255079006772</v>
      </c>
    </row>
    <row r="114" spans="1:12" ht="12.75" hidden="1">
      <c r="A114" s="304">
        <v>6121</v>
      </c>
      <c r="B114" s="305" t="s">
        <v>400</v>
      </c>
      <c r="C114" s="305"/>
      <c r="D114" s="305">
        <v>3942</v>
      </c>
      <c r="E114" s="306">
        <v>3937.89</v>
      </c>
      <c r="F114" s="306">
        <f t="shared" si="12"/>
        <v>-4.110000000000127</v>
      </c>
      <c r="G114" s="307">
        <f>E114*100/D114</f>
        <v>99.89573820395738</v>
      </c>
      <c r="H114" s="305"/>
      <c r="I114" s="305">
        <v>3942</v>
      </c>
      <c r="J114" s="306">
        <v>3937.89</v>
      </c>
      <c r="K114" s="306">
        <f t="shared" si="13"/>
        <v>-4.110000000000127</v>
      </c>
      <c r="L114" s="307">
        <f>J114*100/I114</f>
        <v>99.89573820395738</v>
      </c>
    </row>
    <row r="115" spans="1:12" ht="12.75" hidden="1">
      <c r="A115" s="312">
        <v>6122</v>
      </c>
      <c r="B115" s="313" t="s">
        <v>401</v>
      </c>
      <c r="C115" s="313"/>
      <c r="D115" s="313"/>
      <c r="E115" s="314"/>
      <c r="F115" s="314">
        <f t="shared" si="12"/>
        <v>0</v>
      </c>
      <c r="G115" s="315"/>
      <c r="H115" s="313"/>
      <c r="I115" s="313"/>
      <c r="J115" s="314"/>
      <c r="K115" s="314">
        <f t="shared" si="13"/>
        <v>0</v>
      </c>
      <c r="L115" s="315"/>
    </row>
    <row r="116" spans="1:12" ht="12.75" hidden="1">
      <c r="A116" s="312">
        <v>6123</v>
      </c>
      <c r="B116" s="313" t="s">
        <v>402</v>
      </c>
      <c r="C116" s="313"/>
      <c r="D116" s="313">
        <v>3000</v>
      </c>
      <c r="E116" s="314">
        <v>2990.83</v>
      </c>
      <c r="F116" s="314">
        <f t="shared" si="12"/>
        <v>-9.170000000000073</v>
      </c>
      <c r="G116" s="315">
        <f>E116*100/D116</f>
        <v>99.69433333333333</v>
      </c>
      <c r="H116" s="313"/>
      <c r="I116" s="313">
        <v>3000</v>
      </c>
      <c r="J116" s="314">
        <v>2990.83</v>
      </c>
      <c r="K116" s="314">
        <f t="shared" si="13"/>
        <v>-9.170000000000073</v>
      </c>
      <c r="L116" s="315">
        <f>J116*100/I116</f>
        <v>99.69433333333333</v>
      </c>
    </row>
    <row r="117" spans="1:12" ht="13.5" hidden="1" thickBot="1">
      <c r="A117" s="308">
        <v>6125</v>
      </c>
      <c r="B117" s="309" t="s">
        <v>403</v>
      </c>
      <c r="C117" s="309"/>
      <c r="D117" s="309"/>
      <c r="E117" s="310"/>
      <c r="F117" s="310">
        <f t="shared" si="12"/>
        <v>0</v>
      </c>
      <c r="G117" s="311"/>
      <c r="H117" s="309"/>
      <c r="I117" s="309"/>
      <c r="J117" s="310"/>
      <c r="K117" s="310">
        <f t="shared" si="13"/>
        <v>0</v>
      </c>
      <c r="L117" s="311"/>
    </row>
    <row r="118" spans="1:12" ht="13.5" hidden="1" thickBot="1">
      <c r="A118" s="300">
        <v>612</v>
      </c>
      <c r="B118" s="301" t="s">
        <v>404</v>
      </c>
      <c r="C118" s="301"/>
      <c r="D118" s="301">
        <v>6942</v>
      </c>
      <c r="E118" s="302">
        <v>6928.72</v>
      </c>
      <c r="F118" s="302">
        <f t="shared" si="12"/>
        <v>-13.279999999999745</v>
      </c>
      <c r="G118" s="303">
        <f>E118*100/D118</f>
        <v>99.80870066263324</v>
      </c>
      <c r="H118" s="301"/>
      <c r="I118" s="301">
        <v>6942</v>
      </c>
      <c r="J118" s="302">
        <v>6928.72</v>
      </c>
      <c r="K118" s="302">
        <f t="shared" si="13"/>
        <v>-13.279999999999745</v>
      </c>
      <c r="L118" s="303">
        <f>J118*100/I118</f>
        <v>99.80870066263324</v>
      </c>
    </row>
    <row r="119" spans="1:12" ht="13.5" hidden="1" thickBot="1">
      <c r="A119" s="296">
        <v>6130</v>
      </c>
      <c r="B119" s="297" t="s">
        <v>405</v>
      </c>
      <c r="C119" s="297"/>
      <c r="D119" s="297">
        <v>6000</v>
      </c>
      <c r="E119" s="298">
        <v>6000</v>
      </c>
      <c r="F119" s="298">
        <f t="shared" si="12"/>
        <v>0</v>
      </c>
      <c r="G119" s="299">
        <f>E119*100/D119</f>
        <v>100</v>
      </c>
      <c r="H119" s="297"/>
      <c r="I119" s="297">
        <v>6000</v>
      </c>
      <c r="J119" s="298">
        <v>6000</v>
      </c>
      <c r="K119" s="298">
        <f t="shared" si="13"/>
        <v>0</v>
      </c>
      <c r="L119" s="299">
        <f>J119*100/I119</f>
        <v>100</v>
      </c>
    </row>
    <row r="120" spans="1:12" ht="13.5" hidden="1" thickBot="1">
      <c r="A120" s="300">
        <v>613</v>
      </c>
      <c r="B120" s="301" t="s">
        <v>405</v>
      </c>
      <c r="C120" s="301"/>
      <c r="D120" s="301">
        <v>6000</v>
      </c>
      <c r="E120" s="302">
        <v>6000</v>
      </c>
      <c r="F120" s="302">
        <f t="shared" si="12"/>
        <v>0</v>
      </c>
      <c r="G120" s="303">
        <f>E120*100/D120</f>
        <v>100</v>
      </c>
      <c r="H120" s="301"/>
      <c r="I120" s="301">
        <v>6000</v>
      </c>
      <c r="J120" s="302">
        <v>6000</v>
      </c>
      <c r="K120" s="302">
        <f t="shared" si="13"/>
        <v>0</v>
      </c>
      <c r="L120" s="303">
        <f>J120*100/I120</f>
        <v>100</v>
      </c>
    </row>
    <row r="121" spans="1:12" ht="13.5" hidden="1" thickBot="1">
      <c r="A121" s="300">
        <v>61</v>
      </c>
      <c r="B121" s="301" t="s">
        <v>406</v>
      </c>
      <c r="C121" s="301"/>
      <c r="D121" s="301">
        <v>14714</v>
      </c>
      <c r="E121" s="302">
        <v>14693.5</v>
      </c>
      <c r="F121" s="302">
        <f t="shared" si="12"/>
        <v>-20.5</v>
      </c>
      <c r="G121" s="303">
        <f>E121*100/D121</f>
        <v>99.86067690634769</v>
      </c>
      <c r="H121" s="301"/>
      <c r="I121" s="301">
        <v>14714</v>
      </c>
      <c r="J121" s="302">
        <v>14693.5</v>
      </c>
      <c r="K121" s="302">
        <f t="shared" si="13"/>
        <v>-20.5</v>
      </c>
      <c r="L121" s="303">
        <f>J121*100/I121</f>
        <v>99.86067690634769</v>
      </c>
    </row>
    <row r="122" spans="1:12" ht="12.75" hidden="1">
      <c r="A122" s="304">
        <v>6312</v>
      </c>
      <c r="B122" s="305" t="s">
        <v>407</v>
      </c>
      <c r="C122" s="305"/>
      <c r="D122" s="305"/>
      <c r="E122" s="306"/>
      <c r="F122" s="306">
        <f t="shared" si="12"/>
        <v>0</v>
      </c>
      <c r="G122" s="307"/>
      <c r="H122" s="305"/>
      <c r="I122" s="305"/>
      <c r="J122" s="306"/>
      <c r="K122" s="306">
        <f t="shared" si="13"/>
        <v>0</v>
      </c>
      <c r="L122" s="307"/>
    </row>
    <row r="123" spans="1:12" ht="13.5" hidden="1" thickBot="1">
      <c r="A123" s="308">
        <v>6319</v>
      </c>
      <c r="B123" s="309" t="s">
        <v>408</v>
      </c>
      <c r="C123" s="309"/>
      <c r="D123" s="309"/>
      <c r="E123" s="310"/>
      <c r="F123" s="310">
        <f t="shared" si="12"/>
        <v>0</v>
      </c>
      <c r="G123" s="311"/>
      <c r="H123" s="309"/>
      <c r="I123" s="309"/>
      <c r="J123" s="310"/>
      <c r="K123" s="310">
        <f t="shared" si="13"/>
        <v>0</v>
      </c>
      <c r="L123" s="311"/>
    </row>
    <row r="124" spans="1:12" ht="13.5" hidden="1" thickBot="1">
      <c r="A124" s="300">
        <v>631</v>
      </c>
      <c r="B124" s="301" t="s">
        <v>409</v>
      </c>
      <c r="C124" s="301"/>
      <c r="D124" s="301"/>
      <c r="E124" s="302"/>
      <c r="F124" s="302">
        <f t="shared" si="12"/>
        <v>0</v>
      </c>
      <c r="G124" s="303"/>
      <c r="H124" s="301"/>
      <c r="I124" s="301"/>
      <c r="J124" s="302"/>
      <c r="K124" s="302">
        <f t="shared" si="13"/>
        <v>0</v>
      </c>
      <c r="L124" s="303"/>
    </row>
    <row r="125" spans="1:12" ht="12.75" hidden="1">
      <c r="A125" s="304">
        <v>6321</v>
      </c>
      <c r="B125" s="305" t="s">
        <v>410</v>
      </c>
      <c r="C125" s="305"/>
      <c r="D125" s="305"/>
      <c r="E125" s="306"/>
      <c r="F125" s="306">
        <f t="shared" si="12"/>
        <v>0</v>
      </c>
      <c r="G125" s="307"/>
      <c r="H125" s="305"/>
      <c r="I125" s="305"/>
      <c r="J125" s="306"/>
      <c r="K125" s="306">
        <f t="shared" si="13"/>
        <v>0</v>
      </c>
      <c r="L125" s="307"/>
    </row>
    <row r="126" spans="1:12" ht="12.75" hidden="1">
      <c r="A126" s="312">
        <v>6322</v>
      </c>
      <c r="B126" s="313" t="s">
        <v>411</v>
      </c>
      <c r="C126" s="313"/>
      <c r="D126" s="313"/>
      <c r="E126" s="314"/>
      <c r="F126" s="314">
        <f t="shared" si="12"/>
        <v>0</v>
      </c>
      <c r="G126" s="315"/>
      <c r="H126" s="313"/>
      <c r="I126" s="313"/>
      <c r="J126" s="314"/>
      <c r="K126" s="314">
        <f t="shared" si="13"/>
        <v>0</v>
      </c>
      <c r="L126" s="315"/>
    </row>
    <row r="127" spans="1:12" ht="12.75" hidden="1">
      <c r="A127" s="312">
        <v>6323</v>
      </c>
      <c r="B127" s="313" t="s">
        <v>412</v>
      </c>
      <c r="C127" s="313"/>
      <c r="D127" s="313"/>
      <c r="E127" s="314"/>
      <c r="F127" s="314">
        <f t="shared" si="12"/>
        <v>0</v>
      </c>
      <c r="G127" s="315"/>
      <c r="H127" s="313"/>
      <c r="I127" s="313"/>
      <c r="J127" s="314"/>
      <c r="K127" s="314">
        <f t="shared" si="13"/>
        <v>0</v>
      </c>
      <c r="L127" s="315"/>
    </row>
    <row r="128" spans="1:12" ht="13.5" hidden="1" thickBot="1">
      <c r="A128" s="308">
        <v>6329</v>
      </c>
      <c r="B128" s="309" t="s">
        <v>413</v>
      </c>
      <c r="C128" s="309"/>
      <c r="D128" s="309"/>
      <c r="E128" s="310"/>
      <c r="F128" s="310">
        <f t="shared" si="12"/>
        <v>0</v>
      </c>
      <c r="G128" s="311"/>
      <c r="H128" s="309"/>
      <c r="I128" s="309"/>
      <c r="J128" s="310"/>
      <c r="K128" s="310">
        <f t="shared" si="13"/>
        <v>0</v>
      </c>
      <c r="L128" s="311"/>
    </row>
    <row r="129" spans="1:12" ht="13.5" hidden="1" thickBot="1">
      <c r="A129" s="300">
        <v>632</v>
      </c>
      <c r="B129" s="301" t="s">
        <v>414</v>
      </c>
      <c r="C129" s="301"/>
      <c r="D129" s="301"/>
      <c r="E129" s="302"/>
      <c r="F129" s="302">
        <f t="shared" si="12"/>
        <v>0</v>
      </c>
      <c r="G129" s="303"/>
      <c r="H129" s="301"/>
      <c r="I129" s="301"/>
      <c r="J129" s="302"/>
      <c r="K129" s="302">
        <f t="shared" si="13"/>
        <v>0</v>
      </c>
      <c r="L129" s="303"/>
    </row>
    <row r="130" spans="1:12" ht="12.75" hidden="1">
      <c r="A130" s="304">
        <v>6341</v>
      </c>
      <c r="B130" s="305" t="s">
        <v>415</v>
      </c>
      <c r="C130" s="305"/>
      <c r="D130" s="305"/>
      <c r="E130" s="306"/>
      <c r="F130" s="306">
        <f t="shared" si="12"/>
        <v>0</v>
      </c>
      <c r="G130" s="307"/>
      <c r="H130" s="305"/>
      <c r="I130" s="305"/>
      <c r="J130" s="306"/>
      <c r="K130" s="306">
        <f t="shared" si="13"/>
        <v>0</v>
      </c>
      <c r="L130" s="307"/>
    </row>
    <row r="131" spans="1:12" ht="13.5" hidden="1" thickBot="1">
      <c r="A131" s="308">
        <v>6342</v>
      </c>
      <c r="B131" s="309" t="s">
        <v>416</v>
      </c>
      <c r="C131" s="309"/>
      <c r="D131" s="309"/>
      <c r="E131" s="310"/>
      <c r="F131" s="310">
        <f t="shared" si="12"/>
        <v>0</v>
      </c>
      <c r="G131" s="311"/>
      <c r="H131" s="309"/>
      <c r="I131" s="309"/>
      <c r="J131" s="310"/>
      <c r="K131" s="310">
        <f t="shared" si="13"/>
        <v>0</v>
      </c>
      <c r="L131" s="311"/>
    </row>
    <row r="132" spans="1:12" ht="13.5" hidden="1" thickBot="1">
      <c r="A132" s="300">
        <v>634</v>
      </c>
      <c r="B132" s="301" t="s">
        <v>417</v>
      </c>
      <c r="C132" s="301"/>
      <c r="D132" s="301"/>
      <c r="E132" s="302"/>
      <c r="F132" s="302">
        <f t="shared" si="12"/>
        <v>0</v>
      </c>
      <c r="G132" s="303"/>
      <c r="H132" s="301"/>
      <c r="I132" s="301"/>
      <c r="J132" s="302"/>
      <c r="K132" s="302">
        <f t="shared" si="13"/>
        <v>0</v>
      </c>
      <c r="L132" s="303"/>
    </row>
    <row r="133" spans="1:12" ht="12.75" hidden="1">
      <c r="A133" s="304">
        <v>6351</v>
      </c>
      <c r="B133" s="305" t="s">
        <v>418</v>
      </c>
      <c r="C133" s="305"/>
      <c r="D133" s="305"/>
      <c r="E133" s="306"/>
      <c r="F133" s="306">
        <f t="shared" si="12"/>
        <v>0</v>
      </c>
      <c r="G133" s="307"/>
      <c r="H133" s="305"/>
      <c r="I133" s="305"/>
      <c r="J133" s="306"/>
      <c r="K133" s="306">
        <f t="shared" si="13"/>
        <v>0</v>
      </c>
      <c r="L133" s="307"/>
    </row>
    <row r="134" spans="1:12" ht="12.75" hidden="1">
      <c r="A134" s="312">
        <v>6352</v>
      </c>
      <c r="B134" s="313" t="s">
        <v>419</v>
      </c>
      <c r="C134" s="313"/>
      <c r="D134" s="313"/>
      <c r="E134" s="314"/>
      <c r="F134" s="314">
        <f t="shared" si="12"/>
        <v>0</v>
      </c>
      <c r="G134" s="315"/>
      <c r="H134" s="313"/>
      <c r="I134" s="313"/>
      <c r="J134" s="314"/>
      <c r="K134" s="314">
        <f t="shared" si="13"/>
        <v>0</v>
      </c>
      <c r="L134" s="315"/>
    </row>
    <row r="135" spans="1:12" ht="12.75" hidden="1">
      <c r="A135" s="312">
        <v>6354</v>
      </c>
      <c r="B135" s="313" t="s">
        <v>420</v>
      </c>
      <c r="C135" s="313"/>
      <c r="D135" s="313"/>
      <c r="E135" s="314"/>
      <c r="F135" s="314">
        <f>E135-D135</f>
        <v>0</v>
      </c>
      <c r="G135" s="315"/>
      <c r="H135" s="313"/>
      <c r="I135" s="313"/>
      <c r="J135" s="314"/>
      <c r="K135" s="314">
        <f>J135-I135</f>
        <v>0</v>
      </c>
      <c r="L135" s="315"/>
    </row>
    <row r="136" spans="1:12" ht="13.5" hidden="1" thickBot="1">
      <c r="A136" s="308">
        <v>6359</v>
      </c>
      <c r="B136" s="309" t="s">
        <v>421</v>
      </c>
      <c r="C136" s="309"/>
      <c r="D136" s="309"/>
      <c r="E136" s="310"/>
      <c r="F136" s="310">
        <f>E136-D136</f>
        <v>0</v>
      </c>
      <c r="G136" s="311"/>
      <c r="H136" s="309"/>
      <c r="I136" s="309"/>
      <c r="J136" s="310"/>
      <c r="K136" s="310">
        <f>J136-I136</f>
        <v>0</v>
      </c>
      <c r="L136" s="311"/>
    </row>
    <row r="137" spans="1:12" ht="13.5" hidden="1" thickBot="1">
      <c r="A137" s="300">
        <v>635</v>
      </c>
      <c r="B137" s="301" t="s">
        <v>422</v>
      </c>
      <c r="C137" s="301"/>
      <c r="D137" s="301"/>
      <c r="E137" s="302"/>
      <c r="F137" s="302">
        <f>E137-D137</f>
        <v>0</v>
      </c>
      <c r="G137" s="303"/>
      <c r="H137" s="301"/>
      <c r="I137" s="301"/>
      <c r="J137" s="302"/>
      <c r="K137" s="302">
        <f>J137-I137</f>
        <v>0</v>
      </c>
      <c r="L137" s="303"/>
    </row>
    <row r="138" spans="1:12" ht="13.5" hidden="1" thickBot="1">
      <c r="A138" s="296">
        <v>6361</v>
      </c>
      <c r="B138" s="297" t="s">
        <v>423</v>
      </c>
      <c r="C138" s="297"/>
      <c r="D138" s="297"/>
      <c r="E138" s="298"/>
      <c r="F138" s="298">
        <f>E138-D138</f>
        <v>0</v>
      </c>
      <c r="G138" s="299"/>
      <c r="H138" s="297"/>
      <c r="I138" s="297"/>
      <c r="J138" s="298"/>
      <c r="K138" s="298">
        <f>J138-I138</f>
        <v>0</v>
      </c>
      <c r="L138" s="299"/>
    </row>
    <row r="139" spans="1:12" ht="13.5" hidden="1" thickBot="1">
      <c r="A139" s="300">
        <v>636</v>
      </c>
      <c r="B139" s="301" t="s">
        <v>424</v>
      </c>
      <c r="C139" s="301"/>
      <c r="D139" s="301"/>
      <c r="E139" s="302"/>
      <c r="F139" s="302">
        <f>E139-D139</f>
        <v>0</v>
      </c>
      <c r="G139" s="303"/>
      <c r="H139" s="301"/>
      <c r="I139" s="301"/>
      <c r="J139" s="302"/>
      <c r="K139" s="302">
        <f>J139-I139</f>
        <v>0</v>
      </c>
      <c r="L139" s="303"/>
    </row>
    <row r="140" spans="1:12" ht="13.5" hidden="1" thickBot="1">
      <c r="A140" s="300">
        <v>63</v>
      </c>
      <c r="B140" s="301" t="s">
        <v>425</v>
      </c>
      <c r="C140" s="301"/>
      <c r="D140" s="301"/>
      <c r="E140" s="302"/>
      <c r="F140" s="302">
        <f>E140-D140</f>
        <v>0</v>
      </c>
      <c r="G140" s="303"/>
      <c r="H140" s="301"/>
      <c r="I140" s="301"/>
      <c r="J140" s="302"/>
      <c r="K140" s="302">
        <f>J140-I140</f>
        <v>0</v>
      </c>
      <c r="L140" s="303"/>
    </row>
    <row r="141" spans="1:12" ht="13.5" hidden="1" thickBot="1">
      <c r="A141" s="300">
        <v>6</v>
      </c>
      <c r="B141" s="301" t="s">
        <v>426</v>
      </c>
      <c r="C141" s="301"/>
      <c r="D141" s="301">
        <v>14714</v>
      </c>
      <c r="E141" s="302">
        <v>14693.5</v>
      </c>
      <c r="F141" s="302">
        <f>E141-D141</f>
        <v>-20.5</v>
      </c>
      <c r="G141" s="303">
        <f>E141*100/D141</f>
        <v>99.86067690634769</v>
      </c>
      <c r="H141" s="301"/>
      <c r="I141" s="301">
        <v>14714</v>
      </c>
      <c r="J141" s="302">
        <v>14693.5</v>
      </c>
      <c r="K141" s="302">
        <f>J141-I141</f>
        <v>-20.5</v>
      </c>
      <c r="L141" s="303">
        <f>J141*100/I141</f>
        <v>99.86067690634769</v>
      </c>
    </row>
    <row r="142" spans="1:7" ht="13.5" hidden="1" thickBot="1">
      <c r="A142" s="320"/>
      <c r="B142" s="321" t="s">
        <v>427</v>
      </c>
      <c r="C142" s="321">
        <v>299688</v>
      </c>
      <c r="D142" s="321">
        <v>318667</v>
      </c>
      <c r="E142" s="322">
        <v>318490.46</v>
      </c>
      <c r="F142" s="322">
        <f>E142-D142</f>
        <v>-176.53999999997905</v>
      </c>
      <c r="G142" s="323">
        <f>E142*100/D142</f>
        <v>99.94460047635934</v>
      </c>
    </row>
  </sheetData>
  <sheetProtection/>
  <mergeCells count="2">
    <mergeCell ref="C6:G6"/>
    <mergeCell ref="H6:L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="75" zoomScaleNormal="75" workbookViewId="0" topLeftCell="A1">
      <pane xSplit="2" ySplit="5" topLeftCell="C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53" sqref="D53"/>
    </sheetView>
  </sheetViews>
  <sheetFormatPr defaultColWidth="9.00390625" defaultRowHeight="12.75"/>
  <cols>
    <col min="1" max="1" width="10.625" style="324" customWidth="1"/>
    <col min="2" max="2" width="30.75390625" style="188" customWidth="1"/>
    <col min="3" max="5" width="20.75390625" style="188" customWidth="1"/>
    <col min="6" max="6" width="25.00390625" style="188" customWidth="1"/>
    <col min="7" max="7" width="29.625" style="188" customWidth="1"/>
    <col min="8" max="16384" width="9.125" style="188" customWidth="1"/>
  </cols>
  <sheetData>
    <row r="1" spans="1:7" ht="18">
      <c r="A1" s="287" t="s">
        <v>261</v>
      </c>
      <c r="G1" s="188" t="s">
        <v>262</v>
      </c>
    </row>
    <row r="2" ht="15.75">
      <c r="A2" s="288"/>
    </row>
    <row r="3" ht="12.75">
      <c r="G3" s="188" t="s">
        <v>263</v>
      </c>
    </row>
    <row r="4" s="290" customFormat="1" ht="13.5" thickBot="1">
      <c r="A4" s="289"/>
    </row>
    <row r="5" spans="1:7" s="295" customFormat="1" ht="39" thickBot="1">
      <c r="A5" s="291" t="s">
        <v>229</v>
      </c>
      <c r="B5" s="292" t="s">
        <v>230</v>
      </c>
      <c r="C5" s="292" t="s">
        <v>231</v>
      </c>
      <c r="D5" s="292" t="s">
        <v>232</v>
      </c>
      <c r="E5" s="293" t="s">
        <v>233</v>
      </c>
      <c r="F5" s="294" t="s">
        <v>234</v>
      </c>
      <c r="G5" s="294" t="s">
        <v>235</v>
      </c>
    </row>
    <row r="6" spans="1:7" ht="13.5" thickBot="1">
      <c r="A6" s="296">
        <v>2111</v>
      </c>
      <c r="B6" s="297" t="s">
        <v>264</v>
      </c>
      <c r="C6" s="297"/>
      <c r="D6" s="297"/>
      <c r="E6" s="298">
        <v>0.03</v>
      </c>
      <c r="F6" s="298">
        <f aca="true" t="shared" si="0" ref="F6:F41">E6-D6</f>
        <v>0.03</v>
      </c>
      <c r="G6" s="298"/>
    </row>
    <row r="7" spans="1:7" ht="13.5" thickBot="1">
      <c r="A7" s="300">
        <v>211</v>
      </c>
      <c r="B7" s="301" t="s">
        <v>265</v>
      </c>
      <c r="C7" s="301"/>
      <c r="D7" s="301"/>
      <c r="E7" s="302">
        <v>0.03</v>
      </c>
      <c r="F7" s="302">
        <f t="shared" si="0"/>
        <v>0.03</v>
      </c>
      <c r="G7" s="302"/>
    </row>
    <row r="8" spans="1:7" ht="13.5" thickBot="1">
      <c r="A8" s="296">
        <v>2123</v>
      </c>
      <c r="B8" s="297" t="s">
        <v>236</v>
      </c>
      <c r="C8" s="297"/>
      <c r="D8" s="297"/>
      <c r="E8" s="298"/>
      <c r="F8" s="298">
        <f t="shared" si="0"/>
        <v>0</v>
      </c>
      <c r="G8" s="298"/>
    </row>
    <row r="9" spans="1:7" ht="13.5" thickBot="1">
      <c r="A9" s="300">
        <v>212</v>
      </c>
      <c r="B9" s="301" t="s">
        <v>237</v>
      </c>
      <c r="C9" s="301"/>
      <c r="D9" s="301"/>
      <c r="E9" s="302"/>
      <c r="F9" s="302">
        <f t="shared" si="0"/>
        <v>0</v>
      </c>
      <c r="G9" s="302"/>
    </row>
    <row r="10" spans="1:7" ht="12.75">
      <c r="A10" s="304">
        <v>2131</v>
      </c>
      <c r="B10" s="305" t="s">
        <v>238</v>
      </c>
      <c r="C10" s="305"/>
      <c r="D10" s="305"/>
      <c r="E10" s="306"/>
      <c r="F10" s="306">
        <f t="shared" si="0"/>
        <v>0</v>
      </c>
      <c r="G10" s="306"/>
    </row>
    <row r="11" spans="1:7" ht="12.75">
      <c r="A11" s="312">
        <v>2132</v>
      </c>
      <c r="B11" s="313" t="s">
        <v>239</v>
      </c>
      <c r="C11" s="313">
        <v>250</v>
      </c>
      <c r="D11" s="313">
        <v>250</v>
      </c>
      <c r="E11" s="314">
        <v>329.62</v>
      </c>
      <c r="F11" s="314">
        <f t="shared" si="0"/>
        <v>79.62</v>
      </c>
      <c r="G11" s="315">
        <f>E11*100/D11</f>
        <v>131.848</v>
      </c>
    </row>
    <row r="12" spans="1:7" ht="13.5" thickBot="1">
      <c r="A12" s="308">
        <v>2133</v>
      </c>
      <c r="B12" s="309" t="s">
        <v>266</v>
      </c>
      <c r="C12" s="309"/>
      <c r="D12" s="309"/>
      <c r="E12" s="310">
        <v>11.8</v>
      </c>
      <c r="F12" s="310">
        <f t="shared" si="0"/>
        <v>11.8</v>
      </c>
      <c r="G12" s="311"/>
    </row>
    <row r="13" spans="1:7" ht="13.5" thickBot="1">
      <c r="A13" s="300">
        <v>213</v>
      </c>
      <c r="B13" s="301" t="s">
        <v>240</v>
      </c>
      <c r="C13" s="301">
        <v>250</v>
      </c>
      <c r="D13" s="301">
        <v>250</v>
      </c>
      <c r="E13" s="302">
        <v>341.42</v>
      </c>
      <c r="F13" s="302">
        <f t="shared" si="0"/>
        <v>91.42000000000002</v>
      </c>
      <c r="G13" s="303">
        <f>E13*100/D13</f>
        <v>136.568</v>
      </c>
    </row>
    <row r="14" spans="1:7" ht="13.5" thickBot="1">
      <c r="A14" s="296">
        <v>2141</v>
      </c>
      <c r="B14" s="297" t="s">
        <v>241</v>
      </c>
      <c r="C14" s="297">
        <v>23</v>
      </c>
      <c r="D14" s="297">
        <v>10</v>
      </c>
      <c r="E14" s="298">
        <v>15.29</v>
      </c>
      <c r="F14" s="298">
        <f t="shared" si="0"/>
        <v>5.289999999999999</v>
      </c>
      <c r="G14" s="299">
        <f>E14*100/D14</f>
        <v>152.9</v>
      </c>
    </row>
    <row r="15" spans="1:7" ht="13.5" thickBot="1">
      <c r="A15" s="300">
        <v>214</v>
      </c>
      <c r="B15" s="301" t="s">
        <v>242</v>
      </c>
      <c r="C15" s="301">
        <v>23</v>
      </c>
      <c r="D15" s="301">
        <v>10</v>
      </c>
      <c r="E15" s="302">
        <v>15.29</v>
      </c>
      <c r="F15" s="302">
        <f t="shared" si="0"/>
        <v>5.289999999999999</v>
      </c>
      <c r="G15" s="303">
        <f>E15*100/D15</f>
        <v>152.9</v>
      </c>
    </row>
    <row r="16" spans="1:7" ht="13.5" thickBot="1">
      <c r="A16" s="300">
        <v>21</v>
      </c>
      <c r="B16" s="301" t="s">
        <v>243</v>
      </c>
      <c r="C16" s="301">
        <v>273</v>
      </c>
      <c r="D16" s="301">
        <v>260</v>
      </c>
      <c r="E16" s="302">
        <v>356.74</v>
      </c>
      <c r="F16" s="302">
        <f t="shared" si="0"/>
        <v>96.74000000000001</v>
      </c>
      <c r="G16" s="303">
        <f>E16*100/D16</f>
        <v>137.2076923076923</v>
      </c>
    </row>
    <row r="17" spans="1:7" ht="12.75">
      <c r="A17" s="304">
        <v>2322</v>
      </c>
      <c r="B17" s="305" t="s">
        <v>244</v>
      </c>
      <c r="C17" s="305">
        <v>34</v>
      </c>
      <c r="D17" s="305">
        <v>47</v>
      </c>
      <c r="E17" s="306">
        <v>632.76</v>
      </c>
      <c r="F17" s="306">
        <f t="shared" si="0"/>
        <v>585.76</v>
      </c>
      <c r="G17" s="307">
        <f>E17*100/D17</f>
        <v>1346.2978723404256</v>
      </c>
    </row>
    <row r="18" spans="1:7" ht="12.75">
      <c r="A18" s="312">
        <v>2324</v>
      </c>
      <c r="B18" s="313" t="s">
        <v>245</v>
      </c>
      <c r="C18" s="313"/>
      <c r="D18" s="313"/>
      <c r="E18" s="314">
        <v>1060.26</v>
      </c>
      <c r="F18" s="314">
        <f t="shared" si="0"/>
        <v>1060.26</v>
      </c>
      <c r="G18" s="315"/>
    </row>
    <row r="19" spans="1:7" ht="13.5" thickBot="1">
      <c r="A19" s="308">
        <v>2329</v>
      </c>
      <c r="B19" s="309" t="s">
        <v>246</v>
      </c>
      <c r="C19" s="309"/>
      <c r="D19" s="309"/>
      <c r="E19" s="310"/>
      <c r="F19" s="310">
        <f t="shared" si="0"/>
        <v>0</v>
      </c>
      <c r="G19" s="311"/>
    </row>
    <row r="20" spans="1:7" ht="13.5" thickBot="1">
      <c r="A20" s="300">
        <v>232</v>
      </c>
      <c r="B20" s="301" t="s">
        <v>247</v>
      </c>
      <c r="C20" s="301">
        <v>34</v>
      </c>
      <c r="D20" s="301">
        <v>47</v>
      </c>
      <c r="E20" s="302">
        <v>1693.02</v>
      </c>
      <c r="F20" s="302">
        <f t="shared" si="0"/>
        <v>1646.02</v>
      </c>
      <c r="G20" s="303">
        <f>E20*100/D20</f>
        <v>3602.1702127659573</v>
      </c>
    </row>
    <row r="21" spans="1:7" ht="13.5" thickBot="1">
      <c r="A21" s="300">
        <v>23</v>
      </c>
      <c r="B21" s="301" t="s">
        <v>248</v>
      </c>
      <c r="C21" s="301">
        <v>34</v>
      </c>
      <c r="D21" s="301">
        <v>47</v>
      </c>
      <c r="E21" s="302">
        <v>1693.02</v>
      </c>
      <c r="F21" s="302">
        <f t="shared" si="0"/>
        <v>1646.02</v>
      </c>
      <c r="G21" s="303">
        <f>E21*100/D21</f>
        <v>3602.1702127659573</v>
      </c>
    </row>
    <row r="22" spans="1:7" ht="13.5" thickBot="1">
      <c r="A22" s="325">
        <v>2</v>
      </c>
      <c r="B22" s="326" t="s">
        <v>249</v>
      </c>
      <c r="C22" s="326">
        <v>307</v>
      </c>
      <c r="D22" s="326">
        <v>307</v>
      </c>
      <c r="E22" s="327">
        <v>2049.76</v>
      </c>
      <c r="F22" s="327">
        <f t="shared" si="0"/>
        <v>1742.7600000000002</v>
      </c>
      <c r="G22" s="328">
        <f>E22*100/D22</f>
        <v>667.6742671009773</v>
      </c>
    </row>
    <row r="23" spans="1:7" ht="13.5" thickBot="1">
      <c r="A23" s="296">
        <v>3113</v>
      </c>
      <c r="B23" s="297" t="s">
        <v>267</v>
      </c>
      <c r="C23" s="297"/>
      <c r="D23" s="297"/>
      <c r="E23" s="298">
        <v>106.94</v>
      </c>
      <c r="F23" s="298">
        <f t="shared" si="0"/>
        <v>106.94</v>
      </c>
      <c r="G23" s="298"/>
    </row>
    <row r="24" spans="1:7" ht="13.5" thickBot="1">
      <c r="A24" s="300">
        <v>311</v>
      </c>
      <c r="B24" s="301" t="s">
        <v>268</v>
      </c>
      <c r="C24" s="301"/>
      <c r="D24" s="301"/>
      <c r="E24" s="302">
        <v>106.94</v>
      </c>
      <c r="F24" s="302">
        <f t="shared" si="0"/>
        <v>106.94</v>
      </c>
      <c r="G24" s="302"/>
    </row>
    <row r="25" spans="1:7" ht="13.5" thickBot="1">
      <c r="A25" s="300">
        <v>31</v>
      </c>
      <c r="B25" s="301" t="s">
        <v>269</v>
      </c>
      <c r="C25" s="301"/>
      <c r="D25" s="301"/>
      <c r="E25" s="302">
        <v>106.94</v>
      </c>
      <c r="F25" s="302">
        <f t="shared" si="0"/>
        <v>106.94</v>
      </c>
      <c r="G25" s="302"/>
    </row>
    <row r="26" spans="1:7" ht="13.5" thickBot="1">
      <c r="A26" s="325">
        <v>3</v>
      </c>
      <c r="B26" s="326" t="s">
        <v>270</v>
      </c>
      <c r="C26" s="326"/>
      <c r="D26" s="326"/>
      <c r="E26" s="327">
        <v>106.94</v>
      </c>
      <c r="F26" s="327">
        <f t="shared" si="0"/>
        <v>106.94</v>
      </c>
      <c r="G26" s="328"/>
    </row>
    <row r="27" spans="1:7" ht="12.75">
      <c r="A27" s="296">
        <v>4113</v>
      </c>
      <c r="B27" s="297" t="s">
        <v>250</v>
      </c>
      <c r="C27" s="297"/>
      <c r="D27" s="297"/>
      <c r="E27" s="298"/>
      <c r="F27" s="298">
        <f t="shared" si="0"/>
        <v>0</v>
      </c>
      <c r="G27" s="298"/>
    </row>
    <row r="28" spans="1:7" ht="13.5" thickBot="1">
      <c r="A28" s="308">
        <v>4118</v>
      </c>
      <c r="B28" s="309" t="s">
        <v>251</v>
      </c>
      <c r="C28" s="309"/>
      <c r="D28" s="309"/>
      <c r="E28" s="310"/>
      <c r="F28" s="310">
        <f t="shared" si="0"/>
        <v>0</v>
      </c>
      <c r="G28" s="310"/>
    </row>
    <row r="29" spans="1:7" ht="13.5" thickBot="1">
      <c r="A29" s="300">
        <v>411</v>
      </c>
      <c r="B29" s="301" t="s">
        <v>252</v>
      </c>
      <c r="C29" s="301"/>
      <c r="D29" s="301"/>
      <c r="E29" s="302"/>
      <c r="F29" s="302">
        <f t="shared" si="0"/>
        <v>0</v>
      </c>
      <c r="G29" s="302"/>
    </row>
    <row r="30" spans="1:7" ht="12.75">
      <c r="A30" s="304">
        <v>4132</v>
      </c>
      <c r="B30" s="305" t="s">
        <v>271</v>
      </c>
      <c r="C30" s="305"/>
      <c r="D30" s="305"/>
      <c r="E30" s="306">
        <v>24.14</v>
      </c>
      <c r="F30" s="306">
        <f t="shared" si="0"/>
        <v>24.14</v>
      </c>
      <c r="G30" s="306"/>
    </row>
    <row r="31" spans="1:7" ht="13.5" thickBot="1">
      <c r="A31" s="308">
        <v>4135</v>
      </c>
      <c r="B31" s="309" t="s">
        <v>253</v>
      </c>
      <c r="C31" s="309"/>
      <c r="D31" s="309"/>
      <c r="E31" s="310"/>
      <c r="F31" s="310">
        <f t="shared" si="0"/>
        <v>0</v>
      </c>
      <c r="G31" s="310"/>
    </row>
    <row r="32" spans="1:7" ht="13.5" thickBot="1">
      <c r="A32" s="300">
        <v>413</v>
      </c>
      <c r="B32" s="301" t="s">
        <v>254</v>
      </c>
      <c r="C32" s="301"/>
      <c r="D32" s="301"/>
      <c r="E32" s="302">
        <v>24.14</v>
      </c>
      <c r="F32" s="302">
        <f t="shared" si="0"/>
        <v>24.14</v>
      </c>
      <c r="G32" s="302"/>
    </row>
    <row r="33" spans="1:7" ht="12.75">
      <c r="A33" s="304">
        <v>4151</v>
      </c>
      <c r="B33" s="305" t="s">
        <v>255</v>
      </c>
      <c r="C33" s="305"/>
      <c r="D33" s="305"/>
      <c r="E33" s="306"/>
      <c r="F33" s="306">
        <f t="shared" si="0"/>
        <v>0</v>
      </c>
      <c r="G33" s="306"/>
    </row>
    <row r="34" spans="1:7" ht="13.5" thickBot="1">
      <c r="A34" s="308">
        <v>4153</v>
      </c>
      <c r="B34" s="309" t="s">
        <v>256</v>
      </c>
      <c r="C34" s="309"/>
      <c r="D34" s="309"/>
      <c r="E34" s="310"/>
      <c r="F34" s="310">
        <f t="shared" si="0"/>
        <v>0</v>
      </c>
      <c r="G34" s="310"/>
    </row>
    <row r="35" spans="1:7" ht="13.5" thickBot="1">
      <c r="A35" s="300">
        <v>415</v>
      </c>
      <c r="B35" s="301" t="s">
        <v>257</v>
      </c>
      <c r="C35" s="301"/>
      <c r="D35" s="301"/>
      <c r="E35" s="302"/>
      <c r="F35" s="302">
        <f t="shared" si="0"/>
        <v>0</v>
      </c>
      <c r="G35" s="302"/>
    </row>
    <row r="36" spans="1:7" ht="13.5" thickBot="1">
      <c r="A36" s="300">
        <v>41</v>
      </c>
      <c r="B36" s="301" t="s">
        <v>258</v>
      </c>
      <c r="C36" s="301"/>
      <c r="D36" s="301"/>
      <c r="E36" s="302">
        <v>24.14</v>
      </c>
      <c r="F36" s="302">
        <f t="shared" si="0"/>
        <v>24.14</v>
      </c>
      <c r="G36" s="302"/>
    </row>
    <row r="37" spans="1:7" ht="13.5" thickBot="1">
      <c r="A37" s="296">
        <v>4218</v>
      </c>
      <c r="B37" s="297" t="s">
        <v>272</v>
      </c>
      <c r="C37" s="297"/>
      <c r="D37" s="297"/>
      <c r="E37" s="298"/>
      <c r="F37" s="298">
        <f t="shared" si="0"/>
        <v>0</v>
      </c>
      <c r="G37" s="298"/>
    </row>
    <row r="38" spans="1:7" ht="13.5" thickBot="1">
      <c r="A38" s="300">
        <v>421</v>
      </c>
      <c r="B38" s="301" t="s">
        <v>273</v>
      </c>
      <c r="C38" s="301"/>
      <c r="D38" s="301"/>
      <c r="E38" s="302"/>
      <c r="F38" s="302">
        <f t="shared" si="0"/>
        <v>0</v>
      </c>
      <c r="G38" s="302"/>
    </row>
    <row r="39" spans="1:7" ht="13.5" thickBot="1">
      <c r="A39" s="300">
        <v>42</v>
      </c>
      <c r="B39" s="301" t="s">
        <v>274</v>
      </c>
      <c r="C39" s="301"/>
      <c r="D39" s="301"/>
      <c r="E39" s="302"/>
      <c r="F39" s="302">
        <f t="shared" si="0"/>
        <v>0</v>
      </c>
      <c r="G39" s="302"/>
    </row>
    <row r="40" spans="1:7" ht="13.5" thickBot="1">
      <c r="A40" s="325">
        <v>4</v>
      </c>
      <c r="B40" s="326" t="s">
        <v>259</v>
      </c>
      <c r="C40" s="326"/>
      <c r="D40" s="326"/>
      <c r="E40" s="327">
        <v>24.14</v>
      </c>
      <c r="F40" s="327">
        <f t="shared" si="0"/>
        <v>24.14</v>
      </c>
      <c r="G40" s="328"/>
    </row>
    <row r="41" spans="1:7" ht="13.5" thickBot="1">
      <c r="A41" s="320"/>
      <c r="B41" s="321" t="s">
        <v>260</v>
      </c>
      <c r="C41" s="321">
        <v>307</v>
      </c>
      <c r="D41" s="321">
        <v>307</v>
      </c>
      <c r="E41" s="322">
        <v>2180.84</v>
      </c>
      <c r="F41" s="322">
        <f t="shared" si="0"/>
        <v>1873.8400000000001</v>
      </c>
      <c r="G41" s="323">
        <f>E41*100/D41</f>
        <v>710.371335504886</v>
      </c>
    </row>
    <row r="43" ht="12.75" hidden="1">
      <c r="A43" s="324" t="s">
        <v>275</v>
      </c>
    </row>
    <row r="44" ht="12.75" hidden="1">
      <c r="A44" s="324" t="s">
        <v>276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" sqref="D3"/>
    </sheetView>
  </sheetViews>
  <sheetFormatPr defaultColWidth="9.00390625" defaultRowHeight="12.75"/>
  <cols>
    <col min="1" max="1" width="10.75390625" style="324" customWidth="1"/>
    <col min="2" max="2" width="30.75390625" style="188" customWidth="1"/>
    <col min="3" max="5" width="20.75390625" style="188" customWidth="1"/>
    <col min="6" max="6" width="24.00390625" style="188" customWidth="1"/>
    <col min="7" max="7" width="23.25390625" style="188" customWidth="1"/>
    <col min="8" max="16384" width="9.125" style="188" customWidth="1"/>
  </cols>
  <sheetData>
    <row r="1" spans="1:7" ht="18">
      <c r="A1" s="287" t="s">
        <v>434</v>
      </c>
      <c r="G1" s="188" t="s">
        <v>435</v>
      </c>
    </row>
    <row r="2" ht="15.75">
      <c r="A2" s="288"/>
    </row>
    <row r="4" spans="1:7" s="290" customFormat="1" ht="13.5" thickBot="1">
      <c r="A4" s="289"/>
      <c r="G4" s="295" t="s">
        <v>47</v>
      </c>
    </row>
    <row r="5" spans="1:7" s="295" customFormat="1" ht="39" thickBot="1">
      <c r="A5" s="291" t="s">
        <v>229</v>
      </c>
      <c r="B5" s="292" t="s">
        <v>230</v>
      </c>
      <c r="C5" s="292" t="s">
        <v>231</v>
      </c>
      <c r="D5" s="292" t="s">
        <v>232</v>
      </c>
      <c r="E5" s="293" t="s">
        <v>233</v>
      </c>
      <c r="F5" s="294" t="s">
        <v>234</v>
      </c>
      <c r="G5" s="294" t="s">
        <v>235</v>
      </c>
    </row>
    <row r="6" spans="1:7" ht="13.5" thickBot="1">
      <c r="A6" s="296">
        <v>5011</v>
      </c>
      <c r="B6" s="297" t="s">
        <v>283</v>
      </c>
      <c r="C6" s="297">
        <v>24200</v>
      </c>
      <c r="D6" s="297">
        <v>25410</v>
      </c>
      <c r="E6" s="298">
        <v>25410</v>
      </c>
      <c r="F6" s="298">
        <f aca="true" t="shared" si="0" ref="F6:F49">E6-D6</f>
        <v>0</v>
      </c>
      <c r="G6" s="299">
        <f aca="true" t="shared" si="1" ref="G6:G49">E6*100/D6</f>
        <v>100</v>
      </c>
    </row>
    <row r="7" spans="1:7" ht="13.5" thickBot="1">
      <c r="A7" s="300">
        <v>501</v>
      </c>
      <c r="B7" s="301" t="s">
        <v>284</v>
      </c>
      <c r="C7" s="301">
        <v>24200</v>
      </c>
      <c r="D7" s="301">
        <v>25410</v>
      </c>
      <c r="E7" s="302">
        <v>25410</v>
      </c>
      <c r="F7" s="302">
        <f t="shared" si="0"/>
        <v>0</v>
      </c>
      <c r="G7" s="303">
        <f t="shared" si="1"/>
        <v>100</v>
      </c>
    </row>
    <row r="8" spans="1:7" ht="13.5" thickBot="1">
      <c r="A8" s="296">
        <v>5021</v>
      </c>
      <c r="B8" s="297" t="s">
        <v>285</v>
      </c>
      <c r="C8" s="297">
        <v>1422</v>
      </c>
      <c r="D8" s="297">
        <v>1422</v>
      </c>
      <c r="E8" s="298">
        <v>1422</v>
      </c>
      <c r="F8" s="298">
        <f t="shared" si="0"/>
        <v>0</v>
      </c>
      <c r="G8" s="299">
        <f t="shared" si="1"/>
        <v>100</v>
      </c>
    </row>
    <row r="9" spans="1:7" ht="13.5" thickBot="1">
      <c r="A9" s="300">
        <v>502</v>
      </c>
      <c r="B9" s="301" t="s">
        <v>289</v>
      </c>
      <c r="C9" s="301">
        <v>1422</v>
      </c>
      <c r="D9" s="301">
        <v>1422</v>
      </c>
      <c r="E9" s="302">
        <v>1422</v>
      </c>
      <c r="F9" s="302">
        <f t="shared" si="0"/>
        <v>0</v>
      </c>
      <c r="G9" s="303">
        <f t="shared" si="1"/>
        <v>100</v>
      </c>
    </row>
    <row r="10" spans="1:7" ht="12.75">
      <c r="A10" s="304">
        <v>5031</v>
      </c>
      <c r="B10" s="305" t="s">
        <v>290</v>
      </c>
      <c r="C10" s="305">
        <v>8968</v>
      </c>
      <c r="D10" s="305">
        <v>6977</v>
      </c>
      <c r="E10" s="306">
        <v>6977</v>
      </c>
      <c r="F10" s="306">
        <f t="shared" si="0"/>
        <v>0</v>
      </c>
      <c r="G10" s="307">
        <f t="shared" si="1"/>
        <v>100</v>
      </c>
    </row>
    <row r="11" spans="1:7" ht="13.5" thickBot="1">
      <c r="A11" s="308">
        <v>5032</v>
      </c>
      <c r="B11" s="309" t="s">
        <v>291</v>
      </c>
      <c r="C11" s="309"/>
      <c r="D11" s="309">
        <v>2415</v>
      </c>
      <c r="E11" s="310">
        <v>2415</v>
      </c>
      <c r="F11" s="310">
        <f t="shared" si="0"/>
        <v>0</v>
      </c>
      <c r="G11" s="311">
        <f t="shared" si="1"/>
        <v>100</v>
      </c>
    </row>
    <row r="12" spans="1:7" ht="13.5" thickBot="1">
      <c r="A12" s="300">
        <v>503</v>
      </c>
      <c r="B12" s="301" t="s">
        <v>292</v>
      </c>
      <c r="C12" s="301">
        <v>8968</v>
      </c>
      <c r="D12" s="301">
        <v>9392</v>
      </c>
      <c r="E12" s="302">
        <v>9392</v>
      </c>
      <c r="F12" s="302">
        <f t="shared" si="0"/>
        <v>0</v>
      </c>
      <c r="G12" s="303">
        <f t="shared" si="1"/>
        <v>100</v>
      </c>
    </row>
    <row r="13" spans="1:7" ht="13.5" thickBot="1">
      <c r="A13" s="300">
        <v>50</v>
      </c>
      <c r="B13" s="301" t="s">
        <v>293</v>
      </c>
      <c r="C13" s="301">
        <v>34590</v>
      </c>
      <c r="D13" s="301">
        <v>36224</v>
      </c>
      <c r="E13" s="302">
        <v>36224</v>
      </c>
      <c r="F13" s="302">
        <f t="shared" si="0"/>
        <v>0</v>
      </c>
      <c r="G13" s="303">
        <f t="shared" si="1"/>
        <v>100</v>
      </c>
    </row>
    <row r="14" spans="1:7" ht="12.75">
      <c r="A14" s="304">
        <v>5134</v>
      </c>
      <c r="B14" s="305" t="s">
        <v>296</v>
      </c>
      <c r="C14" s="305">
        <v>3150</v>
      </c>
      <c r="D14" s="305">
        <v>4215</v>
      </c>
      <c r="E14" s="306">
        <v>4261.31</v>
      </c>
      <c r="F14" s="306">
        <f t="shared" si="0"/>
        <v>46.3100000000004</v>
      </c>
      <c r="G14" s="307">
        <f t="shared" si="1"/>
        <v>101.09869513641758</v>
      </c>
    </row>
    <row r="15" spans="1:7" ht="12.75">
      <c r="A15" s="312">
        <v>5136</v>
      </c>
      <c r="B15" s="313" t="s">
        <v>297</v>
      </c>
      <c r="C15" s="313">
        <v>50</v>
      </c>
      <c r="D15" s="313">
        <v>28</v>
      </c>
      <c r="E15" s="314">
        <v>26.57</v>
      </c>
      <c r="F15" s="314">
        <f t="shared" si="0"/>
        <v>-1.4299999999999997</v>
      </c>
      <c r="G15" s="315">
        <f t="shared" si="1"/>
        <v>94.89285714285714</v>
      </c>
    </row>
    <row r="16" spans="1:7" ht="12.75">
      <c r="A16" s="312">
        <v>5137</v>
      </c>
      <c r="B16" s="313" t="s">
        <v>298</v>
      </c>
      <c r="C16" s="313">
        <v>550</v>
      </c>
      <c r="D16" s="313">
        <v>1345</v>
      </c>
      <c r="E16" s="314">
        <v>1344</v>
      </c>
      <c r="F16" s="314">
        <f t="shared" si="0"/>
        <v>-1</v>
      </c>
      <c r="G16" s="315">
        <f t="shared" si="1"/>
        <v>99.92565055762081</v>
      </c>
    </row>
    <row r="17" spans="1:7" ht="13.5" thickBot="1">
      <c r="A17" s="308">
        <v>5139</v>
      </c>
      <c r="B17" s="309" t="s">
        <v>299</v>
      </c>
      <c r="C17" s="309">
        <v>1250</v>
      </c>
      <c r="D17" s="309">
        <v>2205</v>
      </c>
      <c r="E17" s="310">
        <v>2391.24</v>
      </c>
      <c r="F17" s="310">
        <f t="shared" si="0"/>
        <v>186.23999999999978</v>
      </c>
      <c r="G17" s="311">
        <f t="shared" si="1"/>
        <v>108.44625850340135</v>
      </c>
    </row>
    <row r="18" spans="1:7" ht="13.5" thickBot="1">
      <c r="A18" s="300">
        <v>513</v>
      </c>
      <c r="B18" s="301" t="s">
        <v>300</v>
      </c>
      <c r="C18" s="301">
        <v>5000</v>
      </c>
      <c r="D18" s="301">
        <v>7793</v>
      </c>
      <c r="E18" s="302">
        <v>8023.12</v>
      </c>
      <c r="F18" s="302">
        <f t="shared" si="0"/>
        <v>230.1199999999999</v>
      </c>
      <c r="G18" s="303">
        <f t="shared" si="1"/>
        <v>102.95290645451045</v>
      </c>
    </row>
    <row r="19" spans="1:7" ht="12.75">
      <c r="A19" s="304">
        <v>5152</v>
      </c>
      <c r="B19" s="305" t="s">
        <v>304</v>
      </c>
      <c r="C19" s="305">
        <v>200</v>
      </c>
      <c r="D19" s="305">
        <v>6</v>
      </c>
      <c r="E19" s="306">
        <v>6</v>
      </c>
      <c r="F19" s="306">
        <f t="shared" si="0"/>
        <v>0</v>
      </c>
      <c r="G19" s="307">
        <f t="shared" si="1"/>
        <v>100</v>
      </c>
    </row>
    <row r="20" spans="1:7" ht="12.75">
      <c r="A20" s="312">
        <v>5154</v>
      </c>
      <c r="B20" s="313" t="s">
        <v>306</v>
      </c>
      <c r="C20" s="313">
        <v>400</v>
      </c>
      <c r="D20" s="313">
        <v>100</v>
      </c>
      <c r="E20" s="314">
        <v>99.07</v>
      </c>
      <c r="F20" s="314">
        <f t="shared" si="0"/>
        <v>-0.9300000000000068</v>
      </c>
      <c r="G20" s="315">
        <f t="shared" si="1"/>
        <v>99.07</v>
      </c>
    </row>
    <row r="21" spans="1:7" ht="12.75">
      <c r="A21" s="312">
        <v>5156</v>
      </c>
      <c r="B21" s="313" t="s">
        <v>307</v>
      </c>
      <c r="C21" s="313">
        <v>800</v>
      </c>
      <c r="D21" s="313">
        <v>656</v>
      </c>
      <c r="E21" s="314">
        <v>655.45</v>
      </c>
      <c r="F21" s="314">
        <f t="shared" si="0"/>
        <v>-0.5499999999999545</v>
      </c>
      <c r="G21" s="315">
        <f t="shared" si="1"/>
        <v>99.91615853658537</v>
      </c>
    </row>
    <row r="22" spans="1:7" ht="13.5" thickBot="1">
      <c r="A22" s="308">
        <v>5157</v>
      </c>
      <c r="B22" s="309" t="s">
        <v>308</v>
      </c>
      <c r="C22" s="309">
        <v>100</v>
      </c>
      <c r="D22" s="309">
        <v>15</v>
      </c>
      <c r="E22" s="310">
        <v>14.87</v>
      </c>
      <c r="F22" s="310">
        <f t="shared" si="0"/>
        <v>-0.13000000000000078</v>
      </c>
      <c r="G22" s="311">
        <f t="shared" si="1"/>
        <v>99.13333333333334</v>
      </c>
    </row>
    <row r="23" spans="1:7" ht="13.5" thickBot="1">
      <c r="A23" s="300">
        <v>515</v>
      </c>
      <c r="B23" s="301" t="s">
        <v>310</v>
      </c>
      <c r="C23" s="301">
        <v>1500</v>
      </c>
      <c r="D23" s="301">
        <v>777</v>
      </c>
      <c r="E23" s="302">
        <v>775.39</v>
      </c>
      <c r="F23" s="302">
        <f t="shared" si="0"/>
        <v>-1.6100000000000136</v>
      </c>
      <c r="G23" s="303">
        <f t="shared" si="1"/>
        <v>99.7927927927928</v>
      </c>
    </row>
    <row r="24" spans="1:7" ht="12.75">
      <c r="A24" s="304">
        <v>5161</v>
      </c>
      <c r="B24" s="305" t="s">
        <v>311</v>
      </c>
      <c r="C24" s="305">
        <v>20</v>
      </c>
      <c r="D24" s="305">
        <v>16</v>
      </c>
      <c r="E24" s="306">
        <v>15.07</v>
      </c>
      <c r="F24" s="306">
        <f t="shared" si="0"/>
        <v>-0.9299999999999997</v>
      </c>
      <c r="G24" s="307">
        <f t="shared" si="1"/>
        <v>94.1875</v>
      </c>
    </row>
    <row r="25" spans="1:7" ht="12.75">
      <c r="A25" s="312">
        <v>5162</v>
      </c>
      <c r="B25" s="313" t="s">
        <v>312</v>
      </c>
      <c r="C25" s="313">
        <v>310</v>
      </c>
      <c r="D25" s="313">
        <v>245</v>
      </c>
      <c r="E25" s="314">
        <v>244.53</v>
      </c>
      <c r="F25" s="314">
        <f t="shared" si="0"/>
        <v>-0.46999999999999886</v>
      </c>
      <c r="G25" s="315">
        <f t="shared" si="1"/>
        <v>99.80816326530612</v>
      </c>
    </row>
    <row r="26" spans="1:7" ht="12.75">
      <c r="A26" s="312">
        <v>5163</v>
      </c>
      <c r="B26" s="313" t="s">
        <v>313</v>
      </c>
      <c r="C26" s="313">
        <v>350</v>
      </c>
      <c r="D26" s="313">
        <v>414</v>
      </c>
      <c r="E26" s="314">
        <v>413.69</v>
      </c>
      <c r="F26" s="314">
        <f t="shared" si="0"/>
        <v>-0.3100000000000023</v>
      </c>
      <c r="G26" s="315">
        <f t="shared" si="1"/>
        <v>99.92512077294685</v>
      </c>
    </row>
    <row r="27" spans="1:7" ht="12.75">
      <c r="A27" s="312">
        <v>5164</v>
      </c>
      <c r="B27" s="313" t="s">
        <v>314</v>
      </c>
      <c r="C27" s="313">
        <v>7950</v>
      </c>
      <c r="D27" s="313">
        <v>11268</v>
      </c>
      <c r="E27" s="314">
        <v>11266.32</v>
      </c>
      <c r="F27" s="314">
        <f t="shared" si="0"/>
        <v>-1.680000000000291</v>
      </c>
      <c r="G27" s="315">
        <f t="shared" si="1"/>
        <v>99.98509052183174</v>
      </c>
    </row>
    <row r="28" spans="1:7" ht="12.75">
      <c r="A28" s="312">
        <v>5167</v>
      </c>
      <c r="B28" s="313" t="s">
        <v>316</v>
      </c>
      <c r="C28" s="313">
        <v>100</v>
      </c>
      <c r="D28" s="313">
        <v>29</v>
      </c>
      <c r="E28" s="314">
        <v>28.8</v>
      </c>
      <c r="F28" s="314">
        <f t="shared" si="0"/>
        <v>-0.1999999999999993</v>
      </c>
      <c r="G28" s="315">
        <f t="shared" si="1"/>
        <v>99.3103448275862</v>
      </c>
    </row>
    <row r="29" spans="1:7" ht="13.5" thickBot="1">
      <c r="A29" s="308">
        <v>5169</v>
      </c>
      <c r="B29" s="309" t="s">
        <v>318</v>
      </c>
      <c r="C29" s="309">
        <v>6199</v>
      </c>
      <c r="D29" s="309">
        <v>9818</v>
      </c>
      <c r="E29" s="310">
        <v>10636.08</v>
      </c>
      <c r="F29" s="310">
        <f t="shared" si="0"/>
        <v>818.0799999999999</v>
      </c>
      <c r="G29" s="311">
        <f t="shared" si="1"/>
        <v>108.33245060093705</v>
      </c>
    </row>
    <row r="30" spans="1:7" ht="13.5" thickBot="1">
      <c r="A30" s="300">
        <v>516</v>
      </c>
      <c r="B30" s="301" t="s">
        <v>319</v>
      </c>
      <c r="C30" s="301">
        <v>14929</v>
      </c>
      <c r="D30" s="301">
        <v>21790</v>
      </c>
      <c r="E30" s="302">
        <v>22604.49</v>
      </c>
      <c r="F30" s="302">
        <f t="shared" si="0"/>
        <v>814.4900000000016</v>
      </c>
      <c r="G30" s="303">
        <f t="shared" si="1"/>
        <v>103.7379072969252</v>
      </c>
    </row>
    <row r="31" spans="1:7" ht="12.75">
      <c r="A31" s="304">
        <v>5171</v>
      </c>
      <c r="B31" s="305" t="s">
        <v>320</v>
      </c>
      <c r="C31" s="305">
        <v>500</v>
      </c>
      <c r="D31" s="305">
        <v>7</v>
      </c>
      <c r="E31" s="306">
        <v>455.85</v>
      </c>
      <c r="F31" s="306">
        <f t="shared" si="0"/>
        <v>448.85</v>
      </c>
      <c r="G31" s="307">
        <f t="shared" si="1"/>
        <v>6512.142857142857</v>
      </c>
    </row>
    <row r="32" spans="1:7" ht="12.75">
      <c r="A32" s="312">
        <v>5172</v>
      </c>
      <c r="B32" s="313" t="s">
        <v>321</v>
      </c>
      <c r="C32" s="313">
        <v>50</v>
      </c>
      <c r="D32" s="313">
        <v>30</v>
      </c>
      <c r="E32" s="314">
        <v>29.5</v>
      </c>
      <c r="F32" s="314">
        <f t="shared" si="0"/>
        <v>-0.5</v>
      </c>
      <c r="G32" s="315">
        <f t="shared" si="1"/>
        <v>98.33333333333333</v>
      </c>
    </row>
    <row r="33" spans="1:7" ht="12.75">
      <c r="A33" s="312">
        <v>5173</v>
      </c>
      <c r="B33" s="313" t="s">
        <v>322</v>
      </c>
      <c r="C33" s="313">
        <v>6700</v>
      </c>
      <c r="D33" s="313">
        <v>8342</v>
      </c>
      <c r="E33" s="314">
        <v>8790.59</v>
      </c>
      <c r="F33" s="314">
        <f t="shared" si="0"/>
        <v>448.59000000000015</v>
      </c>
      <c r="G33" s="315">
        <f t="shared" si="1"/>
        <v>105.37748741309039</v>
      </c>
    </row>
    <row r="34" spans="1:7" ht="12.75">
      <c r="A34" s="312">
        <v>5175</v>
      </c>
      <c r="B34" s="313" t="s">
        <v>323</v>
      </c>
      <c r="C34" s="313">
        <v>5</v>
      </c>
      <c r="D34" s="313">
        <v>9</v>
      </c>
      <c r="E34" s="314">
        <v>8.57</v>
      </c>
      <c r="F34" s="314">
        <f t="shared" si="0"/>
        <v>-0.4299999999999997</v>
      </c>
      <c r="G34" s="315">
        <f t="shared" si="1"/>
        <v>95.22222222222223</v>
      </c>
    </row>
    <row r="35" spans="1:7" ht="13.5" thickBot="1">
      <c r="A35" s="308">
        <v>5179</v>
      </c>
      <c r="B35" s="309" t="s">
        <v>325</v>
      </c>
      <c r="C35" s="309">
        <v>5445</v>
      </c>
      <c r="D35" s="309">
        <v>5219</v>
      </c>
      <c r="E35" s="310">
        <v>5218.5</v>
      </c>
      <c r="F35" s="310">
        <f t="shared" si="0"/>
        <v>-0.5</v>
      </c>
      <c r="G35" s="311">
        <f t="shared" si="1"/>
        <v>99.99041962061698</v>
      </c>
    </row>
    <row r="36" spans="1:7" ht="13.5" thickBot="1">
      <c r="A36" s="300">
        <v>517</v>
      </c>
      <c r="B36" s="301" t="s">
        <v>326</v>
      </c>
      <c r="C36" s="301">
        <v>12700</v>
      </c>
      <c r="D36" s="301">
        <v>13607</v>
      </c>
      <c r="E36" s="302">
        <v>14503.01</v>
      </c>
      <c r="F36" s="302">
        <f t="shared" si="0"/>
        <v>896.0100000000002</v>
      </c>
      <c r="G36" s="303">
        <f t="shared" si="1"/>
        <v>106.58491952671419</v>
      </c>
    </row>
    <row r="37" spans="1:7" ht="13.5" thickBot="1">
      <c r="A37" s="296">
        <v>5199</v>
      </c>
      <c r="B37" s="297" t="s">
        <v>334</v>
      </c>
      <c r="C37" s="297"/>
      <c r="D37" s="297">
        <v>15</v>
      </c>
      <c r="E37" s="298">
        <v>13.66</v>
      </c>
      <c r="F37" s="298">
        <f t="shared" si="0"/>
        <v>-1.3399999999999999</v>
      </c>
      <c r="G37" s="299">
        <f t="shared" si="1"/>
        <v>91.06666666666666</v>
      </c>
    </row>
    <row r="38" spans="1:7" ht="13.5" thickBot="1">
      <c r="A38" s="300">
        <v>519</v>
      </c>
      <c r="B38" s="301" t="s">
        <v>335</v>
      </c>
      <c r="C38" s="301"/>
      <c r="D38" s="301">
        <v>15</v>
      </c>
      <c r="E38" s="302">
        <v>13.66</v>
      </c>
      <c r="F38" s="302">
        <f t="shared" si="0"/>
        <v>-1.3399999999999999</v>
      </c>
      <c r="G38" s="303">
        <f t="shared" si="1"/>
        <v>91.06666666666666</v>
      </c>
    </row>
    <row r="39" spans="1:7" ht="13.5" thickBot="1">
      <c r="A39" s="300">
        <v>51</v>
      </c>
      <c r="B39" s="301" t="s">
        <v>336</v>
      </c>
      <c r="C39" s="301">
        <v>34129</v>
      </c>
      <c r="D39" s="301">
        <v>43982</v>
      </c>
      <c r="E39" s="302">
        <v>45919.67</v>
      </c>
      <c r="F39" s="302">
        <f t="shared" si="0"/>
        <v>1937.6699999999983</v>
      </c>
      <c r="G39" s="303">
        <f t="shared" si="1"/>
        <v>104.40559774453186</v>
      </c>
    </row>
    <row r="40" spans="1:7" ht="13.5" thickBot="1">
      <c r="A40" s="296">
        <v>5342</v>
      </c>
      <c r="B40" s="297" t="s">
        <v>377</v>
      </c>
      <c r="C40" s="297">
        <v>484</v>
      </c>
      <c r="D40" s="297">
        <v>508</v>
      </c>
      <c r="E40" s="298">
        <v>508</v>
      </c>
      <c r="F40" s="298">
        <f t="shared" si="0"/>
        <v>0</v>
      </c>
      <c r="G40" s="299">
        <f t="shared" si="1"/>
        <v>100</v>
      </c>
    </row>
    <row r="41" spans="1:7" ht="13.5" thickBot="1">
      <c r="A41" s="300">
        <v>534</v>
      </c>
      <c r="B41" s="301" t="s">
        <v>379</v>
      </c>
      <c r="C41" s="301">
        <v>484</v>
      </c>
      <c r="D41" s="301">
        <v>508</v>
      </c>
      <c r="E41" s="302">
        <v>508</v>
      </c>
      <c r="F41" s="302">
        <f t="shared" si="0"/>
        <v>0</v>
      </c>
      <c r="G41" s="303">
        <f t="shared" si="1"/>
        <v>100</v>
      </c>
    </row>
    <row r="42" spans="1:7" ht="12.75">
      <c r="A42" s="304">
        <v>5362</v>
      </c>
      <c r="B42" s="305" t="s">
        <v>380</v>
      </c>
      <c r="C42" s="305"/>
      <c r="D42" s="305">
        <v>56</v>
      </c>
      <c r="E42" s="306">
        <v>55.42</v>
      </c>
      <c r="F42" s="306">
        <f t="shared" si="0"/>
        <v>-0.5799999999999983</v>
      </c>
      <c r="G42" s="307">
        <f t="shared" si="1"/>
        <v>98.96428571428571</v>
      </c>
    </row>
    <row r="43" spans="1:7" ht="13.5" thickBot="1">
      <c r="A43" s="308">
        <v>5363</v>
      </c>
      <c r="B43" s="309" t="s">
        <v>381</v>
      </c>
      <c r="C43" s="309"/>
      <c r="D43" s="309">
        <v>4</v>
      </c>
      <c r="E43" s="310">
        <v>3.83</v>
      </c>
      <c r="F43" s="310">
        <f t="shared" si="0"/>
        <v>-0.16999999999999993</v>
      </c>
      <c r="G43" s="311">
        <f t="shared" si="1"/>
        <v>95.75</v>
      </c>
    </row>
    <row r="44" spans="1:7" ht="13.5" thickBot="1">
      <c r="A44" s="300">
        <v>536</v>
      </c>
      <c r="B44" s="301" t="s">
        <v>382</v>
      </c>
      <c r="C44" s="301"/>
      <c r="D44" s="301">
        <v>60</v>
      </c>
      <c r="E44" s="302">
        <v>59.25</v>
      </c>
      <c r="F44" s="302">
        <f t="shared" si="0"/>
        <v>-0.75</v>
      </c>
      <c r="G44" s="303">
        <f t="shared" si="1"/>
        <v>98.75</v>
      </c>
    </row>
    <row r="45" spans="1:7" ht="13.5" thickBot="1">
      <c r="A45" s="300">
        <v>53</v>
      </c>
      <c r="B45" s="301" t="s">
        <v>384</v>
      </c>
      <c r="C45" s="301">
        <v>484</v>
      </c>
      <c r="D45" s="301">
        <v>568</v>
      </c>
      <c r="E45" s="302">
        <v>567.25</v>
      </c>
      <c r="F45" s="302">
        <f t="shared" si="0"/>
        <v>-0.75</v>
      </c>
      <c r="G45" s="303">
        <f t="shared" si="1"/>
        <v>99.86795774647888</v>
      </c>
    </row>
    <row r="46" spans="1:7" ht="13.5" thickBot="1">
      <c r="A46" s="296">
        <v>5491</v>
      </c>
      <c r="B46" s="297" t="s">
        <v>385</v>
      </c>
      <c r="C46" s="297">
        <v>1300</v>
      </c>
      <c r="D46" s="297">
        <v>1387</v>
      </c>
      <c r="E46" s="298">
        <v>1386.1</v>
      </c>
      <c r="F46" s="298">
        <f t="shared" si="0"/>
        <v>-0.900000000000091</v>
      </c>
      <c r="G46" s="299">
        <f t="shared" si="1"/>
        <v>99.9351117519827</v>
      </c>
    </row>
    <row r="47" spans="1:7" ht="13.5" thickBot="1">
      <c r="A47" s="300">
        <v>549</v>
      </c>
      <c r="B47" s="301" t="s">
        <v>388</v>
      </c>
      <c r="C47" s="301">
        <v>1300</v>
      </c>
      <c r="D47" s="301">
        <v>1387</v>
      </c>
      <c r="E47" s="302">
        <v>1386.1</v>
      </c>
      <c r="F47" s="302">
        <f t="shared" si="0"/>
        <v>-0.900000000000091</v>
      </c>
      <c r="G47" s="303">
        <f t="shared" si="1"/>
        <v>99.9351117519827</v>
      </c>
    </row>
    <row r="48" spans="1:7" ht="13.5" thickBot="1">
      <c r="A48" s="300">
        <v>54</v>
      </c>
      <c r="B48" s="301" t="s">
        <v>389</v>
      </c>
      <c r="C48" s="301">
        <v>1300</v>
      </c>
      <c r="D48" s="301">
        <v>1387</v>
      </c>
      <c r="E48" s="302">
        <v>1386.1</v>
      </c>
      <c r="F48" s="302">
        <f t="shared" si="0"/>
        <v>-0.900000000000091</v>
      </c>
      <c r="G48" s="303">
        <f t="shared" si="1"/>
        <v>99.9351117519827</v>
      </c>
    </row>
    <row r="49" spans="1:7" ht="13.5" thickBot="1">
      <c r="A49" s="300">
        <v>5</v>
      </c>
      <c r="B49" s="301" t="s">
        <v>396</v>
      </c>
      <c r="C49" s="301">
        <v>70503</v>
      </c>
      <c r="D49" s="301">
        <v>82161</v>
      </c>
      <c r="E49" s="302">
        <v>84097.02</v>
      </c>
      <c r="F49" s="302">
        <f t="shared" si="0"/>
        <v>1936.020000000004</v>
      </c>
      <c r="G49" s="303">
        <f t="shared" si="1"/>
        <v>102.35637346186147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4" sqref="G4"/>
    </sheetView>
  </sheetViews>
  <sheetFormatPr defaultColWidth="9.00390625" defaultRowHeight="12.75"/>
  <cols>
    <col min="1" max="1" width="10.625" style="324" customWidth="1"/>
    <col min="2" max="2" width="30.75390625" style="188" customWidth="1"/>
    <col min="3" max="5" width="20.75390625" style="188" customWidth="1"/>
    <col min="6" max="6" width="18.125" style="188" customWidth="1"/>
    <col min="7" max="7" width="20.625" style="188" customWidth="1"/>
    <col min="8" max="16384" width="9.125" style="188" customWidth="1"/>
  </cols>
  <sheetData>
    <row r="1" spans="1:7" ht="18">
      <c r="A1" s="287"/>
      <c r="G1" s="188" t="s">
        <v>432</v>
      </c>
    </row>
    <row r="2" ht="15.75">
      <c r="A2" s="288" t="s">
        <v>433</v>
      </c>
    </row>
    <row r="4" spans="1:7" s="290" customFormat="1" ht="13.5" thickBot="1">
      <c r="A4" s="289"/>
      <c r="G4" s="295" t="s">
        <v>263</v>
      </c>
    </row>
    <row r="5" spans="1:7" s="295" customFormat="1" ht="78.75" customHeight="1" thickBot="1">
      <c r="A5" s="291" t="s">
        <v>229</v>
      </c>
      <c r="B5" s="292" t="s">
        <v>230</v>
      </c>
      <c r="C5" s="292" t="s">
        <v>231</v>
      </c>
      <c r="D5" s="292" t="s">
        <v>232</v>
      </c>
      <c r="E5" s="293" t="s">
        <v>233</v>
      </c>
      <c r="F5" s="294" t="s">
        <v>234</v>
      </c>
      <c r="G5" s="294" t="s">
        <v>235</v>
      </c>
    </row>
    <row r="6" spans="1:7" ht="13.5" thickBot="1">
      <c r="A6" s="296">
        <v>2111</v>
      </c>
      <c r="B6" s="297" t="s">
        <v>264</v>
      </c>
      <c r="C6" s="297">
        <v>100</v>
      </c>
      <c r="D6" s="297">
        <v>100</v>
      </c>
      <c r="E6" s="298">
        <v>101.55</v>
      </c>
      <c r="F6" s="298">
        <f aca="true" t="shared" si="0" ref="F6:F26">E6-D6</f>
        <v>1.5499999999999972</v>
      </c>
      <c r="G6" s="299">
        <f aca="true" t="shared" si="1" ref="G6:G13">E6*100/D6</f>
        <v>101.55</v>
      </c>
    </row>
    <row r="7" spans="1:7" ht="13.5" thickBot="1">
      <c r="A7" s="300">
        <v>211</v>
      </c>
      <c r="B7" s="301" t="s">
        <v>265</v>
      </c>
      <c r="C7" s="301">
        <v>100</v>
      </c>
      <c r="D7" s="301">
        <v>100</v>
      </c>
      <c r="E7" s="302">
        <v>101.55</v>
      </c>
      <c r="F7" s="302">
        <f t="shared" si="0"/>
        <v>1.5499999999999972</v>
      </c>
      <c r="G7" s="303">
        <f t="shared" si="1"/>
        <v>101.55</v>
      </c>
    </row>
    <row r="8" spans="1:7" ht="13.5" thickBot="1">
      <c r="A8" s="296">
        <v>2132</v>
      </c>
      <c r="B8" s="297" t="s">
        <v>239</v>
      </c>
      <c r="C8" s="297">
        <v>356</v>
      </c>
      <c r="D8" s="297">
        <v>110</v>
      </c>
      <c r="E8" s="298">
        <v>2</v>
      </c>
      <c r="F8" s="298">
        <f t="shared" si="0"/>
        <v>-108</v>
      </c>
      <c r="G8" s="299">
        <f t="shared" si="1"/>
        <v>1.8181818181818181</v>
      </c>
    </row>
    <row r="9" spans="1:7" ht="13.5" thickBot="1">
      <c r="A9" s="300">
        <v>213</v>
      </c>
      <c r="B9" s="301" t="s">
        <v>240</v>
      </c>
      <c r="C9" s="301">
        <v>356</v>
      </c>
      <c r="D9" s="301">
        <v>110</v>
      </c>
      <c r="E9" s="302">
        <v>2</v>
      </c>
      <c r="F9" s="302">
        <f t="shared" si="0"/>
        <v>-108</v>
      </c>
      <c r="G9" s="303">
        <f t="shared" si="1"/>
        <v>1.8181818181818181</v>
      </c>
    </row>
    <row r="10" spans="1:7" ht="13.5" thickBot="1">
      <c r="A10" s="296">
        <v>2141</v>
      </c>
      <c r="B10" s="297" t="s">
        <v>241</v>
      </c>
      <c r="C10" s="297">
        <v>2</v>
      </c>
      <c r="D10" s="297">
        <v>2</v>
      </c>
      <c r="E10" s="298">
        <v>2.48</v>
      </c>
      <c r="F10" s="298">
        <f t="shared" si="0"/>
        <v>0.48</v>
      </c>
      <c r="G10" s="299">
        <f t="shared" si="1"/>
        <v>124</v>
      </c>
    </row>
    <row r="11" spans="1:7" ht="13.5" thickBot="1">
      <c r="A11" s="300">
        <v>214</v>
      </c>
      <c r="B11" s="301" t="s">
        <v>242</v>
      </c>
      <c r="C11" s="301">
        <v>2</v>
      </c>
      <c r="D11" s="301">
        <v>2</v>
      </c>
      <c r="E11" s="302">
        <v>2.48</v>
      </c>
      <c r="F11" s="302">
        <f t="shared" si="0"/>
        <v>0.48</v>
      </c>
      <c r="G11" s="303">
        <f t="shared" si="1"/>
        <v>124</v>
      </c>
    </row>
    <row r="12" spans="1:7" ht="13.5" thickBot="1">
      <c r="A12" s="300">
        <v>21</v>
      </c>
      <c r="B12" s="301" t="s">
        <v>243</v>
      </c>
      <c r="C12" s="301">
        <v>458</v>
      </c>
      <c r="D12" s="301">
        <v>212</v>
      </c>
      <c r="E12" s="302">
        <v>106.03</v>
      </c>
      <c r="F12" s="302">
        <f t="shared" si="0"/>
        <v>-105.97</v>
      </c>
      <c r="G12" s="303">
        <f t="shared" si="1"/>
        <v>50.014150943396224</v>
      </c>
    </row>
    <row r="13" spans="1:7" ht="12.75">
      <c r="A13" s="304">
        <v>2322</v>
      </c>
      <c r="B13" s="305" t="s">
        <v>244</v>
      </c>
      <c r="C13" s="305">
        <v>12</v>
      </c>
      <c r="D13" s="305">
        <v>12</v>
      </c>
      <c r="E13" s="306">
        <v>449.01</v>
      </c>
      <c r="F13" s="306">
        <f t="shared" si="0"/>
        <v>437.01</v>
      </c>
      <c r="G13" s="307">
        <f t="shared" si="1"/>
        <v>3741.75</v>
      </c>
    </row>
    <row r="14" spans="1:7" ht="13.5" thickBot="1">
      <c r="A14" s="308">
        <v>2324</v>
      </c>
      <c r="B14" s="309" t="s">
        <v>245</v>
      </c>
      <c r="C14" s="309"/>
      <c r="D14" s="309"/>
      <c r="E14" s="310">
        <v>15.8</v>
      </c>
      <c r="F14" s="310">
        <f t="shared" si="0"/>
        <v>15.8</v>
      </c>
      <c r="G14" s="311"/>
    </row>
    <row r="15" spans="1:7" ht="13.5" thickBot="1">
      <c r="A15" s="300">
        <v>232</v>
      </c>
      <c r="B15" s="301" t="s">
        <v>247</v>
      </c>
      <c r="C15" s="301">
        <v>12</v>
      </c>
      <c r="D15" s="301">
        <v>12</v>
      </c>
      <c r="E15" s="302">
        <v>464.81</v>
      </c>
      <c r="F15" s="302">
        <f t="shared" si="0"/>
        <v>452.81</v>
      </c>
      <c r="G15" s="303">
        <f>E15*100/D15</f>
        <v>3873.4166666666665</v>
      </c>
    </row>
    <row r="16" spans="1:7" ht="13.5" thickBot="1">
      <c r="A16" s="300">
        <v>23</v>
      </c>
      <c r="B16" s="301" t="s">
        <v>248</v>
      </c>
      <c r="C16" s="301">
        <v>12</v>
      </c>
      <c r="D16" s="301">
        <v>12</v>
      </c>
      <c r="E16" s="302">
        <v>464.81</v>
      </c>
      <c r="F16" s="302">
        <f t="shared" si="0"/>
        <v>452.81</v>
      </c>
      <c r="G16" s="303">
        <f>E16*100/D16</f>
        <v>3873.4166666666665</v>
      </c>
    </row>
    <row r="17" spans="1:7" ht="13.5" thickBot="1">
      <c r="A17" s="355">
        <v>2</v>
      </c>
      <c r="B17" s="356" t="s">
        <v>249</v>
      </c>
      <c r="C17" s="356">
        <v>470</v>
      </c>
      <c r="D17" s="356">
        <v>224</v>
      </c>
      <c r="E17" s="357">
        <v>570.84</v>
      </c>
      <c r="F17" s="357">
        <f t="shared" si="0"/>
        <v>346.84000000000003</v>
      </c>
      <c r="G17" s="358">
        <f>E17*100/D17</f>
        <v>254.83928571428572</v>
      </c>
    </row>
    <row r="18" spans="1:7" ht="13.5" thickBot="1">
      <c r="A18" s="296">
        <v>3113</v>
      </c>
      <c r="B18" s="297" t="s">
        <v>267</v>
      </c>
      <c r="C18" s="297"/>
      <c r="D18" s="297"/>
      <c r="E18" s="298">
        <v>129</v>
      </c>
      <c r="F18" s="298">
        <f t="shared" si="0"/>
        <v>129</v>
      </c>
      <c r="G18" s="299"/>
    </row>
    <row r="19" spans="1:7" ht="13.5" thickBot="1">
      <c r="A19" s="300">
        <v>311</v>
      </c>
      <c r="B19" s="301" t="s">
        <v>268</v>
      </c>
      <c r="C19" s="301"/>
      <c r="D19" s="301"/>
      <c r="E19" s="302">
        <v>129</v>
      </c>
      <c r="F19" s="302">
        <f t="shared" si="0"/>
        <v>129</v>
      </c>
      <c r="G19" s="303"/>
    </row>
    <row r="20" spans="1:7" ht="13.5" thickBot="1">
      <c r="A20" s="300">
        <v>31</v>
      </c>
      <c r="B20" s="301" t="s">
        <v>269</v>
      </c>
      <c r="C20" s="301"/>
      <c r="D20" s="301"/>
      <c r="E20" s="302">
        <v>129</v>
      </c>
      <c r="F20" s="302">
        <f t="shared" si="0"/>
        <v>129</v>
      </c>
      <c r="G20" s="303"/>
    </row>
    <row r="21" spans="1:7" ht="13.5" thickBot="1">
      <c r="A21" s="355">
        <v>3</v>
      </c>
      <c r="B21" s="356" t="s">
        <v>270</v>
      </c>
      <c r="C21" s="356"/>
      <c r="D21" s="356"/>
      <c r="E21" s="357">
        <v>129</v>
      </c>
      <c r="F21" s="357">
        <f t="shared" si="0"/>
        <v>129</v>
      </c>
      <c r="G21" s="358"/>
    </row>
    <row r="22" spans="1:7" ht="12.75">
      <c r="A22" s="304">
        <v>4132</v>
      </c>
      <c r="B22" s="305" t="s">
        <v>271</v>
      </c>
      <c r="C22" s="305"/>
      <c r="D22" s="305"/>
      <c r="E22" s="306">
        <v>56.95</v>
      </c>
      <c r="F22" s="306">
        <f t="shared" si="0"/>
        <v>56.95</v>
      </c>
      <c r="G22" s="307"/>
    </row>
    <row r="23" spans="1:7" ht="13.5" thickBot="1">
      <c r="A23" s="308">
        <v>4135</v>
      </c>
      <c r="B23" s="309" t="s">
        <v>253</v>
      </c>
      <c r="C23" s="309"/>
      <c r="D23" s="309"/>
      <c r="E23" s="310">
        <v>1500</v>
      </c>
      <c r="F23" s="310">
        <f t="shared" si="0"/>
        <v>1500</v>
      </c>
      <c r="G23" s="311"/>
    </row>
    <row r="24" spans="1:7" ht="13.5" thickBot="1">
      <c r="A24" s="300">
        <v>413</v>
      </c>
      <c r="B24" s="301" t="s">
        <v>254</v>
      </c>
      <c r="C24" s="301"/>
      <c r="D24" s="301"/>
      <c r="E24" s="302">
        <v>1556.95</v>
      </c>
      <c r="F24" s="302">
        <f t="shared" si="0"/>
        <v>1556.95</v>
      </c>
      <c r="G24" s="303"/>
    </row>
    <row r="25" spans="1:7" ht="13.5" thickBot="1">
      <c r="A25" s="300">
        <v>41</v>
      </c>
      <c r="B25" s="301" t="s">
        <v>258</v>
      </c>
      <c r="C25" s="301"/>
      <c r="D25" s="301"/>
      <c r="E25" s="302">
        <v>1556.95</v>
      </c>
      <c r="F25" s="302">
        <f t="shared" si="0"/>
        <v>1556.95</v>
      </c>
      <c r="G25" s="303"/>
    </row>
    <row r="26" spans="1:7" ht="13.5" thickBot="1">
      <c r="A26" s="355">
        <v>4</v>
      </c>
      <c r="B26" s="356" t="s">
        <v>259</v>
      </c>
      <c r="C26" s="356"/>
      <c r="D26" s="356"/>
      <c r="E26" s="357">
        <v>1556.95</v>
      </c>
      <c r="F26" s="357">
        <f t="shared" si="0"/>
        <v>1556.95</v>
      </c>
      <c r="G26" s="358"/>
    </row>
    <row r="27" spans="1:7" ht="13.5" thickBot="1">
      <c r="A27" s="320"/>
      <c r="B27" s="321" t="s">
        <v>260</v>
      </c>
      <c r="C27" s="321">
        <v>470</v>
      </c>
      <c r="D27" s="321">
        <v>224</v>
      </c>
      <c r="E27" s="322">
        <v>2256.79</v>
      </c>
      <c r="F27" s="321">
        <f>F17+F21+F26</f>
        <v>2032.79</v>
      </c>
      <c r="G27" s="359">
        <f>E27*100/D27</f>
        <v>1007.4955357142857</v>
      </c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6" sqref="K16"/>
    </sheetView>
  </sheetViews>
  <sheetFormatPr defaultColWidth="9.00390625" defaultRowHeight="12.75"/>
  <cols>
    <col min="1" max="1" width="10.75390625" style="324" customWidth="1"/>
    <col min="2" max="2" width="30.75390625" style="188" customWidth="1"/>
    <col min="3" max="5" width="20.75390625" style="188" customWidth="1"/>
    <col min="6" max="6" width="27.00390625" style="188" customWidth="1"/>
    <col min="7" max="7" width="27.25390625" style="188" customWidth="1"/>
    <col min="8" max="16384" width="9.125" style="188" customWidth="1"/>
  </cols>
  <sheetData>
    <row r="1" spans="1:7" ht="18">
      <c r="A1" s="287"/>
      <c r="G1" s="188" t="s">
        <v>428</v>
      </c>
    </row>
    <row r="2" ht="18">
      <c r="A2" s="287" t="s">
        <v>429</v>
      </c>
    </row>
    <row r="3" spans="1:7" ht="15.75">
      <c r="A3" s="288"/>
      <c r="G3" s="188" t="s">
        <v>263</v>
      </c>
    </row>
    <row r="4" ht="13.5" thickBot="1"/>
    <row r="5" spans="1:7" s="295" customFormat="1" ht="39" thickBot="1">
      <c r="A5" s="291" t="s">
        <v>229</v>
      </c>
      <c r="B5" s="292" t="s">
        <v>230</v>
      </c>
      <c r="C5" s="292" t="s">
        <v>231</v>
      </c>
      <c r="D5" s="292" t="s">
        <v>232</v>
      </c>
      <c r="E5" s="293" t="s">
        <v>233</v>
      </c>
      <c r="F5" s="294" t="s">
        <v>234</v>
      </c>
      <c r="G5" s="294" t="s">
        <v>235</v>
      </c>
    </row>
    <row r="6" spans="1:7" ht="13.5" thickBot="1">
      <c r="A6" s="296">
        <v>5011</v>
      </c>
      <c r="B6" s="297" t="s">
        <v>283</v>
      </c>
      <c r="C6" s="297">
        <v>9623</v>
      </c>
      <c r="D6" s="297">
        <v>12482.63</v>
      </c>
      <c r="E6" s="298">
        <v>14702.06</v>
      </c>
      <c r="F6" s="298">
        <f aca="true" t="shared" si="0" ref="F6:F46">E6-D6</f>
        <v>2219.4300000000003</v>
      </c>
      <c r="G6" s="299">
        <f aca="true" t="shared" si="1" ref="G6:G42">E6*100/D6</f>
        <v>117.78014729267791</v>
      </c>
    </row>
    <row r="7" spans="1:7" ht="13.5" thickBot="1">
      <c r="A7" s="300">
        <v>501</v>
      </c>
      <c r="B7" s="301" t="s">
        <v>284</v>
      </c>
      <c r="C7" s="301">
        <v>9623</v>
      </c>
      <c r="D7" s="301">
        <v>12482.63</v>
      </c>
      <c r="E7" s="302">
        <v>14702.06</v>
      </c>
      <c r="F7" s="302">
        <f t="shared" si="0"/>
        <v>2219.4300000000003</v>
      </c>
      <c r="G7" s="303">
        <f t="shared" si="1"/>
        <v>117.78014729267791</v>
      </c>
    </row>
    <row r="8" spans="1:7" ht="12.75">
      <c r="A8" s="304">
        <v>5021</v>
      </c>
      <c r="B8" s="305" t="s">
        <v>285</v>
      </c>
      <c r="C8" s="305">
        <v>3320</v>
      </c>
      <c r="D8" s="305">
        <v>3608.69</v>
      </c>
      <c r="E8" s="306">
        <v>5931.64</v>
      </c>
      <c r="F8" s="306">
        <f t="shared" si="0"/>
        <v>2322.9500000000003</v>
      </c>
      <c r="G8" s="307">
        <f t="shared" si="1"/>
        <v>164.37100443651298</v>
      </c>
    </row>
    <row r="9" spans="1:7" ht="13.5" thickBot="1">
      <c r="A9" s="308">
        <v>5024</v>
      </c>
      <c r="B9" s="309" t="s">
        <v>287</v>
      </c>
      <c r="C9" s="309"/>
      <c r="D9" s="309">
        <v>176</v>
      </c>
      <c r="E9" s="310">
        <v>175.25</v>
      </c>
      <c r="F9" s="310">
        <f t="shared" si="0"/>
        <v>-0.75</v>
      </c>
      <c r="G9" s="311">
        <f t="shared" si="1"/>
        <v>99.57386363636364</v>
      </c>
    </row>
    <row r="10" spans="1:7" ht="13.5" thickBot="1">
      <c r="A10" s="300">
        <v>502</v>
      </c>
      <c r="B10" s="301" t="s">
        <v>289</v>
      </c>
      <c r="C10" s="301">
        <v>3320</v>
      </c>
      <c r="D10" s="301">
        <v>3784.69</v>
      </c>
      <c r="E10" s="302">
        <v>6106.89</v>
      </c>
      <c r="F10" s="302">
        <f t="shared" si="0"/>
        <v>2322.2000000000003</v>
      </c>
      <c r="G10" s="303">
        <f t="shared" si="1"/>
        <v>161.35773339428064</v>
      </c>
    </row>
    <row r="11" spans="1:7" ht="12.75">
      <c r="A11" s="304">
        <v>5031</v>
      </c>
      <c r="B11" s="305" t="s">
        <v>290</v>
      </c>
      <c r="C11" s="305">
        <v>2736</v>
      </c>
      <c r="D11" s="305">
        <v>3510</v>
      </c>
      <c r="E11" s="306">
        <v>3962.65</v>
      </c>
      <c r="F11" s="306">
        <f t="shared" si="0"/>
        <v>452.6500000000001</v>
      </c>
      <c r="G11" s="307">
        <f t="shared" si="1"/>
        <v>112.8960113960114</v>
      </c>
    </row>
    <row r="12" spans="1:7" ht="13.5" thickBot="1">
      <c r="A12" s="308">
        <v>5032</v>
      </c>
      <c r="B12" s="309" t="s">
        <v>291</v>
      </c>
      <c r="C12" s="309">
        <v>947</v>
      </c>
      <c r="D12" s="309">
        <v>1217</v>
      </c>
      <c r="E12" s="310">
        <v>1371.66</v>
      </c>
      <c r="F12" s="310">
        <f t="shared" si="0"/>
        <v>154.66000000000008</v>
      </c>
      <c r="G12" s="311">
        <f t="shared" si="1"/>
        <v>112.70829909613805</v>
      </c>
    </row>
    <row r="13" spans="1:7" ht="13.5" thickBot="1">
      <c r="A13" s="300">
        <v>503</v>
      </c>
      <c r="B13" s="301" t="s">
        <v>292</v>
      </c>
      <c r="C13" s="301">
        <v>3683</v>
      </c>
      <c r="D13" s="301">
        <v>4727</v>
      </c>
      <c r="E13" s="302">
        <v>5334.31</v>
      </c>
      <c r="F13" s="302">
        <f t="shared" si="0"/>
        <v>607.3100000000004</v>
      </c>
      <c r="G13" s="303">
        <f t="shared" si="1"/>
        <v>112.84768352020309</v>
      </c>
    </row>
    <row r="14" spans="1:7" ht="13.5" thickBot="1">
      <c r="A14" s="300">
        <v>50</v>
      </c>
      <c r="B14" s="301" t="s">
        <v>293</v>
      </c>
      <c r="C14" s="301">
        <v>16626</v>
      </c>
      <c r="D14" s="301">
        <v>20994.32</v>
      </c>
      <c r="E14" s="302">
        <v>26143.26</v>
      </c>
      <c r="F14" s="302">
        <f t="shared" si="0"/>
        <v>5148.939999999999</v>
      </c>
      <c r="G14" s="303">
        <f t="shared" si="1"/>
        <v>124.52539544029052</v>
      </c>
    </row>
    <row r="15" spans="1:7" ht="12.75">
      <c r="A15" s="304">
        <v>5136</v>
      </c>
      <c r="B15" s="305" t="s">
        <v>297</v>
      </c>
      <c r="C15" s="305">
        <v>87</v>
      </c>
      <c r="D15" s="305">
        <v>176.87</v>
      </c>
      <c r="E15" s="306">
        <v>123.9</v>
      </c>
      <c r="F15" s="306">
        <f t="shared" si="0"/>
        <v>-52.97</v>
      </c>
      <c r="G15" s="307">
        <f t="shared" si="1"/>
        <v>70.051450217674</v>
      </c>
    </row>
    <row r="16" spans="1:7" ht="12.75">
      <c r="A16" s="312">
        <v>5137</v>
      </c>
      <c r="B16" s="313" t="s">
        <v>298</v>
      </c>
      <c r="C16" s="313">
        <v>240</v>
      </c>
      <c r="D16" s="313">
        <v>2089.33</v>
      </c>
      <c r="E16" s="314">
        <v>2092.43</v>
      </c>
      <c r="F16" s="314">
        <f t="shared" si="0"/>
        <v>3.099999999999909</v>
      </c>
      <c r="G16" s="315">
        <f t="shared" si="1"/>
        <v>100.14837292337734</v>
      </c>
    </row>
    <row r="17" spans="1:7" ht="13.5" thickBot="1">
      <c r="A17" s="308">
        <v>5139</v>
      </c>
      <c r="B17" s="309" t="s">
        <v>299</v>
      </c>
      <c r="C17" s="309">
        <v>3087</v>
      </c>
      <c r="D17" s="309">
        <v>6525.29</v>
      </c>
      <c r="E17" s="310">
        <v>7417.43</v>
      </c>
      <c r="F17" s="310">
        <f t="shared" si="0"/>
        <v>892.1400000000003</v>
      </c>
      <c r="G17" s="311">
        <f t="shared" si="1"/>
        <v>113.67203603211505</v>
      </c>
    </row>
    <row r="18" spans="1:7" ht="13.5" thickBot="1">
      <c r="A18" s="300">
        <v>513</v>
      </c>
      <c r="B18" s="301" t="s">
        <v>300</v>
      </c>
      <c r="C18" s="301">
        <v>3414</v>
      </c>
      <c r="D18" s="301">
        <v>8791.49</v>
      </c>
      <c r="E18" s="302">
        <v>9633.76</v>
      </c>
      <c r="F18" s="302">
        <f t="shared" si="0"/>
        <v>842.2700000000004</v>
      </c>
      <c r="G18" s="303">
        <f t="shared" si="1"/>
        <v>109.58051479328306</v>
      </c>
    </row>
    <row r="19" spans="1:7" ht="12.75">
      <c r="A19" s="304">
        <v>5151</v>
      </c>
      <c r="B19" s="305" t="s">
        <v>303</v>
      </c>
      <c r="C19" s="305">
        <v>45</v>
      </c>
      <c r="D19" s="305">
        <v>52</v>
      </c>
      <c r="E19" s="306">
        <v>47.36</v>
      </c>
      <c r="F19" s="306">
        <f t="shared" si="0"/>
        <v>-4.640000000000001</v>
      </c>
      <c r="G19" s="307">
        <f t="shared" si="1"/>
        <v>91.07692307692308</v>
      </c>
    </row>
    <row r="20" spans="1:7" ht="12.75">
      <c r="A20" s="312">
        <v>5153</v>
      </c>
      <c r="B20" s="313" t="s">
        <v>305</v>
      </c>
      <c r="C20" s="313">
        <v>313</v>
      </c>
      <c r="D20" s="313">
        <v>243</v>
      </c>
      <c r="E20" s="314">
        <v>172.94</v>
      </c>
      <c r="F20" s="314">
        <f t="shared" si="0"/>
        <v>-70.06</v>
      </c>
      <c r="G20" s="315">
        <f t="shared" si="1"/>
        <v>71.16872427983539</v>
      </c>
    </row>
    <row r="21" spans="1:7" ht="12.75">
      <c r="A21" s="312">
        <v>5154</v>
      </c>
      <c r="B21" s="313" t="s">
        <v>306</v>
      </c>
      <c r="C21" s="313">
        <v>415</v>
      </c>
      <c r="D21" s="313">
        <v>416</v>
      </c>
      <c r="E21" s="314">
        <v>356.66</v>
      </c>
      <c r="F21" s="314">
        <f t="shared" si="0"/>
        <v>-59.339999999999975</v>
      </c>
      <c r="G21" s="315">
        <f t="shared" si="1"/>
        <v>85.73557692307692</v>
      </c>
    </row>
    <row r="22" spans="1:7" ht="12.75">
      <c r="A22" s="312">
        <v>5156</v>
      </c>
      <c r="B22" s="313" t="s">
        <v>307</v>
      </c>
      <c r="C22" s="313">
        <v>40</v>
      </c>
      <c r="D22" s="313">
        <v>40</v>
      </c>
      <c r="E22" s="314">
        <v>23.42</v>
      </c>
      <c r="F22" s="314">
        <f t="shared" si="0"/>
        <v>-16.58</v>
      </c>
      <c r="G22" s="315">
        <f t="shared" si="1"/>
        <v>58.55</v>
      </c>
    </row>
    <row r="23" spans="1:7" ht="13.5" thickBot="1">
      <c r="A23" s="308">
        <v>5159</v>
      </c>
      <c r="B23" s="309" t="s">
        <v>309</v>
      </c>
      <c r="C23" s="309">
        <v>337</v>
      </c>
      <c r="D23" s="309">
        <v>199</v>
      </c>
      <c r="E23" s="310"/>
      <c r="F23" s="310">
        <f t="shared" si="0"/>
        <v>-199</v>
      </c>
      <c r="G23" s="311">
        <f t="shared" si="1"/>
        <v>0</v>
      </c>
    </row>
    <row r="24" spans="1:7" ht="13.5" thickBot="1">
      <c r="A24" s="300">
        <v>515</v>
      </c>
      <c r="B24" s="301" t="s">
        <v>310</v>
      </c>
      <c r="C24" s="301">
        <v>1150</v>
      </c>
      <c r="D24" s="301">
        <v>950</v>
      </c>
      <c r="E24" s="302">
        <v>600.38</v>
      </c>
      <c r="F24" s="302">
        <f t="shared" si="0"/>
        <v>-349.62</v>
      </c>
      <c r="G24" s="303">
        <f t="shared" si="1"/>
        <v>63.1978947368421</v>
      </c>
    </row>
    <row r="25" spans="1:7" ht="12.75">
      <c r="A25" s="304">
        <v>5161</v>
      </c>
      <c r="B25" s="305" t="s">
        <v>311</v>
      </c>
      <c r="C25" s="305">
        <v>100</v>
      </c>
      <c r="D25" s="305">
        <v>290.36</v>
      </c>
      <c r="E25" s="306">
        <v>330.89</v>
      </c>
      <c r="F25" s="306">
        <f t="shared" si="0"/>
        <v>40.52999999999997</v>
      </c>
      <c r="G25" s="307">
        <f t="shared" si="1"/>
        <v>113.95853423336547</v>
      </c>
    </row>
    <row r="26" spans="1:7" ht="12.75">
      <c r="A26" s="312">
        <v>5162</v>
      </c>
      <c r="B26" s="313" t="s">
        <v>312</v>
      </c>
      <c r="C26" s="313">
        <v>340</v>
      </c>
      <c r="D26" s="313">
        <v>467</v>
      </c>
      <c r="E26" s="314">
        <v>454.31</v>
      </c>
      <c r="F26" s="314">
        <f t="shared" si="0"/>
        <v>-12.689999999999998</v>
      </c>
      <c r="G26" s="315">
        <f t="shared" si="1"/>
        <v>97.28265524625267</v>
      </c>
    </row>
    <row r="27" spans="1:7" ht="12.75">
      <c r="A27" s="312">
        <v>5163</v>
      </c>
      <c r="B27" s="313" t="s">
        <v>313</v>
      </c>
      <c r="C27" s="313">
        <v>85</v>
      </c>
      <c r="D27" s="313">
        <v>85</v>
      </c>
      <c r="E27" s="314">
        <v>62.68</v>
      </c>
      <c r="F27" s="314">
        <f t="shared" si="0"/>
        <v>-22.32</v>
      </c>
      <c r="G27" s="315">
        <f t="shared" si="1"/>
        <v>73.74117647058823</v>
      </c>
    </row>
    <row r="28" spans="1:7" ht="12.75">
      <c r="A28" s="312">
        <v>5164</v>
      </c>
      <c r="B28" s="313" t="s">
        <v>314</v>
      </c>
      <c r="C28" s="313"/>
      <c r="D28" s="313">
        <v>1</v>
      </c>
      <c r="E28" s="314">
        <v>0.31</v>
      </c>
      <c r="F28" s="314">
        <f t="shared" si="0"/>
        <v>-0.69</v>
      </c>
      <c r="G28" s="315">
        <f t="shared" si="1"/>
        <v>31</v>
      </c>
    </row>
    <row r="29" spans="1:7" ht="12.75">
      <c r="A29" s="312">
        <v>5166</v>
      </c>
      <c r="B29" s="313" t="s">
        <v>315</v>
      </c>
      <c r="C29" s="313">
        <v>150</v>
      </c>
      <c r="D29" s="313">
        <v>1311.48</v>
      </c>
      <c r="E29" s="314">
        <v>1257.72</v>
      </c>
      <c r="F29" s="314">
        <f t="shared" si="0"/>
        <v>-53.75999999999999</v>
      </c>
      <c r="G29" s="315">
        <f t="shared" si="1"/>
        <v>95.90081434714979</v>
      </c>
    </row>
    <row r="30" spans="1:7" ht="12.75">
      <c r="A30" s="312">
        <v>5167</v>
      </c>
      <c r="B30" s="313" t="s">
        <v>316</v>
      </c>
      <c r="C30" s="313">
        <v>41</v>
      </c>
      <c r="D30" s="313">
        <v>86</v>
      </c>
      <c r="E30" s="314">
        <v>301.72</v>
      </c>
      <c r="F30" s="314">
        <f t="shared" si="0"/>
        <v>215.72000000000003</v>
      </c>
      <c r="G30" s="315">
        <f t="shared" si="1"/>
        <v>350.8372093023256</v>
      </c>
    </row>
    <row r="31" spans="1:7" ht="12.75">
      <c r="A31" s="312">
        <v>5168</v>
      </c>
      <c r="B31" s="313" t="s">
        <v>317</v>
      </c>
      <c r="C31" s="313">
        <v>2390</v>
      </c>
      <c r="D31" s="313">
        <v>3288</v>
      </c>
      <c r="E31" s="314">
        <v>5496.5</v>
      </c>
      <c r="F31" s="314">
        <f t="shared" si="0"/>
        <v>2208.5</v>
      </c>
      <c r="G31" s="315">
        <f t="shared" si="1"/>
        <v>167.16849148418493</v>
      </c>
    </row>
    <row r="32" spans="1:7" ht="13.5" thickBot="1">
      <c r="A32" s="308">
        <v>5169</v>
      </c>
      <c r="B32" s="309" t="s">
        <v>318</v>
      </c>
      <c r="C32" s="309">
        <v>2081</v>
      </c>
      <c r="D32" s="309">
        <v>4018.83</v>
      </c>
      <c r="E32" s="310">
        <v>6443.27</v>
      </c>
      <c r="F32" s="310">
        <f t="shared" si="0"/>
        <v>2424.4400000000005</v>
      </c>
      <c r="G32" s="311">
        <f t="shared" si="1"/>
        <v>160.32701059761175</v>
      </c>
    </row>
    <row r="33" spans="1:7" ht="13.5" thickBot="1">
      <c r="A33" s="300">
        <v>516</v>
      </c>
      <c r="B33" s="301" t="s">
        <v>319</v>
      </c>
      <c r="C33" s="301">
        <v>5187</v>
      </c>
      <c r="D33" s="301">
        <v>9547.67</v>
      </c>
      <c r="E33" s="302">
        <v>14347.4</v>
      </c>
      <c r="F33" s="302">
        <f t="shared" si="0"/>
        <v>4799.73</v>
      </c>
      <c r="G33" s="303">
        <f t="shared" si="1"/>
        <v>150.27121800397373</v>
      </c>
    </row>
    <row r="34" spans="1:7" ht="12.75">
      <c r="A34" s="304">
        <v>5171</v>
      </c>
      <c r="B34" s="305" t="s">
        <v>320</v>
      </c>
      <c r="C34" s="305">
        <v>150</v>
      </c>
      <c r="D34" s="305">
        <v>270</v>
      </c>
      <c r="E34" s="306">
        <v>233.71</v>
      </c>
      <c r="F34" s="306">
        <f t="shared" si="0"/>
        <v>-36.28999999999999</v>
      </c>
      <c r="G34" s="307">
        <f t="shared" si="1"/>
        <v>86.55925925925926</v>
      </c>
    </row>
    <row r="35" spans="1:7" ht="12.75">
      <c r="A35" s="312">
        <v>5172</v>
      </c>
      <c r="B35" s="313" t="s">
        <v>321</v>
      </c>
      <c r="C35" s="313"/>
      <c r="D35" s="313">
        <v>664</v>
      </c>
      <c r="E35" s="314">
        <v>579.62</v>
      </c>
      <c r="F35" s="314">
        <f t="shared" si="0"/>
        <v>-84.38</v>
      </c>
      <c r="G35" s="315">
        <f t="shared" si="1"/>
        <v>87.2921686746988</v>
      </c>
    </row>
    <row r="36" spans="1:7" ht="12.75">
      <c r="A36" s="312">
        <v>5173</v>
      </c>
      <c r="B36" s="313" t="s">
        <v>322</v>
      </c>
      <c r="C36" s="313">
        <v>12</v>
      </c>
      <c r="D36" s="313">
        <v>113</v>
      </c>
      <c r="E36" s="314">
        <v>187.18</v>
      </c>
      <c r="F36" s="314">
        <f t="shared" si="0"/>
        <v>74.18</v>
      </c>
      <c r="G36" s="315">
        <f t="shared" si="1"/>
        <v>165.64601769911505</v>
      </c>
    </row>
    <row r="37" spans="1:7" ht="12.75">
      <c r="A37" s="312">
        <v>5175</v>
      </c>
      <c r="B37" s="313" t="s">
        <v>323</v>
      </c>
      <c r="C37" s="313">
        <v>10</v>
      </c>
      <c r="D37" s="313">
        <v>47.49</v>
      </c>
      <c r="E37" s="314">
        <v>22.5</v>
      </c>
      <c r="F37" s="314">
        <f t="shared" si="0"/>
        <v>-24.990000000000002</v>
      </c>
      <c r="G37" s="315">
        <f t="shared" si="1"/>
        <v>47.37839545167404</v>
      </c>
    </row>
    <row r="38" spans="1:7" ht="12.75">
      <c r="A38" s="312">
        <v>5176</v>
      </c>
      <c r="B38" s="313" t="s">
        <v>324</v>
      </c>
      <c r="C38" s="313"/>
      <c r="D38" s="313">
        <v>32.31</v>
      </c>
      <c r="E38" s="314">
        <v>11.09</v>
      </c>
      <c r="F38" s="314">
        <f t="shared" si="0"/>
        <v>-21.220000000000002</v>
      </c>
      <c r="G38" s="315">
        <f t="shared" si="1"/>
        <v>34.32373878056329</v>
      </c>
    </row>
    <row r="39" spans="1:7" ht="13.5" thickBot="1">
      <c r="A39" s="308">
        <v>5179</v>
      </c>
      <c r="B39" s="309" t="s">
        <v>325</v>
      </c>
      <c r="C39" s="309"/>
      <c r="D39" s="309">
        <v>20</v>
      </c>
      <c r="E39" s="310">
        <v>0.57</v>
      </c>
      <c r="F39" s="310">
        <f t="shared" si="0"/>
        <v>-19.43</v>
      </c>
      <c r="G39" s="311">
        <f t="shared" si="1"/>
        <v>2.8499999999999996</v>
      </c>
    </row>
    <row r="40" spans="1:7" ht="13.5" thickBot="1">
      <c r="A40" s="300">
        <v>517</v>
      </c>
      <c r="B40" s="301" t="s">
        <v>326</v>
      </c>
      <c r="C40" s="301">
        <v>172</v>
      </c>
      <c r="D40" s="301">
        <v>1146.8</v>
      </c>
      <c r="E40" s="302">
        <v>1034.67</v>
      </c>
      <c r="F40" s="302">
        <f t="shared" si="0"/>
        <v>-112.12999999999988</v>
      </c>
      <c r="G40" s="303">
        <f t="shared" si="1"/>
        <v>90.2223578653645</v>
      </c>
    </row>
    <row r="41" spans="1:7" ht="13.5" thickBot="1">
      <c r="A41" s="300">
        <v>51</v>
      </c>
      <c r="B41" s="301" t="s">
        <v>336</v>
      </c>
      <c r="C41" s="301">
        <v>9923</v>
      </c>
      <c r="D41" s="301">
        <v>20435.96</v>
      </c>
      <c r="E41" s="302">
        <v>25616.21</v>
      </c>
      <c r="F41" s="302">
        <f t="shared" si="0"/>
        <v>5180.25</v>
      </c>
      <c r="G41" s="303">
        <f t="shared" si="1"/>
        <v>125.34869905793514</v>
      </c>
    </row>
    <row r="42" spans="1:7" ht="12.75">
      <c r="A42" s="304">
        <v>5342</v>
      </c>
      <c r="B42" s="305" t="s">
        <v>377</v>
      </c>
      <c r="C42" s="305">
        <v>193</v>
      </c>
      <c r="D42" s="305">
        <v>244</v>
      </c>
      <c r="E42" s="306">
        <v>294.04</v>
      </c>
      <c r="F42" s="306">
        <f t="shared" si="0"/>
        <v>50.04000000000002</v>
      </c>
      <c r="G42" s="307">
        <f t="shared" si="1"/>
        <v>120.50819672131149</v>
      </c>
    </row>
    <row r="43" spans="1:7" ht="13.5" thickBot="1">
      <c r="A43" s="308">
        <v>5346</v>
      </c>
      <c r="B43" s="309" t="s">
        <v>378</v>
      </c>
      <c r="C43" s="309"/>
      <c r="D43" s="309"/>
      <c r="E43" s="310">
        <v>7077.1</v>
      </c>
      <c r="F43" s="310">
        <f t="shared" si="0"/>
        <v>7077.1</v>
      </c>
      <c r="G43" s="311"/>
    </row>
    <row r="44" spans="1:7" ht="13.5" thickBot="1">
      <c r="A44" s="300">
        <v>534</v>
      </c>
      <c r="B44" s="301" t="s">
        <v>379</v>
      </c>
      <c r="C44" s="301">
        <v>193</v>
      </c>
      <c r="D44" s="301">
        <v>244</v>
      </c>
      <c r="E44" s="302">
        <v>7371.14</v>
      </c>
      <c r="F44" s="302">
        <f t="shared" si="0"/>
        <v>7127.14</v>
      </c>
      <c r="G44" s="303">
        <f>E44*100/D44</f>
        <v>3020.9590163934427</v>
      </c>
    </row>
    <row r="45" spans="1:7" ht="13.5" thickBot="1">
      <c r="A45" s="300">
        <v>53</v>
      </c>
      <c r="B45" s="301" t="s">
        <v>384</v>
      </c>
      <c r="C45" s="301">
        <v>193</v>
      </c>
      <c r="D45" s="301">
        <v>244</v>
      </c>
      <c r="E45" s="302">
        <v>7371.14</v>
      </c>
      <c r="F45" s="302">
        <f t="shared" si="0"/>
        <v>7127.14</v>
      </c>
      <c r="G45" s="303">
        <f>E45*100/D45</f>
        <v>3020.9590163934427</v>
      </c>
    </row>
    <row r="46" spans="1:7" ht="13.5" thickBot="1">
      <c r="A46" s="351">
        <v>5</v>
      </c>
      <c r="B46" s="352" t="s">
        <v>396</v>
      </c>
      <c r="C46" s="352">
        <v>26742</v>
      </c>
      <c r="D46" s="352">
        <v>41674.28</v>
      </c>
      <c r="E46" s="352">
        <v>59130.61</v>
      </c>
      <c r="F46" s="352">
        <f t="shared" si="0"/>
        <v>17456.33</v>
      </c>
      <c r="G46" s="353">
        <f>E46*100/D46</f>
        <v>141.88753830900018</v>
      </c>
    </row>
    <row r="49" ht="12.75">
      <c r="H49" s="354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5" sqref="J25"/>
    </sheetView>
  </sheetViews>
  <sheetFormatPr defaultColWidth="9.00390625" defaultRowHeight="12.75"/>
  <cols>
    <col min="1" max="1" width="10.625" style="324" customWidth="1"/>
    <col min="2" max="2" width="30.75390625" style="188" customWidth="1"/>
    <col min="3" max="5" width="20.75390625" style="188" customWidth="1"/>
    <col min="6" max="6" width="17.25390625" style="188" customWidth="1"/>
    <col min="7" max="7" width="20.75390625" style="188" customWidth="1"/>
    <col min="8" max="16384" width="9.125" style="188" customWidth="1"/>
  </cols>
  <sheetData>
    <row r="1" spans="1:7" ht="18">
      <c r="A1" s="287"/>
      <c r="G1" s="188" t="s">
        <v>430</v>
      </c>
    </row>
    <row r="2" ht="15.75">
      <c r="A2" s="288" t="s">
        <v>431</v>
      </c>
    </row>
    <row r="4" spans="1:7" s="290" customFormat="1" ht="13.5" thickBot="1">
      <c r="A4" s="289"/>
      <c r="G4" s="295" t="s">
        <v>263</v>
      </c>
    </row>
    <row r="5" spans="1:7" s="295" customFormat="1" ht="64.5" thickBot="1">
      <c r="A5" s="291" t="s">
        <v>229</v>
      </c>
      <c r="B5" s="292" t="s">
        <v>230</v>
      </c>
      <c r="C5" s="292" t="s">
        <v>231</v>
      </c>
      <c r="D5" s="292" t="s">
        <v>232</v>
      </c>
      <c r="E5" s="293" t="s">
        <v>233</v>
      </c>
      <c r="F5" s="294" t="s">
        <v>234</v>
      </c>
      <c r="G5" s="294" t="s">
        <v>235</v>
      </c>
    </row>
    <row r="6" spans="1:7" ht="13.5" thickBot="1">
      <c r="A6" s="296">
        <v>2111</v>
      </c>
      <c r="B6" s="297" t="s">
        <v>264</v>
      </c>
      <c r="C6" s="297">
        <v>100</v>
      </c>
      <c r="D6" s="297">
        <v>0</v>
      </c>
      <c r="E6" s="298">
        <v>0.92</v>
      </c>
      <c r="F6" s="298">
        <f aca="true" t="shared" si="0" ref="F6:F22">E6-D6</f>
        <v>0.92</v>
      </c>
      <c r="G6" s="298"/>
    </row>
    <row r="7" spans="1:7" ht="13.5" thickBot="1">
      <c r="A7" s="300">
        <v>211</v>
      </c>
      <c r="B7" s="301" t="s">
        <v>265</v>
      </c>
      <c r="C7" s="301">
        <v>100</v>
      </c>
      <c r="D7" s="301">
        <v>0</v>
      </c>
      <c r="E7" s="302">
        <v>0.92</v>
      </c>
      <c r="F7" s="302">
        <f t="shared" si="0"/>
        <v>0.92</v>
      </c>
      <c r="G7" s="302"/>
    </row>
    <row r="8" spans="1:7" ht="13.5" thickBot="1">
      <c r="A8" s="296">
        <v>2132</v>
      </c>
      <c r="B8" s="297" t="s">
        <v>239</v>
      </c>
      <c r="C8" s="297"/>
      <c r="D8" s="297">
        <v>161</v>
      </c>
      <c r="E8" s="298">
        <v>65.68</v>
      </c>
      <c r="F8" s="298">
        <f t="shared" si="0"/>
        <v>-95.32</v>
      </c>
      <c r="G8" s="299">
        <f aca="true" t="shared" si="1" ref="G8:G16">E8*100/D8</f>
        <v>40.79503105590063</v>
      </c>
    </row>
    <row r="9" spans="1:7" ht="13.5" thickBot="1">
      <c r="A9" s="300">
        <v>213</v>
      </c>
      <c r="B9" s="301" t="s">
        <v>240</v>
      </c>
      <c r="C9" s="301"/>
      <c r="D9" s="301">
        <v>161</v>
      </c>
      <c r="E9" s="302">
        <v>65.68</v>
      </c>
      <c r="F9" s="302">
        <f t="shared" si="0"/>
        <v>-95.32</v>
      </c>
      <c r="G9" s="303">
        <f t="shared" si="1"/>
        <v>40.79503105590063</v>
      </c>
    </row>
    <row r="10" spans="1:7" ht="13.5" thickBot="1">
      <c r="A10" s="296">
        <v>2141</v>
      </c>
      <c r="B10" s="297" t="s">
        <v>241</v>
      </c>
      <c r="C10" s="297"/>
      <c r="D10" s="297">
        <v>5</v>
      </c>
      <c r="E10" s="298">
        <v>1.43</v>
      </c>
      <c r="F10" s="298">
        <f t="shared" si="0"/>
        <v>-3.5700000000000003</v>
      </c>
      <c r="G10" s="299">
        <f t="shared" si="1"/>
        <v>28.6</v>
      </c>
    </row>
    <row r="11" spans="1:7" ht="13.5" thickBot="1">
      <c r="A11" s="300">
        <v>214</v>
      </c>
      <c r="B11" s="301" t="s">
        <v>242</v>
      </c>
      <c r="C11" s="301"/>
      <c r="D11" s="301">
        <v>5</v>
      </c>
      <c r="E11" s="302">
        <v>1.43</v>
      </c>
      <c r="F11" s="302">
        <f t="shared" si="0"/>
        <v>-3.5700000000000003</v>
      </c>
      <c r="G11" s="303">
        <f t="shared" si="1"/>
        <v>28.6</v>
      </c>
    </row>
    <row r="12" spans="1:7" ht="13.5" thickBot="1">
      <c r="A12" s="300">
        <v>21</v>
      </c>
      <c r="B12" s="301" t="s">
        <v>243</v>
      </c>
      <c r="C12" s="301">
        <v>100</v>
      </c>
      <c r="D12" s="301">
        <v>166</v>
      </c>
      <c r="E12" s="302">
        <v>68.03</v>
      </c>
      <c r="F12" s="302">
        <f t="shared" si="0"/>
        <v>-97.97</v>
      </c>
      <c r="G12" s="303">
        <f t="shared" si="1"/>
        <v>40.98192771084337</v>
      </c>
    </row>
    <row r="13" spans="1:7" ht="13.5" thickBot="1">
      <c r="A13" s="296">
        <v>2322</v>
      </c>
      <c r="B13" s="297" t="s">
        <v>244</v>
      </c>
      <c r="C13" s="297">
        <v>100</v>
      </c>
      <c r="D13" s="297">
        <v>-100</v>
      </c>
      <c r="E13" s="298"/>
      <c r="F13" s="298">
        <f t="shared" si="0"/>
        <v>100</v>
      </c>
      <c r="G13" s="299">
        <f t="shared" si="1"/>
        <v>0</v>
      </c>
    </row>
    <row r="14" spans="1:7" ht="13.5" thickBot="1">
      <c r="A14" s="300">
        <v>232</v>
      </c>
      <c r="B14" s="301" t="s">
        <v>247</v>
      </c>
      <c r="C14" s="301">
        <v>100</v>
      </c>
      <c r="D14" s="301">
        <v>-100</v>
      </c>
      <c r="E14" s="302"/>
      <c r="F14" s="302">
        <f t="shared" si="0"/>
        <v>100</v>
      </c>
      <c r="G14" s="303">
        <f t="shared" si="1"/>
        <v>0</v>
      </c>
    </row>
    <row r="15" spans="1:7" ht="13.5" thickBot="1">
      <c r="A15" s="300">
        <v>23</v>
      </c>
      <c r="B15" s="301" t="s">
        <v>248</v>
      </c>
      <c r="C15" s="301">
        <v>100</v>
      </c>
      <c r="D15" s="301">
        <v>-100</v>
      </c>
      <c r="E15" s="302"/>
      <c r="F15" s="302">
        <f t="shared" si="0"/>
        <v>100</v>
      </c>
      <c r="G15" s="303">
        <f t="shared" si="1"/>
        <v>0</v>
      </c>
    </row>
    <row r="16" spans="1:7" ht="13.5" thickBot="1">
      <c r="A16" s="316">
        <v>2</v>
      </c>
      <c r="B16" s="317" t="s">
        <v>249</v>
      </c>
      <c r="C16" s="317">
        <v>200</v>
      </c>
      <c r="D16" s="317">
        <v>66</v>
      </c>
      <c r="E16" s="318">
        <v>68.03</v>
      </c>
      <c r="F16" s="318">
        <f t="shared" si="0"/>
        <v>2.030000000000001</v>
      </c>
      <c r="G16" s="319">
        <f t="shared" si="1"/>
        <v>103.07575757575758</v>
      </c>
    </row>
    <row r="17" spans="1:7" ht="12.75">
      <c r="A17" s="304">
        <v>4132</v>
      </c>
      <c r="B17" s="305" t="s">
        <v>271</v>
      </c>
      <c r="C17" s="305"/>
      <c r="D17" s="305"/>
      <c r="E17" s="306">
        <v>17.43</v>
      </c>
      <c r="F17" s="306">
        <f t="shared" si="0"/>
        <v>17.43</v>
      </c>
      <c r="G17" s="307"/>
    </row>
    <row r="18" spans="1:7" ht="13.5" thickBot="1">
      <c r="A18" s="308">
        <v>4135</v>
      </c>
      <c r="B18" s="309" t="s">
        <v>253</v>
      </c>
      <c r="C18" s="309"/>
      <c r="D18" s="309"/>
      <c r="E18" s="310">
        <v>7809.17</v>
      </c>
      <c r="F18" s="310">
        <f t="shared" si="0"/>
        <v>7809.17</v>
      </c>
      <c r="G18" s="311"/>
    </row>
    <row r="19" spans="1:7" ht="13.5" thickBot="1">
      <c r="A19" s="300">
        <v>413</v>
      </c>
      <c r="B19" s="301" t="s">
        <v>254</v>
      </c>
      <c r="C19" s="301"/>
      <c r="D19" s="301"/>
      <c r="E19" s="302">
        <v>7826.6</v>
      </c>
      <c r="F19" s="302">
        <f t="shared" si="0"/>
        <v>7826.6</v>
      </c>
      <c r="G19" s="303"/>
    </row>
    <row r="20" spans="1:7" ht="13.5" thickBot="1">
      <c r="A20" s="300">
        <v>41</v>
      </c>
      <c r="B20" s="301" t="s">
        <v>258</v>
      </c>
      <c r="C20" s="301"/>
      <c r="D20" s="301"/>
      <c r="E20" s="302">
        <v>7826.6</v>
      </c>
      <c r="F20" s="302">
        <f t="shared" si="0"/>
        <v>7826.6</v>
      </c>
      <c r="G20" s="303"/>
    </row>
    <row r="21" spans="1:7" ht="13.5" thickBot="1">
      <c r="A21" s="316">
        <v>4</v>
      </c>
      <c r="B21" s="317" t="s">
        <v>259</v>
      </c>
      <c r="C21" s="317"/>
      <c r="D21" s="317"/>
      <c r="E21" s="318">
        <v>7826.6</v>
      </c>
      <c r="F21" s="318">
        <f t="shared" si="0"/>
        <v>7826.6</v>
      </c>
      <c r="G21" s="319"/>
    </row>
    <row r="22" spans="1:7" ht="13.5" thickBot="1">
      <c r="A22" s="320"/>
      <c r="B22" s="321" t="s">
        <v>260</v>
      </c>
      <c r="C22" s="321">
        <v>200</v>
      </c>
      <c r="D22" s="321">
        <v>66</v>
      </c>
      <c r="E22" s="322">
        <v>7894.63</v>
      </c>
      <c r="F22" s="322">
        <f t="shared" si="0"/>
        <v>7828.63</v>
      </c>
      <c r="G22" s="323">
        <f>E22*100/D22</f>
        <v>11961.560606060606</v>
      </c>
    </row>
    <row r="24" ht="10.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T1365"/>
  <sheetViews>
    <sheetView zoomScale="78" zoomScaleNormal="78" zoomScaleSheetLayoutView="75" workbookViewId="0" topLeftCell="A1">
      <selection activeCell="N2" sqref="N2"/>
    </sheetView>
  </sheetViews>
  <sheetFormatPr defaultColWidth="9.00390625" defaultRowHeight="12.75"/>
  <cols>
    <col min="1" max="1" width="25.75390625" style="0" customWidth="1"/>
    <col min="2" max="3" width="12.125" style="0" customWidth="1"/>
    <col min="4" max="4" width="10.875" style="0" customWidth="1"/>
    <col min="6" max="6" width="11.75390625" style="0" customWidth="1"/>
    <col min="7" max="7" width="11.875" style="0" customWidth="1"/>
    <col min="8" max="8" width="9.375" style="0" customWidth="1"/>
    <col min="9" max="9" width="11.00390625" style="0" customWidth="1"/>
    <col min="10" max="10" width="10.625" style="0" customWidth="1"/>
    <col min="11" max="11" width="8.75390625" style="0" customWidth="1"/>
    <col min="12" max="12" width="10.375" style="0" customWidth="1"/>
    <col min="13" max="13" width="10.25390625" style="0" customWidth="1"/>
    <col min="14" max="14" width="9.75390625" style="0" customWidth="1"/>
    <col min="15" max="15" width="8.75390625" style="0" customWidth="1"/>
  </cols>
  <sheetData>
    <row r="1" spans="1:14" ht="15.75">
      <c r="A1" s="1"/>
      <c r="N1" s="2" t="s">
        <v>43</v>
      </c>
    </row>
    <row r="2" ht="12.75">
      <c r="N2" s="3"/>
    </row>
    <row r="3" ht="12.75">
      <c r="N3" s="3"/>
    </row>
    <row r="4" spans="1:15" ht="20.25">
      <c r="A4" s="4" t="s">
        <v>0</v>
      </c>
      <c r="B4" s="5"/>
      <c r="C4" s="5"/>
      <c r="D4" s="5"/>
      <c r="E4" s="5"/>
      <c r="F4" s="6"/>
      <c r="G4" s="6"/>
      <c r="H4" s="6"/>
      <c r="I4" s="6"/>
      <c r="J4" s="6"/>
      <c r="K4" s="6"/>
      <c r="L4" s="7"/>
      <c r="O4" s="8"/>
    </row>
    <row r="5" ht="16.5" thickBot="1">
      <c r="N5" s="2"/>
    </row>
    <row r="6" spans="1:20" ht="16.5" thickBot="1" thickTop="1">
      <c r="A6" s="9"/>
      <c r="B6" s="198" t="s">
        <v>1</v>
      </c>
      <c r="C6" s="199"/>
      <c r="D6" s="199"/>
      <c r="E6" s="200"/>
      <c r="F6" s="10" t="s">
        <v>2</v>
      </c>
      <c r="G6" s="11"/>
      <c r="H6" s="12"/>
      <c r="I6" s="198" t="s">
        <v>3</v>
      </c>
      <c r="J6" s="199"/>
      <c r="K6" s="200"/>
      <c r="L6" s="10" t="s">
        <v>4</v>
      </c>
      <c r="M6" s="13"/>
      <c r="N6" s="13"/>
      <c r="O6" s="14"/>
      <c r="P6" s="15"/>
      <c r="Q6" s="15"/>
      <c r="R6" s="15"/>
      <c r="S6" s="15"/>
      <c r="T6" s="15"/>
    </row>
    <row r="7" spans="1:20" ht="15">
      <c r="A7" s="16" t="s">
        <v>5</v>
      </c>
      <c r="B7" s="17" t="s">
        <v>6</v>
      </c>
      <c r="C7" s="18" t="s">
        <v>7</v>
      </c>
      <c r="D7" s="19" t="s">
        <v>8</v>
      </c>
      <c r="E7" s="20" t="s">
        <v>9</v>
      </c>
      <c r="F7" s="17" t="s">
        <v>6</v>
      </c>
      <c r="G7" s="18" t="s">
        <v>10</v>
      </c>
      <c r="H7" s="21" t="s">
        <v>9</v>
      </c>
      <c r="I7" s="22" t="s">
        <v>6</v>
      </c>
      <c r="J7" s="23" t="s">
        <v>10</v>
      </c>
      <c r="K7" s="24" t="s">
        <v>9</v>
      </c>
      <c r="L7" s="25" t="s">
        <v>6</v>
      </c>
      <c r="M7" s="26" t="s">
        <v>11</v>
      </c>
      <c r="N7" s="23" t="s">
        <v>8</v>
      </c>
      <c r="O7" s="24" t="s">
        <v>9</v>
      </c>
      <c r="P7" s="15"/>
      <c r="Q7" s="15"/>
      <c r="R7" s="15"/>
      <c r="S7" s="27"/>
      <c r="T7" s="15"/>
    </row>
    <row r="8" spans="1:20" ht="14.25">
      <c r="A8" s="28" t="s">
        <v>12</v>
      </c>
      <c r="B8" s="29" t="s">
        <v>13</v>
      </c>
      <c r="C8" s="30" t="s">
        <v>14</v>
      </c>
      <c r="D8" s="31" t="s">
        <v>15</v>
      </c>
      <c r="E8" s="32" t="s">
        <v>14</v>
      </c>
      <c r="F8" s="29" t="s">
        <v>16</v>
      </c>
      <c r="G8" s="30" t="s">
        <v>17</v>
      </c>
      <c r="H8" s="33" t="s">
        <v>14</v>
      </c>
      <c r="I8" s="34" t="s">
        <v>16</v>
      </c>
      <c r="J8" s="35" t="s">
        <v>17</v>
      </c>
      <c r="K8" s="36" t="s">
        <v>14</v>
      </c>
      <c r="L8" s="37" t="s">
        <v>16</v>
      </c>
      <c r="M8" s="38" t="s">
        <v>18</v>
      </c>
      <c r="N8" s="35" t="s">
        <v>15</v>
      </c>
      <c r="O8" s="36" t="s">
        <v>14</v>
      </c>
      <c r="P8" s="15"/>
      <c r="Q8" s="15"/>
      <c r="R8" s="15"/>
      <c r="S8" s="15"/>
      <c r="T8" s="15"/>
    </row>
    <row r="9" spans="1:20" ht="15" thickBot="1">
      <c r="A9" s="28"/>
      <c r="B9" s="29" t="s">
        <v>19</v>
      </c>
      <c r="C9" s="30" t="s">
        <v>19</v>
      </c>
      <c r="D9" s="39"/>
      <c r="E9" s="32" t="s">
        <v>20</v>
      </c>
      <c r="F9" s="29" t="s">
        <v>19</v>
      </c>
      <c r="G9" s="30" t="s">
        <v>19</v>
      </c>
      <c r="H9" s="33" t="s">
        <v>15</v>
      </c>
      <c r="I9" s="34" t="s">
        <v>19</v>
      </c>
      <c r="J9" s="35" t="s">
        <v>19</v>
      </c>
      <c r="K9" s="36" t="s">
        <v>15</v>
      </c>
      <c r="L9" s="37" t="s">
        <v>19</v>
      </c>
      <c r="M9" s="38" t="s">
        <v>19</v>
      </c>
      <c r="N9" s="35"/>
      <c r="O9" s="36" t="s">
        <v>15</v>
      </c>
      <c r="P9" s="15"/>
      <c r="Q9" s="15"/>
      <c r="R9" s="15"/>
      <c r="S9" s="15"/>
      <c r="T9" s="15"/>
    </row>
    <row r="10" spans="1:20" s="55" customFormat="1" ht="15.75">
      <c r="A10" s="40" t="s">
        <v>21</v>
      </c>
      <c r="B10" s="41">
        <v>493</v>
      </c>
      <c r="C10" s="42">
        <v>468.432</v>
      </c>
      <c r="D10" s="43">
        <f>C10-B10</f>
        <v>-24.567999999999984</v>
      </c>
      <c r="E10" s="44">
        <f>C10/B10*100</f>
        <v>95.01663286004057</v>
      </c>
      <c r="F10" s="45">
        <v>170639</v>
      </c>
      <c r="G10" s="46">
        <v>170490.747</v>
      </c>
      <c r="H10" s="47">
        <f>G10/F10*100</f>
        <v>99.91311892357551</v>
      </c>
      <c r="I10" s="48">
        <v>5656</v>
      </c>
      <c r="J10" s="49">
        <v>5588.024</v>
      </c>
      <c r="K10" s="50">
        <f>J10/I10*100</f>
        <v>98.7981612446959</v>
      </c>
      <c r="L10" s="51">
        <f>F10/B10/12*1000</f>
        <v>28843.644354293443</v>
      </c>
      <c r="M10" s="52">
        <f>G10/C10/12*1000</f>
        <v>30330.042033849095</v>
      </c>
      <c r="N10" s="49">
        <f>M10-L10</f>
        <v>1486.3976795556518</v>
      </c>
      <c r="O10" s="53">
        <f>M10/L10*100</f>
        <v>105.15329360360248</v>
      </c>
      <c r="P10" s="54"/>
      <c r="Q10" s="54"/>
      <c r="R10" s="54"/>
      <c r="S10" s="54"/>
      <c r="T10" s="54"/>
    </row>
    <row r="11" spans="1:20" s="68" customFormat="1" ht="12.75" customHeight="1">
      <c r="A11" s="56" t="s">
        <v>22</v>
      </c>
      <c r="B11" s="57"/>
      <c r="C11" s="58"/>
      <c r="D11" s="59"/>
      <c r="E11" s="60"/>
      <c r="F11" s="61"/>
      <c r="G11" s="62"/>
      <c r="H11" s="63"/>
      <c r="I11" s="64"/>
      <c r="J11" s="65"/>
      <c r="K11" s="66"/>
      <c r="L11" s="61"/>
      <c r="M11" s="62"/>
      <c r="N11" s="65"/>
      <c r="O11" s="60"/>
      <c r="P11" s="67"/>
      <c r="Q11" s="67"/>
      <c r="R11" s="67"/>
      <c r="S11" s="67"/>
      <c r="T11" s="67"/>
    </row>
    <row r="12" spans="1:20" s="68" customFormat="1" ht="15" thickBot="1">
      <c r="A12" s="69" t="s">
        <v>23</v>
      </c>
      <c r="B12" s="70">
        <v>491</v>
      </c>
      <c r="C12" s="71">
        <v>465.849</v>
      </c>
      <c r="D12" s="72">
        <f>C12-B12</f>
        <v>-25.15100000000001</v>
      </c>
      <c r="E12" s="73">
        <f>C12/B12*100</f>
        <v>94.87759674134419</v>
      </c>
      <c r="F12" s="74">
        <v>169382</v>
      </c>
      <c r="G12" s="75">
        <v>169382</v>
      </c>
      <c r="H12" s="76">
        <f>G12/F12*100</f>
        <v>100</v>
      </c>
      <c r="I12" s="77">
        <v>5515</v>
      </c>
      <c r="J12" s="78">
        <v>5447.524</v>
      </c>
      <c r="K12" s="73">
        <f>J12/I12*100</f>
        <v>98.77650045330917</v>
      </c>
      <c r="L12" s="74">
        <f aca="true" t="shared" si="0" ref="L12:M14">F12/B12/12*1000</f>
        <v>28747.79361846572</v>
      </c>
      <c r="M12" s="75">
        <f t="shared" si="0"/>
        <v>30299.875424583217</v>
      </c>
      <c r="N12" s="78">
        <f>M12-L12</f>
        <v>1552.0818061174978</v>
      </c>
      <c r="O12" s="73">
        <f>M12/L12*100</f>
        <v>105.3989597487598</v>
      </c>
      <c r="P12" s="67"/>
      <c r="Q12" s="67"/>
      <c r="R12" s="67"/>
      <c r="S12" s="67"/>
      <c r="T12" s="67"/>
    </row>
    <row r="13" spans="1:20" s="55" customFormat="1" ht="16.5" thickBot="1">
      <c r="A13" s="79" t="s">
        <v>24</v>
      </c>
      <c r="B13" s="80">
        <v>592</v>
      </c>
      <c r="C13" s="81">
        <v>569.784</v>
      </c>
      <c r="D13" s="82">
        <f>C13-B13</f>
        <v>-22.216000000000008</v>
      </c>
      <c r="E13" s="83">
        <f>C13/B13*100</f>
        <v>96.2472972972973</v>
      </c>
      <c r="F13" s="84">
        <v>180750</v>
      </c>
      <c r="G13" s="85">
        <v>180706</v>
      </c>
      <c r="H13" s="86">
        <f>G13/F13*100</f>
        <v>99.97565698478562</v>
      </c>
      <c r="I13" s="87">
        <v>1823</v>
      </c>
      <c r="J13" s="88">
        <v>1291</v>
      </c>
      <c r="K13" s="89">
        <f>J13/I13*100</f>
        <v>70.81733406472847</v>
      </c>
      <c r="L13" s="90">
        <f t="shared" si="0"/>
        <v>25443.41216216216</v>
      </c>
      <c r="M13" s="91">
        <f t="shared" si="0"/>
        <v>26429.021055932306</v>
      </c>
      <c r="N13" s="88">
        <f>M13-L13</f>
        <v>985.6088937701461</v>
      </c>
      <c r="O13" s="89">
        <f>M13/L13*100</f>
        <v>103.87372922895885</v>
      </c>
      <c r="P13" s="54"/>
      <c r="Q13" s="54"/>
      <c r="R13" s="54"/>
      <c r="S13" s="54"/>
      <c r="T13" s="54"/>
    </row>
    <row r="14" spans="1:20" s="105" customFormat="1" ht="17.25" customHeight="1" thickBot="1">
      <c r="A14" s="92" t="s">
        <v>25</v>
      </c>
      <c r="B14" s="93">
        <f>SUM(B10:B13)</f>
        <v>1576</v>
      </c>
      <c r="C14" s="94">
        <f>SUM(C10:C13)</f>
        <v>1504.065</v>
      </c>
      <c r="D14" s="82">
        <f>C14-B14</f>
        <v>-71.93499999999995</v>
      </c>
      <c r="E14" s="95">
        <f>C14/B14*100</f>
        <v>95.43559644670052</v>
      </c>
      <c r="F14" s="96">
        <f>SUM(F10:F13)</f>
        <v>520771</v>
      </c>
      <c r="G14" s="97">
        <f>SUM(G10:G13)</f>
        <v>520578.747</v>
      </c>
      <c r="H14" s="98">
        <f>G14/F14*100</f>
        <v>99.96308300577412</v>
      </c>
      <c r="I14" s="99">
        <f>SUM(I10:I13)</f>
        <v>12994</v>
      </c>
      <c r="J14" s="100">
        <f>SUM(J10:J13)</f>
        <v>12326.548</v>
      </c>
      <c r="K14" s="101">
        <f>J14/I14*100</f>
        <v>94.86338309989226</v>
      </c>
      <c r="L14" s="102">
        <f t="shared" si="0"/>
        <v>27536.537648054145</v>
      </c>
      <c r="M14" s="103">
        <f t="shared" si="0"/>
        <v>28842.87730251019</v>
      </c>
      <c r="N14" s="100">
        <f>M14-L14</f>
        <v>1306.3396544560455</v>
      </c>
      <c r="O14" s="101">
        <f>M14/L14*100</f>
        <v>104.74402290931575</v>
      </c>
      <c r="P14" s="104"/>
      <c r="Q14" s="104"/>
      <c r="R14" s="104"/>
      <c r="S14" s="104"/>
      <c r="T14" s="104"/>
    </row>
    <row r="15" spans="1:15" s="15" customFormat="1" ht="12.75" customHeight="1" thickBot="1">
      <c r="A15" s="106"/>
      <c r="B15" s="107"/>
      <c r="C15" s="108"/>
      <c r="D15" s="109"/>
      <c r="E15" s="110"/>
      <c r="F15" s="111"/>
      <c r="G15" s="112"/>
      <c r="H15" s="113"/>
      <c r="I15" s="114"/>
      <c r="J15" s="115"/>
      <c r="K15" s="116"/>
      <c r="L15" s="117"/>
      <c r="M15" s="118"/>
      <c r="N15" s="115"/>
      <c r="O15" s="119"/>
    </row>
    <row r="16" spans="1:20" s="55" customFormat="1" ht="16.5" thickBot="1">
      <c r="A16" s="79" t="s">
        <v>26</v>
      </c>
      <c r="B16" s="80">
        <v>92</v>
      </c>
      <c r="C16" s="81">
        <v>92</v>
      </c>
      <c r="D16" s="82">
        <f>C16-B16</f>
        <v>0</v>
      </c>
      <c r="E16" s="83">
        <f>C16/B16*100</f>
        <v>100</v>
      </c>
      <c r="F16" s="84">
        <v>25410</v>
      </c>
      <c r="G16" s="85">
        <v>25409.752</v>
      </c>
      <c r="H16" s="86">
        <f>G16/F16*100</f>
        <v>99.99902400629674</v>
      </c>
      <c r="I16" s="87">
        <v>1422</v>
      </c>
      <c r="J16" s="88">
        <v>1421.943</v>
      </c>
      <c r="K16" s="89">
        <f>J16/I16*100</f>
        <v>99.99599156118143</v>
      </c>
      <c r="L16" s="90">
        <f aca="true" t="shared" si="1" ref="L16:M18">F16/B16/12*1000</f>
        <v>23016.304347826088</v>
      </c>
      <c r="M16" s="91">
        <f t="shared" si="1"/>
        <v>23016.079710144924</v>
      </c>
      <c r="N16" s="88">
        <f>M16-L16</f>
        <v>-0.2246376811635855</v>
      </c>
      <c r="O16" s="89">
        <f>M16/L16*100</f>
        <v>99.99902400629671</v>
      </c>
      <c r="P16" s="54"/>
      <c r="Q16" s="54"/>
      <c r="R16" s="54"/>
      <c r="S16" s="54"/>
      <c r="T16" s="54"/>
    </row>
    <row r="17" spans="1:15" s="15" customFormat="1" ht="16.5" thickBot="1">
      <c r="A17" s="120" t="s">
        <v>27</v>
      </c>
      <c r="B17" s="121">
        <v>37</v>
      </c>
      <c r="C17" s="122">
        <v>36.99</v>
      </c>
      <c r="D17" s="109">
        <f>C17-B17</f>
        <v>-0.00999999999999801</v>
      </c>
      <c r="E17" s="110">
        <f>C17/B17*100</f>
        <v>99.97297297297297</v>
      </c>
      <c r="F17" s="123">
        <v>10983</v>
      </c>
      <c r="G17" s="112">
        <v>10983</v>
      </c>
      <c r="H17" s="113">
        <f>G17/F17*100</f>
        <v>100</v>
      </c>
      <c r="I17" s="124">
        <v>3144</v>
      </c>
      <c r="J17" s="115">
        <v>2604.655</v>
      </c>
      <c r="K17" s="119">
        <f>J17/I17*100</f>
        <v>82.84526081424937</v>
      </c>
      <c r="L17" s="117">
        <f t="shared" si="1"/>
        <v>24736.486486486483</v>
      </c>
      <c r="M17" s="118">
        <f t="shared" si="1"/>
        <v>24743.17383076507</v>
      </c>
      <c r="N17" s="115">
        <f>M17-L17</f>
        <v>6.687344278587261</v>
      </c>
      <c r="O17" s="119">
        <f>M17/L17*100</f>
        <v>100.0270343336037</v>
      </c>
    </row>
    <row r="18" spans="1:15" s="138" customFormat="1" ht="16.5" thickBot="1">
      <c r="A18" s="125" t="s">
        <v>28</v>
      </c>
      <c r="B18" s="126">
        <f>SUM(B16:B17)</f>
        <v>129</v>
      </c>
      <c r="C18" s="127">
        <f>SUM(C16:C17)</f>
        <v>128.99</v>
      </c>
      <c r="D18" s="128">
        <f>C18-B18</f>
        <v>-0.009999999999990905</v>
      </c>
      <c r="E18" s="129">
        <f>C18/B18*100</f>
        <v>99.9922480620155</v>
      </c>
      <c r="F18" s="130">
        <f>SUM(F16:F17)</f>
        <v>36393</v>
      </c>
      <c r="G18" s="131">
        <f>SUM(G16:G17)</f>
        <v>36392.752</v>
      </c>
      <c r="H18" s="132">
        <f>G18/F18*100</f>
        <v>99.99931855027066</v>
      </c>
      <c r="I18" s="133">
        <f>SUM(I16:I17)</f>
        <v>4566</v>
      </c>
      <c r="J18" s="134">
        <f>SUM(J16:J17)</f>
        <v>4026.598</v>
      </c>
      <c r="K18" s="135">
        <f>J18/I18*100</f>
        <v>88.18655278142793</v>
      </c>
      <c r="L18" s="136">
        <f t="shared" si="1"/>
        <v>23509.68992248062</v>
      </c>
      <c r="M18" s="137">
        <f t="shared" si="1"/>
        <v>23511.35230121198</v>
      </c>
      <c r="N18" s="134">
        <f>M18-L18</f>
        <v>1.6623787313619687</v>
      </c>
      <c r="O18" s="135">
        <f>M18/L18*100</f>
        <v>100.00707103639752</v>
      </c>
    </row>
    <row r="19" spans="1:20" ht="15.75" thickTop="1">
      <c r="A19" s="139"/>
      <c r="C19" s="140"/>
      <c r="J19" s="141"/>
      <c r="P19" s="142"/>
      <c r="Q19" s="15"/>
      <c r="R19" s="143"/>
      <c r="S19" s="144"/>
      <c r="T19" s="15"/>
    </row>
    <row r="20" spans="4:6" ht="14.25">
      <c r="D20" s="15"/>
      <c r="E20" s="145"/>
      <c r="F20" s="15"/>
    </row>
    <row r="21" spans="4:6" ht="14.25">
      <c r="D21" s="15"/>
      <c r="E21" s="145"/>
      <c r="F21" s="15"/>
    </row>
    <row r="22" spans="4:6" ht="14.25">
      <c r="D22" s="15"/>
      <c r="E22" s="145"/>
      <c r="F22" s="15"/>
    </row>
    <row r="23" spans="4:6" ht="14.25">
      <c r="D23" s="15"/>
      <c r="E23" s="145"/>
      <c r="F23" s="15"/>
    </row>
    <row r="24" spans="4:6" ht="14.25">
      <c r="D24" s="15"/>
      <c r="E24" s="145"/>
      <c r="F24" s="15"/>
    </row>
    <row r="25" spans="4:6" ht="14.25">
      <c r="D25" s="15"/>
      <c r="E25" s="145"/>
      <c r="F25" s="15"/>
    </row>
    <row r="26" spans="4:6" ht="14.25">
      <c r="D26" s="15"/>
      <c r="E26" s="145"/>
      <c r="F26" s="15"/>
    </row>
    <row r="27" spans="4:6" ht="14.25">
      <c r="D27" s="15"/>
      <c r="E27" s="145"/>
      <c r="F27" s="15"/>
    </row>
    <row r="28" spans="4:6" ht="14.25">
      <c r="D28" s="15"/>
      <c r="E28" s="145"/>
      <c r="F28" s="15"/>
    </row>
    <row r="29" spans="4:6" ht="14.25">
      <c r="D29" s="15"/>
      <c r="E29" s="145"/>
      <c r="F29" s="15"/>
    </row>
    <row r="30" spans="4:6" ht="14.25">
      <c r="D30" s="15"/>
      <c r="E30" s="145"/>
      <c r="F30" s="15"/>
    </row>
    <row r="31" spans="4:6" ht="14.25">
      <c r="D31" s="15"/>
      <c r="E31" s="145"/>
      <c r="F31" s="15"/>
    </row>
    <row r="32" spans="4:6" ht="14.25">
      <c r="D32" s="15"/>
      <c r="E32" s="145"/>
      <c r="F32" s="15"/>
    </row>
    <row r="33" spans="4:6" ht="14.25">
      <c r="D33" s="15"/>
      <c r="E33" s="145"/>
      <c r="F33" s="15"/>
    </row>
    <row r="34" spans="4:6" ht="14.25">
      <c r="D34" s="15"/>
      <c r="E34" s="145"/>
      <c r="F34" s="15"/>
    </row>
    <row r="35" spans="4:6" ht="14.25">
      <c r="D35" s="15"/>
      <c r="E35" s="145"/>
      <c r="F35" s="15"/>
    </row>
    <row r="36" spans="4:6" ht="14.25">
      <c r="D36" s="15"/>
      <c r="E36" s="145"/>
      <c r="F36" s="15"/>
    </row>
    <row r="37" spans="4:6" ht="14.25">
      <c r="D37" s="15"/>
      <c r="E37" s="145"/>
      <c r="F37" s="15"/>
    </row>
    <row r="38" spans="4:6" ht="14.25">
      <c r="D38" s="15"/>
      <c r="E38" s="145"/>
      <c r="F38" s="15"/>
    </row>
    <row r="39" spans="4:6" ht="14.25">
      <c r="D39" s="15"/>
      <c r="E39" s="145"/>
      <c r="F39" s="15"/>
    </row>
    <row r="40" spans="4:6" ht="14.25">
      <c r="D40" s="15"/>
      <c r="E40" s="145"/>
      <c r="F40" s="15"/>
    </row>
    <row r="41" spans="4:6" ht="14.25">
      <c r="D41" s="15"/>
      <c r="E41" s="145"/>
      <c r="F41" s="15"/>
    </row>
    <row r="42" spans="4:6" ht="14.25">
      <c r="D42" s="15"/>
      <c r="E42" s="145"/>
      <c r="F42" s="15"/>
    </row>
    <row r="43" spans="4:6" ht="14.25">
      <c r="D43" s="15"/>
      <c r="E43" s="145"/>
      <c r="F43" s="15"/>
    </row>
    <row r="44" spans="4:6" ht="14.25">
      <c r="D44" s="15"/>
      <c r="E44" s="145"/>
      <c r="F44" s="15"/>
    </row>
    <row r="45" spans="4:6" ht="14.25">
      <c r="D45" s="15"/>
      <c r="E45" s="145"/>
      <c r="F45" s="15"/>
    </row>
    <row r="46" spans="4:6" ht="14.25">
      <c r="D46" s="15"/>
      <c r="E46" s="145"/>
      <c r="F46" s="15"/>
    </row>
    <row r="47" spans="4:6" ht="14.25">
      <c r="D47" s="15"/>
      <c r="E47" s="145"/>
      <c r="F47" s="15"/>
    </row>
    <row r="48" spans="4:6" ht="14.25">
      <c r="D48" s="15"/>
      <c r="E48" s="145"/>
      <c r="F48" s="15"/>
    </row>
    <row r="49" spans="4:6" ht="14.25">
      <c r="D49" s="15"/>
      <c r="E49" s="145"/>
      <c r="F49" s="15"/>
    </row>
    <row r="50" spans="4:6" ht="14.25">
      <c r="D50" s="15"/>
      <c r="E50" s="145"/>
      <c r="F50" s="15"/>
    </row>
    <row r="51" spans="4:6" ht="14.25">
      <c r="D51" s="15"/>
      <c r="E51" s="145"/>
      <c r="F51" s="15"/>
    </row>
    <row r="52" spans="4:6" ht="14.25">
      <c r="D52" s="15"/>
      <c r="E52" s="145"/>
      <c r="F52" s="15"/>
    </row>
    <row r="53" spans="4:6" ht="14.25">
      <c r="D53" s="15"/>
      <c r="E53" s="145"/>
      <c r="F53" s="15"/>
    </row>
    <row r="54" spans="4:6" ht="14.25">
      <c r="D54" s="15"/>
      <c r="E54" s="145"/>
      <c r="F54" s="15"/>
    </row>
    <row r="55" spans="4:6" ht="14.25">
      <c r="D55" s="15"/>
      <c r="E55" s="145"/>
      <c r="F55" s="15"/>
    </row>
    <row r="56" spans="4:6" ht="14.25">
      <c r="D56" s="15"/>
      <c r="E56" s="145"/>
      <c r="F56" s="15"/>
    </row>
    <row r="57" spans="4:6" ht="14.25">
      <c r="D57" s="15"/>
      <c r="E57" s="145"/>
      <c r="F57" s="15"/>
    </row>
    <row r="58" spans="4:6" ht="14.25">
      <c r="D58" s="15"/>
      <c r="E58" s="145"/>
      <c r="F58" s="15"/>
    </row>
    <row r="59" spans="4:6" ht="14.25">
      <c r="D59" s="15"/>
      <c r="E59" s="145"/>
      <c r="F59" s="15"/>
    </row>
    <row r="60" spans="4:6" ht="14.25">
      <c r="D60" s="15"/>
      <c r="E60" s="145"/>
      <c r="F60" s="15"/>
    </row>
    <row r="61" spans="4:6" ht="14.25">
      <c r="D61" s="15"/>
      <c r="E61" s="145"/>
      <c r="F61" s="15"/>
    </row>
    <row r="66" spans="4:6" ht="12.75">
      <c r="D66" s="15"/>
      <c r="E66" s="15"/>
      <c r="F66" s="15"/>
    </row>
    <row r="67" spans="4:6" ht="14.25">
      <c r="D67" s="15"/>
      <c r="E67" s="145"/>
      <c r="F67" s="15"/>
    </row>
    <row r="68" spans="4:6" ht="14.25">
      <c r="D68" s="15"/>
      <c r="E68" s="145"/>
      <c r="F68" s="15"/>
    </row>
    <row r="69" spans="4:6" ht="14.25">
      <c r="D69" s="15"/>
      <c r="E69" s="145"/>
      <c r="F69" s="15"/>
    </row>
    <row r="70" spans="4:6" ht="14.25">
      <c r="D70" s="15"/>
      <c r="E70" s="145"/>
      <c r="F70" s="15"/>
    </row>
    <row r="71" spans="4:6" ht="14.25">
      <c r="D71" s="15"/>
      <c r="E71" s="145"/>
      <c r="F71" s="15"/>
    </row>
    <row r="72" spans="4:6" ht="14.25">
      <c r="D72" s="15"/>
      <c r="E72" s="145"/>
      <c r="F72" s="15"/>
    </row>
    <row r="73" spans="4:6" ht="14.25">
      <c r="D73" s="15"/>
      <c r="E73" s="145"/>
      <c r="F73" s="15"/>
    </row>
    <row r="74" spans="4:6" ht="14.25">
      <c r="D74" s="15"/>
      <c r="E74" s="145"/>
      <c r="F74" s="15"/>
    </row>
    <row r="75" spans="4:6" ht="14.25">
      <c r="D75" s="15"/>
      <c r="E75" s="145"/>
      <c r="F75" s="15"/>
    </row>
    <row r="76" spans="4:6" ht="14.25">
      <c r="D76" s="15"/>
      <c r="E76" s="145"/>
      <c r="F76" s="15"/>
    </row>
    <row r="77" spans="4:6" ht="14.25">
      <c r="D77" s="15"/>
      <c r="E77" s="145"/>
      <c r="F77" s="15"/>
    </row>
    <row r="78" s="15" customFormat="1" ht="14.25">
      <c r="E78" s="145"/>
    </row>
    <row r="79" s="15" customFormat="1" ht="14.25">
      <c r="E79" s="145"/>
    </row>
    <row r="80" s="15" customFormat="1" ht="14.25">
      <c r="E80" s="145"/>
    </row>
    <row r="81" s="15" customFormat="1" ht="14.25">
      <c r="E81" s="145"/>
    </row>
    <row r="82" s="15" customFormat="1" ht="14.25">
      <c r="E82" s="145"/>
    </row>
    <row r="83" s="15" customFormat="1" ht="14.25">
      <c r="E83" s="145"/>
    </row>
    <row r="84" s="15" customFormat="1" ht="14.25">
      <c r="E84" s="145"/>
    </row>
    <row r="85" s="15" customFormat="1" ht="14.25">
      <c r="E85" s="145"/>
    </row>
    <row r="86" s="15" customFormat="1" ht="14.25">
      <c r="E86" s="145"/>
    </row>
    <row r="87" s="15" customFormat="1" ht="14.25">
      <c r="E87" s="145"/>
    </row>
    <row r="88" s="15" customFormat="1" ht="14.25">
      <c r="E88" s="145"/>
    </row>
    <row r="89" s="15" customFormat="1" ht="14.25">
      <c r="E89" s="145"/>
    </row>
    <row r="90" s="15" customFormat="1" ht="14.25">
      <c r="E90" s="145"/>
    </row>
    <row r="91" s="15" customFormat="1" ht="14.25">
      <c r="E91" s="145"/>
    </row>
    <row r="92" s="15" customFormat="1" ht="14.25">
      <c r="E92" s="145"/>
    </row>
    <row r="93" s="15" customFormat="1" ht="14.25">
      <c r="E93" s="145"/>
    </row>
    <row r="94" s="15" customFormat="1" ht="14.25">
      <c r="E94" s="145"/>
    </row>
    <row r="95" s="15" customFormat="1" ht="14.25">
      <c r="E95" s="145"/>
    </row>
    <row r="96" s="15" customFormat="1" ht="14.25">
      <c r="E96" s="145"/>
    </row>
    <row r="97" s="15" customFormat="1" ht="14.25">
      <c r="E97" s="145"/>
    </row>
    <row r="98" s="15" customFormat="1" ht="14.25">
      <c r="E98" s="145"/>
    </row>
    <row r="99" s="15" customFormat="1" ht="14.25">
      <c r="E99" s="145"/>
    </row>
    <row r="100" s="15" customFormat="1" ht="14.25">
      <c r="E100" s="145"/>
    </row>
    <row r="101" s="15" customFormat="1" ht="14.25">
      <c r="E101" s="145"/>
    </row>
    <row r="102" s="15" customFormat="1" ht="14.25">
      <c r="E102" s="145"/>
    </row>
    <row r="103" s="15" customFormat="1" ht="14.25">
      <c r="E103" s="145"/>
    </row>
    <row r="104" s="15" customFormat="1" ht="14.25">
      <c r="E104" s="145"/>
    </row>
    <row r="105" s="15" customFormat="1" ht="14.25">
      <c r="E105" s="145"/>
    </row>
    <row r="106" s="15" customFormat="1" ht="14.25">
      <c r="E106" s="145"/>
    </row>
    <row r="107" s="15" customFormat="1" ht="14.25">
      <c r="E107" s="145"/>
    </row>
    <row r="108" s="15" customFormat="1" ht="14.25">
      <c r="E108" s="145"/>
    </row>
    <row r="109" s="15" customFormat="1" ht="14.25">
      <c r="E109" s="145"/>
    </row>
    <row r="110" s="15" customFormat="1" ht="14.25">
      <c r="E110" s="145"/>
    </row>
    <row r="111" s="15" customFormat="1" ht="14.25">
      <c r="E111" s="145"/>
    </row>
    <row r="112" s="15" customFormat="1" ht="14.25">
      <c r="E112" s="145"/>
    </row>
    <row r="113" s="15" customFormat="1" ht="14.25">
      <c r="E113" s="145"/>
    </row>
    <row r="114" s="15" customFormat="1" ht="14.25">
      <c r="E114" s="145"/>
    </row>
    <row r="115" s="15" customFormat="1" ht="14.25">
      <c r="E115" s="145"/>
    </row>
    <row r="116" s="15" customFormat="1" ht="14.25">
      <c r="E116" s="145"/>
    </row>
    <row r="117" s="15" customFormat="1" ht="14.25">
      <c r="E117" s="145"/>
    </row>
    <row r="118" s="15" customFormat="1" ht="14.25">
      <c r="E118" s="145"/>
    </row>
    <row r="119" s="15" customFormat="1" ht="14.25">
      <c r="E119" s="145"/>
    </row>
    <row r="120" s="15" customFormat="1" ht="14.25">
      <c r="E120" s="145"/>
    </row>
    <row r="121" s="15" customFormat="1" ht="14.25">
      <c r="E121" s="145"/>
    </row>
    <row r="122" s="15" customFormat="1" ht="14.25">
      <c r="E122" s="145"/>
    </row>
    <row r="123" s="15" customFormat="1" ht="14.25">
      <c r="E123" s="145"/>
    </row>
    <row r="124" s="15" customFormat="1" ht="14.25">
      <c r="E124" s="145"/>
    </row>
    <row r="125" s="15" customFormat="1" ht="14.25">
      <c r="E125" s="145"/>
    </row>
    <row r="126" s="15" customFormat="1" ht="14.25">
      <c r="E126" s="145"/>
    </row>
    <row r="127" s="15" customFormat="1" ht="14.25">
      <c r="E127" s="145"/>
    </row>
    <row r="128" s="15" customFormat="1" ht="14.25">
      <c r="E128" s="145"/>
    </row>
    <row r="129" s="15" customFormat="1" ht="14.25">
      <c r="E129" s="145"/>
    </row>
    <row r="130" s="15" customFormat="1" ht="14.25">
      <c r="E130" s="145"/>
    </row>
    <row r="131" s="15" customFormat="1" ht="14.25">
      <c r="E131" s="145"/>
    </row>
    <row r="132" s="15" customFormat="1" ht="14.25">
      <c r="E132" s="145"/>
    </row>
    <row r="133" s="15" customFormat="1" ht="14.25">
      <c r="E133" s="145"/>
    </row>
    <row r="134" s="15" customFormat="1" ht="14.25">
      <c r="E134" s="145"/>
    </row>
    <row r="135" s="15" customFormat="1" ht="14.25">
      <c r="E135" s="145"/>
    </row>
    <row r="136" s="15" customFormat="1" ht="14.25">
      <c r="E136" s="145"/>
    </row>
    <row r="137" s="15" customFormat="1" ht="14.25">
      <c r="E137" s="145"/>
    </row>
    <row r="138" s="15" customFormat="1" ht="14.25">
      <c r="E138" s="145"/>
    </row>
    <row r="139" s="15" customFormat="1" ht="14.25">
      <c r="E139" s="145"/>
    </row>
    <row r="140" s="15" customFormat="1" ht="14.25">
      <c r="E140" s="145"/>
    </row>
    <row r="141" s="15" customFormat="1" ht="14.25">
      <c r="E141" s="145"/>
    </row>
    <row r="142" s="15" customFormat="1" ht="14.25">
      <c r="E142" s="145"/>
    </row>
    <row r="143" s="15" customFormat="1" ht="14.25">
      <c r="E143" s="145"/>
    </row>
    <row r="144" s="15" customFormat="1" ht="14.25">
      <c r="E144" s="145"/>
    </row>
    <row r="145" s="15" customFormat="1" ht="14.25">
      <c r="E145" s="145"/>
    </row>
    <row r="146" s="15" customFormat="1" ht="14.25">
      <c r="E146" s="145"/>
    </row>
    <row r="147" s="15" customFormat="1" ht="14.25">
      <c r="E147" s="145"/>
    </row>
    <row r="148" s="15" customFormat="1" ht="14.25">
      <c r="E148" s="145"/>
    </row>
    <row r="149" s="15" customFormat="1" ht="14.25">
      <c r="E149" s="145"/>
    </row>
    <row r="150" s="15" customFormat="1" ht="14.25">
      <c r="E150" s="145"/>
    </row>
    <row r="151" s="15" customFormat="1" ht="14.25">
      <c r="E151" s="145"/>
    </row>
    <row r="152" s="15" customFormat="1" ht="14.25">
      <c r="E152" s="145"/>
    </row>
    <row r="153" s="15" customFormat="1" ht="14.25">
      <c r="E153" s="145"/>
    </row>
    <row r="154" s="15" customFormat="1" ht="14.25">
      <c r="E154" s="145"/>
    </row>
    <row r="155" s="15" customFormat="1" ht="14.25">
      <c r="E155" s="145"/>
    </row>
    <row r="156" s="15" customFormat="1" ht="14.25">
      <c r="E156" s="145"/>
    </row>
    <row r="157" s="15" customFormat="1" ht="14.25">
      <c r="E157" s="145"/>
    </row>
    <row r="158" s="15" customFormat="1" ht="14.25">
      <c r="E158" s="145"/>
    </row>
    <row r="159" s="15" customFormat="1" ht="14.25">
      <c r="E159" s="145"/>
    </row>
    <row r="160" s="15" customFormat="1" ht="14.25">
      <c r="E160" s="145"/>
    </row>
    <row r="161" s="15" customFormat="1" ht="14.25">
      <c r="E161" s="145"/>
    </row>
    <row r="162" s="15" customFormat="1" ht="14.25">
      <c r="E162" s="145"/>
    </row>
    <row r="163" s="15" customFormat="1" ht="14.25">
      <c r="E163" s="145"/>
    </row>
    <row r="164" s="15" customFormat="1" ht="14.25">
      <c r="E164" s="145"/>
    </row>
    <row r="165" s="15" customFormat="1" ht="14.25">
      <c r="E165" s="145"/>
    </row>
    <row r="166" s="15" customFormat="1" ht="14.25">
      <c r="E166" s="145"/>
    </row>
    <row r="167" s="15" customFormat="1" ht="14.25">
      <c r="E167" s="145"/>
    </row>
    <row r="168" s="15" customFormat="1" ht="14.25">
      <c r="E168" s="145"/>
    </row>
    <row r="169" s="15" customFormat="1" ht="14.25">
      <c r="E169" s="145"/>
    </row>
    <row r="170" s="15" customFormat="1" ht="14.25">
      <c r="E170" s="145"/>
    </row>
    <row r="171" s="15" customFormat="1" ht="14.25">
      <c r="E171" s="145"/>
    </row>
    <row r="172" s="15" customFormat="1" ht="14.25">
      <c r="E172" s="145"/>
    </row>
    <row r="173" s="15" customFormat="1" ht="14.25">
      <c r="E173" s="145"/>
    </row>
    <row r="174" s="15" customFormat="1" ht="14.25">
      <c r="E174" s="145"/>
    </row>
    <row r="175" s="15" customFormat="1" ht="14.25">
      <c r="E175" s="145"/>
    </row>
    <row r="176" s="15" customFormat="1" ht="14.25">
      <c r="E176" s="145"/>
    </row>
    <row r="177" s="15" customFormat="1" ht="14.25">
      <c r="E177" s="145"/>
    </row>
    <row r="178" s="15" customFormat="1" ht="14.25">
      <c r="E178" s="145"/>
    </row>
    <row r="179" s="15" customFormat="1" ht="14.25">
      <c r="E179" s="145"/>
    </row>
    <row r="180" s="15" customFormat="1" ht="14.25">
      <c r="E180" s="145"/>
    </row>
    <row r="181" s="15" customFormat="1" ht="14.25">
      <c r="E181" s="145"/>
    </row>
    <row r="182" s="15" customFormat="1" ht="14.25">
      <c r="E182" s="145"/>
    </row>
    <row r="183" s="15" customFormat="1" ht="14.25">
      <c r="E183" s="145"/>
    </row>
    <row r="184" s="15" customFormat="1" ht="14.25">
      <c r="E184" s="145"/>
    </row>
    <row r="185" s="15" customFormat="1" ht="14.25">
      <c r="E185" s="145"/>
    </row>
    <row r="186" s="15" customFormat="1" ht="14.25">
      <c r="E186" s="145"/>
    </row>
    <row r="187" s="15" customFormat="1" ht="14.25">
      <c r="E187" s="145"/>
    </row>
    <row r="188" s="15" customFormat="1" ht="14.25">
      <c r="E188" s="145"/>
    </row>
    <row r="189" s="15" customFormat="1" ht="14.25">
      <c r="E189" s="145"/>
    </row>
    <row r="190" s="15" customFormat="1" ht="14.25">
      <c r="E190" s="145"/>
    </row>
    <row r="191" s="15" customFormat="1" ht="14.25">
      <c r="E191" s="145"/>
    </row>
    <row r="192" s="15" customFormat="1" ht="14.25">
      <c r="E192" s="145"/>
    </row>
    <row r="193" s="15" customFormat="1" ht="14.25">
      <c r="E193" s="145"/>
    </row>
    <row r="194" s="15" customFormat="1" ht="14.25">
      <c r="E194" s="145"/>
    </row>
    <row r="195" s="15" customFormat="1" ht="14.25">
      <c r="E195" s="145"/>
    </row>
    <row r="196" s="15" customFormat="1" ht="14.25">
      <c r="E196" s="145"/>
    </row>
    <row r="197" s="15" customFormat="1" ht="14.25">
      <c r="E197" s="145"/>
    </row>
    <row r="198" s="15" customFormat="1" ht="14.25">
      <c r="E198" s="145"/>
    </row>
    <row r="199" s="15" customFormat="1" ht="14.25">
      <c r="E199" s="145"/>
    </row>
    <row r="200" s="15" customFormat="1" ht="14.25">
      <c r="E200" s="145"/>
    </row>
    <row r="201" s="15" customFormat="1" ht="14.25">
      <c r="E201" s="145"/>
    </row>
    <row r="202" s="15" customFormat="1" ht="14.25">
      <c r="E202" s="145"/>
    </row>
    <row r="203" s="15" customFormat="1" ht="14.25">
      <c r="E203" s="145"/>
    </row>
    <row r="204" s="15" customFormat="1" ht="14.25">
      <c r="E204" s="145"/>
    </row>
    <row r="205" s="15" customFormat="1" ht="14.25">
      <c r="E205" s="145"/>
    </row>
    <row r="206" s="15" customFormat="1" ht="14.25">
      <c r="E206" s="145"/>
    </row>
    <row r="207" s="15" customFormat="1" ht="14.25">
      <c r="E207" s="145"/>
    </row>
    <row r="208" s="15" customFormat="1" ht="14.25">
      <c r="E208" s="145"/>
    </row>
    <row r="209" s="15" customFormat="1" ht="14.25">
      <c r="E209" s="145"/>
    </row>
    <row r="210" s="15" customFormat="1" ht="14.25">
      <c r="E210" s="145"/>
    </row>
    <row r="211" s="15" customFormat="1" ht="14.25">
      <c r="E211" s="145"/>
    </row>
    <row r="212" s="15" customFormat="1" ht="14.25">
      <c r="E212" s="145"/>
    </row>
    <row r="213" s="15" customFormat="1" ht="14.25">
      <c r="E213" s="145"/>
    </row>
    <row r="214" s="15" customFormat="1" ht="14.25">
      <c r="E214" s="145"/>
    </row>
    <row r="215" s="15" customFormat="1" ht="14.25">
      <c r="E215" s="145"/>
    </row>
    <row r="216" s="15" customFormat="1" ht="14.25">
      <c r="E216" s="145"/>
    </row>
    <row r="217" s="15" customFormat="1" ht="14.25">
      <c r="E217" s="145"/>
    </row>
    <row r="218" s="15" customFormat="1" ht="14.25">
      <c r="E218" s="145"/>
    </row>
    <row r="219" s="15" customFormat="1" ht="14.25">
      <c r="E219" s="145"/>
    </row>
    <row r="220" s="15" customFormat="1" ht="14.25">
      <c r="E220" s="145"/>
    </row>
    <row r="221" s="15" customFormat="1" ht="14.25">
      <c r="E221" s="145"/>
    </row>
    <row r="222" s="15" customFormat="1" ht="14.25">
      <c r="E222" s="145"/>
    </row>
    <row r="223" s="15" customFormat="1" ht="14.25">
      <c r="E223" s="145"/>
    </row>
    <row r="224" s="15" customFormat="1" ht="14.25">
      <c r="E224" s="145"/>
    </row>
    <row r="225" s="15" customFormat="1" ht="14.25">
      <c r="E225" s="145"/>
    </row>
    <row r="226" s="15" customFormat="1" ht="14.25">
      <c r="E226" s="145"/>
    </row>
    <row r="227" s="15" customFormat="1" ht="14.25">
      <c r="E227" s="145"/>
    </row>
    <row r="228" s="15" customFormat="1" ht="14.25">
      <c r="E228" s="145"/>
    </row>
    <row r="229" s="15" customFormat="1" ht="14.25">
      <c r="E229" s="145"/>
    </row>
    <row r="230" s="15" customFormat="1" ht="14.25">
      <c r="E230" s="145"/>
    </row>
    <row r="231" s="15" customFormat="1" ht="14.25">
      <c r="E231" s="145"/>
    </row>
    <row r="232" s="15" customFormat="1" ht="14.25">
      <c r="E232" s="145"/>
    </row>
    <row r="233" s="15" customFormat="1" ht="14.25">
      <c r="E233" s="145"/>
    </row>
    <row r="234" s="15" customFormat="1" ht="14.25">
      <c r="E234" s="145"/>
    </row>
    <row r="235" s="15" customFormat="1" ht="14.25">
      <c r="E235" s="145"/>
    </row>
    <row r="236" s="15" customFormat="1" ht="14.25">
      <c r="E236" s="145"/>
    </row>
    <row r="237" s="15" customFormat="1" ht="14.25">
      <c r="E237" s="145"/>
    </row>
    <row r="238" s="15" customFormat="1" ht="14.25">
      <c r="E238" s="145"/>
    </row>
    <row r="239" s="15" customFormat="1" ht="14.25">
      <c r="E239" s="145"/>
    </row>
    <row r="240" s="15" customFormat="1" ht="14.25">
      <c r="E240" s="145"/>
    </row>
    <row r="241" s="15" customFormat="1" ht="14.25">
      <c r="E241" s="145"/>
    </row>
    <row r="242" s="15" customFormat="1" ht="14.25">
      <c r="E242" s="145"/>
    </row>
    <row r="243" s="15" customFormat="1" ht="14.25">
      <c r="E243" s="145"/>
    </row>
    <row r="244" s="15" customFormat="1" ht="14.25">
      <c r="E244" s="145"/>
    </row>
    <row r="245" s="15" customFormat="1" ht="14.25">
      <c r="E245" s="145"/>
    </row>
    <row r="246" s="15" customFormat="1" ht="14.25">
      <c r="E246" s="145"/>
    </row>
    <row r="247" s="15" customFormat="1" ht="14.25">
      <c r="E247" s="145"/>
    </row>
    <row r="248" s="15" customFormat="1" ht="14.25">
      <c r="E248" s="145"/>
    </row>
    <row r="249" s="15" customFormat="1" ht="14.25">
      <c r="E249" s="145"/>
    </row>
    <row r="250" s="15" customFormat="1" ht="14.25">
      <c r="E250" s="145"/>
    </row>
    <row r="251" s="15" customFormat="1" ht="14.25">
      <c r="E251" s="145"/>
    </row>
    <row r="252" s="15" customFormat="1" ht="14.25">
      <c r="E252" s="145"/>
    </row>
    <row r="253" s="15" customFormat="1" ht="14.25">
      <c r="E253" s="145"/>
    </row>
    <row r="254" s="15" customFormat="1" ht="14.25">
      <c r="E254" s="145"/>
    </row>
    <row r="255" s="15" customFormat="1" ht="14.25">
      <c r="E255" s="145"/>
    </row>
    <row r="256" s="15" customFormat="1" ht="14.25">
      <c r="E256" s="145"/>
    </row>
    <row r="257" s="15" customFormat="1" ht="14.25">
      <c r="E257" s="145"/>
    </row>
    <row r="258" s="15" customFormat="1" ht="14.25">
      <c r="E258" s="145"/>
    </row>
    <row r="259" s="15" customFormat="1" ht="14.25">
      <c r="E259" s="145"/>
    </row>
    <row r="260" s="15" customFormat="1" ht="14.25">
      <c r="E260" s="145"/>
    </row>
    <row r="261" s="15" customFormat="1" ht="14.25">
      <c r="E261" s="145"/>
    </row>
    <row r="262" s="15" customFormat="1" ht="14.25">
      <c r="E262" s="145"/>
    </row>
    <row r="263" s="15" customFormat="1" ht="14.25">
      <c r="E263" s="145"/>
    </row>
    <row r="264" s="15" customFormat="1" ht="14.25">
      <c r="E264" s="145"/>
    </row>
    <row r="265" s="15" customFormat="1" ht="14.25">
      <c r="E265" s="145"/>
    </row>
    <row r="266" s="15" customFormat="1" ht="14.25">
      <c r="E266" s="145"/>
    </row>
    <row r="267" s="15" customFormat="1" ht="14.25">
      <c r="E267" s="145"/>
    </row>
    <row r="268" s="15" customFormat="1" ht="14.25">
      <c r="E268" s="145"/>
    </row>
    <row r="269" s="15" customFormat="1" ht="14.25">
      <c r="E269" s="145"/>
    </row>
    <row r="270" s="15" customFormat="1" ht="14.25">
      <c r="E270" s="145"/>
    </row>
    <row r="271" s="15" customFormat="1" ht="14.25">
      <c r="E271" s="145"/>
    </row>
    <row r="272" s="15" customFormat="1" ht="14.25">
      <c r="E272" s="145"/>
    </row>
    <row r="273" s="15" customFormat="1" ht="14.25">
      <c r="E273" s="145"/>
    </row>
    <row r="274" s="15" customFormat="1" ht="14.25">
      <c r="E274" s="145"/>
    </row>
    <row r="275" s="15" customFormat="1" ht="14.25">
      <c r="E275" s="145"/>
    </row>
    <row r="276" s="15" customFormat="1" ht="14.25">
      <c r="E276" s="145"/>
    </row>
    <row r="277" s="15" customFormat="1" ht="14.25">
      <c r="E277" s="145"/>
    </row>
    <row r="278" s="15" customFormat="1" ht="14.25">
      <c r="E278" s="145"/>
    </row>
    <row r="279" s="15" customFormat="1" ht="14.25">
      <c r="E279" s="145"/>
    </row>
    <row r="280" s="15" customFormat="1" ht="14.25">
      <c r="E280" s="145"/>
    </row>
    <row r="281" s="15" customFormat="1" ht="14.25">
      <c r="E281" s="145"/>
    </row>
    <row r="282" s="15" customFormat="1" ht="14.25">
      <c r="E282" s="145"/>
    </row>
    <row r="283" s="15" customFormat="1" ht="14.25">
      <c r="E283" s="145"/>
    </row>
    <row r="284" s="15" customFormat="1" ht="14.25">
      <c r="E284" s="145"/>
    </row>
    <row r="285" s="15" customFormat="1" ht="14.25">
      <c r="E285" s="145"/>
    </row>
    <row r="286" s="15" customFormat="1" ht="14.25">
      <c r="E286" s="145"/>
    </row>
    <row r="287" s="15" customFormat="1" ht="14.25">
      <c r="E287" s="145"/>
    </row>
    <row r="288" s="15" customFormat="1" ht="14.25">
      <c r="E288" s="145"/>
    </row>
    <row r="289" s="15" customFormat="1" ht="14.25">
      <c r="E289" s="145"/>
    </row>
    <row r="290" s="15" customFormat="1" ht="14.25">
      <c r="E290" s="145"/>
    </row>
    <row r="291" s="15" customFormat="1" ht="14.25">
      <c r="E291" s="145"/>
    </row>
    <row r="292" s="15" customFormat="1" ht="14.25">
      <c r="E292" s="145"/>
    </row>
    <row r="293" s="15" customFormat="1" ht="14.25">
      <c r="E293" s="145"/>
    </row>
    <row r="294" s="15" customFormat="1" ht="14.25">
      <c r="E294" s="145"/>
    </row>
    <row r="295" s="15" customFormat="1" ht="14.25">
      <c r="E295" s="145"/>
    </row>
    <row r="296" s="15" customFormat="1" ht="14.25">
      <c r="E296" s="145"/>
    </row>
    <row r="297" s="15" customFormat="1" ht="14.25">
      <c r="E297" s="145"/>
    </row>
    <row r="298" s="15" customFormat="1" ht="14.25">
      <c r="E298" s="145"/>
    </row>
    <row r="299" s="15" customFormat="1" ht="14.25">
      <c r="E299" s="145"/>
    </row>
    <row r="300" s="15" customFormat="1" ht="14.25">
      <c r="E300" s="145"/>
    </row>
    <row r="301" s="15" customFormat="1" ht="14.25">
      <c r="E301" s="145"/>
    </row>
    <row r="302" s="15" customFormat="1" ht="14.25">
      <c r="E302" s="145"/>
    </row>
    <row r="303" s="15" customFormat="1" ht="14.25">
      <c r="E303" s="145"/>
    </row>
    <row r="304" s="15" customFormat="1" ht="14.25">
      <c r="E304" s="145"/>
    </row>
    <row r="305" s="15" customFormat="1" ht="14.25">
      <c r="E305" s="145"/>
    </row>
    <row r="306" s="15" customFormat="1" ht="14.25">
      <c r="E306" s="145"/>
    </row>
    <row r="307" s="15" customFormat="1" ht="14.25">
      <c r="E307" s="145"/>
    </row>
    <row r="308" s="15" customFormat="1" ht="14.25">
      <c r="E308" s="145"/>
    </row>
    <row r="309" s="15" customFormat="1" ht="14.25">
      <c r="E309" s="145"/>
    </row>
    <row r="310" s="15" customFormat="1" ht="14.25">
      <c r="E310" s="145"/>
    </row>
    <row r="311" s="15" customFormat="1" ht="14.25">
      <c r="E311" s="145"/>
    </row>
    <row r="312" s="15" customFormat="1" ht="14.25">
      <c r="E312" s="145"/>
    </row>
    <row r="313" s="15" customFormat="1" ht="14.25">
      <c r="E313" s="145"/>
    </row>
    <row r="314" s="15" customFormat="1" ht="14.25">
      <c r="E314" s="145"/>
    </row>
    <row r="315" s="15" customFormat="1" ht="14.25">
      <c r="E315" s="145"/>
    </row>
    <row r="316" s="15" customFormat="1" ht="14.25">
      <c r="E316" s="145"/>
    </row>
    <row r="317" s="15" customFormat="1" ht="14.25">
      <c r="E317" s="145"/>
    </row>
    <row r="318" s="15" customFormat="1" ht="14.25">
      <c r="E318" s="145"/>
    </row>
    <row r="319" s="15" customFormat="1" ht="14.25">
      <c r="E319" s="145"/>
    </row>
    <row r="320" s="15" customFormat="1" ht="14.25">
      <c r="E320" s="145"/>
    </row>
    <row r="321" s="15" customFormat="1" ht="14.25">
      <c r="E321" s="145"/>
    </row>
    <row r="322" s="15" customFormat="1" ht="14.25">
      <c r="E322" s="145"/>
    </row>
    <row r="323" s="15" customFormat="1" ht="14.25">
      <c r="E323" s="145"/>
    </row>
    <row r="324" s="15" customFormat="1" ht="14.25">
      <c r="E324" s="145"/>
    </row>
    <row r="325" s="15" customFormat="1" ht="14.25">
      <c r="E325" s="145"/>
    </row>
    <row r="326" s="15" customFormat="1" ht="14.25">
      <c r="E326" s="145"/>
    </row>
    <row r="327" s="15" customFormat="1" ht="14.25">
      <c r="E327" s="145"/>
    </row>
    <row r="328" s="15" customFormat="1" ht="14.25">
      <c r="E328" s="145"/>
    </row>
    <row r="329" s="15" customFormat="1" ht="14.25">
      <c r="E329" s="145"/>
    </row>
    <row r="330" s="15" customFormat="1" ht="14.25">
      <c r="E330" s="145"/>
    </row>
    <row r="331" s="15" customFormat="1" ht="14.25">
      <c r="E331" s="145"/>
    </row>
    <row r="332" s="15" customFormat="1" ht="14.25">
      <c r="E332" s="145"/>
    </row>
    <row r="333" s="15" customFormat="1" ht="14.25">
      <c r="E333" s="145"/>
    </row>
    <row r="334" s="15" customFormat="1" ht="14.25">
      <c r="E334" s="145"/>
    </row>
    <row r="335" s="15" customFormat="1" ht="14.25">
      <c r="E335" s="145"/>
    </row>
    <row r="336" s="15" customFormat="1" ht="14.25">
      <c r="E336" s="145"/>
    </row>
    <row r="337" s="15" customFormat="1" ht="14.25">
      <c r="E337" s="145"/>
    </row>
    <row r="338" s="15" customFormat="1" ht="14.25">
      <c r="E338" s="145"/>
    </row>
    <row r="339" s="15" customFormat="1" ht="14.25">
      <c r="E339" s="145"/>
    </row>
    <row r="340" s="15" customFormat="1" ht="14.25">
      <c r="E340" s="145"/>
    </row>
    <row r="341" s="15" customFormat="1" ht="14.25">
      <c r="E341" s="145"/>
    </row>
    <row r="342" s="15" customFormat="1" ht="14.25">
      <c r="E342" s="145"/>
    </row>
    <row r="343" s="15" customFormat="1" ht="14.25">
      <c r="E343" s="145"/>
    </row>
    <row r="344" s="15" customFormat="1" ht="14.25">
      <c r="E344" s="145"/>
    </row>
    <row r="345" s="15" customFormat="1" ht="14.25">
      <c r="E345" s="145"/>
    </row>
    <row r="346" s="15" customFormat="1" ht="14.25">
      <c r="E346" s="145"/>
    </row>
    <row r="347" s="15" customFormat="1" ht="14.25">
      <c r="E347" s="145"/>
    </row>
    <row r="348" s="15" customFormat="1" ht="14.25">
      <c r="E348" s="145"/>
    </row>
    <row r="349" s="15" customFormat="1" ht="14.25">
      <c r="E349" s="145"/>
    </row>
    <row r="350" s="15" customFormat="1" ht="14.25">
      <c r="E350" s="145"/>
    </row>
    <row r="351" s="15" customFormat="1" ht="14.25">
      <c r="E351" s="145"/>
    </row>
    <row r="352" s="15" customFormat="1" ht="14.25">
      <c r="E352" s="145"/>
    </row>
    <row r="353" s="15" customFormat="1" ht="14.25">
      <c r="E353" s="145"/>
    </row>
    <row r="354" s="15" customFormat="1" ht="14.25">
      <c r="E354" s="145"/>
    </row>
    <row r="355" s="15" customFormat="1" ht="14.25">
      <c r="E355" s="145"/>
    </row>
    <row r="356" s="15" customFormat="1" ht="14.25">
      <c r="E356" s="145"/>
    </row>
    <row r="357" s="15" customFormat="1" ht="14.25">
      <c r="E357" s="145"/>
    </row>
    <row r="358" s="15" customFormat="1" ht="14.25">
      <c r="E358" s="145"/>
    </row>
    <row r="359" s="15" customFormat="1" ht="14.25">
      <c r="E359" s="145"/>
    </row>
    <row r="360" s="15" customFormat="1" ht="14.25">
      <c r="E360" s="145"/>
    </row>
    <row r="361" s="15" customFormat="1" ht="14.25">
      <c r="E361" s="145"/>
    </row>
    <row r="362" s="15" customFormat="1" ht="14.25">
      <c r="E362" s="145"/>
    </row>
    <row r="363" s="15" customFormat="1" ht="14.25">
      <c r="E363" s="145"/>
    </row>
    <row r="364" s="15" customFormat="1" ht="14.25">
      <c r="E364" s="145"/>
    </row>
    <row r="365" s="15" customFormat="1" ht="14.25">
      <c r="E365" s="145"/>
    </row>
    <row r="366" s="15" customFormat="1" ht="14.25">
      <c r="E366" s="145"/>
    </row>
    <row r="367" s="15" customFormat="1" ht="14.25">
      <c r="E367" s="145"/>
    </row>
    <row r="368" s="15" customFormat="1" ht="14.25">
      <c r="E368" s="145"/>
    </row>
    <row r="369" s="15" customFormat="1" ht="14.25">
      <c r="E369" s="145"/>
    </row>
    <row r="370" s="15" customFormat="1" ht="14.25">
      <c r="E370" s="145"/>
    </row>
    <row r="371" s="15" customFormat="1" ht="14.25">
      <c r="E371" s="145"/>
    </row>
    <row r="372" s="15" customFormat="1" ht="14.25">
      <c r="E372" s="145"/>
    </row>
    <row r="373" s="15" customFormat="1" ht="14.25">
      <c r="E373" s="145"/>
    </row>
    <row r="374" s="15" customFormat="1" ht="14.25">
      <c r="E374" s="145"/>
    </row>
    <row r="375" s="15" customFormat="1" ht="14.25">
      <c r="E375" s="145"/>
    </row>
    <row r="376" s="15" customFormat="1" ht="14.25">
      <c r="E376" s="145"/>
    </row>
    <row r="377" s="15" customFormat="1" ht="14.25">
      <c r="E377" s="145"/>
    </row>
    <row r="378" s="15" customFormat="1" ht="14.25">
      <c r="E378" s="145"/>
    </row>
    <row r="379" s="15" customFormat="1" ht="14.25">
      <c r="E379" s="145"/>
    </row>
    <row r="380" s="15" customFormat="1" ht="14.25">
      <c r="E380" s="145"/>
    </row>
    <row r="381" s="15" customFormat="1" ht="14.25">
      <c r="E381" s="145"/>
    </row>
    <row r="382" s="15" customFormat="1" ht="14.25">
      <c r="E382" s="145"/>
    </row>
    <row r="383" s="15" customFormat="1" ht="14.25">
      <c r="E383" s="145"/>
    </row>
    <row r="384" s="15" customFormat="1" ht="14.25">
      <c r="E384" s="145"/>
    </row>
    <row r="385" s="15" customFormat="1" ht="14.25">
      <c r="E385" s="145"/>
    </row>
    <row r="386" s="15" customFormat="1" ht="14.25">
      <c r="E386" s="145"/>
    </row>
    <row r="387" s="15" customFormat="1" ht="14.25">
      <c r="E387" s="145"/>
    </row>
    <row r="388" s="15" customFormat="1" ht="14.25">
      <c r="E388" s="145"/>
    </row>
    <row r="389" s="15" customFormat="1" ht="14.25">
      <c r="E389" s="145"/>
    </row>
    <row r="390" s="15" customFormat="1" ht="14.25">
      <c r="E390" s="145"/>
    </row>
    <row r="391" s="15" customFormat="1" ht="14.25">
      <c r="E391" s="145"/>
    </row>
    <row r="392" s="15" customFormat="1" ht="14.25">
      <c r="E392" s="145"/>
    </row>
    <row r="393" s="15" customFormat="1" ht="14.25">
      <c r="E393" s="145"/>
    </row>
    <row r="394" s="15" customFormat="1" ht="14.25">
      <c r="E394" s="145"/>
    </row>
    <row r="395" s="15" customFormat="1" ht="14.25">
      <c r="E395" s="145"/>
    </row>
    <row r="396" s="15" customFormat="1" ht="14.25">
      <c r="E396" s="145"/>
    </row>
    <row r="397" s="15" customFormat="1" ht="14.25">
      <c r="E397" s="145"/>
    </row>
    <row r="398" s="15" customFormat="1" ht="14.25">
      <c r="E398" s="145"/>
    </row>
    <row r="399" s="15" customFormat="1" ht="14.25">
      <c r="E399" s="145"/>
    </row>
    <row r="400" s="15" customFormat="1" ht="14.25">
      <c r="E400" s="145"/>
    </row>
    <row r="401" s="15" customFormat="1" ht="14.25">
      <c r="E401" s="145"/>
    </row>
    <row r="402" s="15" customFormat="1" ht="14.25">
      <c r="E402" s="145"/>
    </row>
    <row r="403" s="15" customFormat="1" ht="14.25">
      <c r="E403" s="145"/>
    </row>
    <row r="404" s="15" customFormat="1" ht="14.25">
      <c r="E404" s="145"/>
    </row>
    <row r="405" s="15" customFormat="1" ht="14.25">
      <c r="E405" s="145"/>
    </row>
    <row r="406" s="15" customFormat="1" ht="14.25">
      <c r="E406" s="145"/>
    </row>
    <row r="407" s="15" customFormat="1" ht="14.25">
      <c r="E407" s="145"/>
    </row>
    <row r="408" s="15" customFormat="1" ht="14.25">
      <c r="E408" s="145"/>
    </row>
    <row r="409" s="15" customFormat="1" ht="14.25">
      <c r="E409" s="145"/>
    </row>
    <row r="410" s="15" customFormat="1" ht="14.25">
      <c r="E410" s="145"/>
    </row>
    <row r="411" s="15" customFormat="1" ht="14.25">
      <c r="E411" s="145"/>
    </row>
    <row r="412" s="15" customFormat="1" ht="14.25">
      <c r="E412" s="145"/>
    </row>
    <row r="413" s="15" customFormat="1" ht="14.25">
      <c r="E413" s="145"/>
    </row>
    <row r="414" s="15" customFormat="1" ht="14.25">
      <c r="E414" s="145"/>
    </row>
    <row r="415" s="15" customFormat="1" ht="14.25">
      <c r="E415" s="145"/>
    </row>
    <row r="416" s="15" customFormat="1" ht="14.25">
      <c r="E416" s="145"/>
    </row>
    <row r="417" s="15" customFormat="1" ht="14.25">
      <c r="E417" s="145"/>
    </row>
    <row r="418" s="15" customFormat="1" ht="14.25">
      <c r="E418" s="145"/>
    </row>
    <row r="419" s="15" customFormat="1" ht="14.25">
      <c r="E419" s="145"/>
    </row>
    <row r="420" s="15" customFormat="1" ht="14.25">
      <c r="E420" s="145"/>
    </row>
    <row r="421" s="15" customFormat="1" ht="14.25">
      <c r="E421" s="145"/>
    </row>
    <row r="422" s="15" customFormat="1" ht="14.25">
      <c r="E422" s="145"/>
    </row>
    <row r="423" s="15" customFormat="1" ht="14.25">
      <c r="E423" s="145"/>
    </row>
    <row r="424" s="15" customFormat="1" ht="14.25">
      <c r="E424" s="145"/>
    </row>
    <row r="425" s="15" customFormat="1" ht="14.25">
      <c r="E425" s="145"/>
    </row>
    <row r="426" s="15" customFormat="1" ht="14.25">
      <c r="E426" s="145"/>
    </row>
    <row r="427" s="15" customFormat="1" ht="14.25">
      <c r="E427" s="145"/>
    </row>
    <row r="428" s="15" customFormat="1" ht="14.25">
      <c r="E428" s="145"/>
    </row>
    <row r="429" s="15" customFormat="1" ht="14.25">
      <c r="E429" s="145"/>
    </row>
    <row r="430" s="15" customFormat="1" ht="14.25">
      <c r="E430" s="145"/>
    </row>
    <row r="431" s="15" customFormat="1" ht="14.25">
      <c r="E431" s="145"/>
    </row>
    <row r="432" s="15" customFormat="1" ht="14.25">
      <c r="E432" s="145"/>
    </row>
    <row r="433" s="15" customFormat="1" ht="14.25">
      <c r="E433" s="145"/>
    </row>
    <row r="434" s="15" customFormat="1" ht="14.25">
      <c r="E434" s="145"/>
    </row>
    <row r="435" s="15" customFormat="1" ht="14.25">
      <c r="E435" s="145"/>
    </row>
    <row r="436" s="15" customFormat="1" ht="14.25">
      <c r="E436" s="145"/>
    </row>
    <row r="437" s="15" customFormat="1" ht="14.25">
      <c r="E437" s="145"/>
    </row>
    <row r="438" s="15" customFormat="1" ht="14.25">
      <c r="E438" s="145"/>
    </row>
    <row r="439" s="15" customFormat="1" ht="14.25">
      <c r="E439" s="145"/>
    </row>
    <row r="440" s="15" customFormat="1" ht="14.25">
      <c r="E440" s="145"/>
    </row>
    <row r="441" s="15" customFormat="1" ht="14.25">
      <c r="E441" s="145"/>
    </row>
    <row r="442" s="15" customFormat="1" ht="14.25">
      <c r="E442" s="145"/>
    </row>
    <row r="443" s="15" customFormat="1" ht="14.25">
      <c r="E443" s="145"/>
    </row>
    <row r="444" s="15" customFormat="1" ht="14.25">
      <c r="E444" s="145"/>
    </row>
    <row r="445" s="15" customFormat="1" ht="14.25">
      <c r="E445" s="145"/>
    </row>
    <row r="446" s="15" customFormat="1" ht="14.25">
      <c r="E446" s="145"/>
    </row>
    <row r="447" s="15" customFormat="1" ht="14.25">
      <c r="E447" s="145"/>
    </row>
    <row r="448" s="15" customFormat="1" ht="14.25">
      <c r="E448" s="145"/>
    </row>
    <row r="449" s="15" customFormat="1" ht="14.25">
      <c r="E449" s="145"/>
    </row>
    <row r="450" s="15" customFormat="1" ht="14.25">
      <c r="E450" s="145"/>
    </row>
    <row r="451" s="15" customFormat="1" ht="14.25">
      <c r="E451" s="145"/>
    </row>
    <row r="452" s="15" customFormat="1" ht="14.25">
      <c r="E452" s="145"/>
    </row>
    <row r="453" s="15" customFormat="1" ht="14.25">
      <c r="E453" s="145"/>
    </row>
    <row r="454" s="15" customFormat="1" ht="14.25">
      <c r="E454" s="145"/>
    </row>
    <row r="455" s="15" customFormat="1" ht="14.25">
      <c r="E455" s="145"/>
    </row>
    <row r="456" s="15" customFormat="1" ht="14.25">
      <c r="E456" s="145"/>
    </row>
    <row r="457" s="15" customFormat="1" ht="14.25">
      <c r="E457" s="145"/>
    </row>
    <row r="458" s="15" customFormat="1" ht="14.25">
      <c r="E458" s="145"/>
    </row>
    <row r="459" s="15" customFormat="1" ht="14.25">
      <c r="E459" s="145"/>
    </row>
    <row r="460" s="15" customFormat="1" ht="14.25">
      <c r="E460" s="145"/>
    </row>
    <row r="461" s="15" customFormat="1" ht="14.25">
      <c r="E461" s="145"/>
    </row>
    <row r="462" s="15" customFormat="1" ht="14.25">
      <c r="E462" s="145"/>
    </row>
    <row r="463" s="15" customFormat="1" ht="14.25">
      <c r="E463" s="145"/>
    </row>
    <row r="464" s="15" customFormat="1" ht="14.25">
      <c r="E464" s="145"/>
    </row>
    <row r="465" s="15" customFormat="1" ht="14.25">
      <c r="E465" s="145"/>
    </row>
    <row r="466" s="15" customFormat="1" ht="14.25">
      <c r="E466" s="145"/>
    </row>
    <row r="467" s="15" customFormat="1" ht="14.25">
      <c r="E467" s="145"/>
    </row>
    <row r="468" s="15" customFormat="1" ht="14.25">
      <c r="E468" s="145"/>
    </row>
    <row r="469" s="15" customFormat="1" ht="14.25">
      <c r="E469" s="145"/>
    </row>
    <row r="470" s="15" customFormat="1" ht="14.25">
      <c r="E470" s="145"/>
    </row>
    <row r="471" s="15" customFormat="1" ht="14.25">
      <c r="E471" s="145"/>
    </row>
    <row r="472" s="15" customFormat="1" ht="14.25">
      <c r="E472" s="145"/>
    </row>
    <row r="473" s="15" customFormat="1" ht="14.25">
      <c r="E473" s="145"/>
    </row>
    <row r="474" s="15" customFormat="1" ht="14.25">
      <c r="E474" s="145"/>
    </row>
    <row r="475" s="15" customFormat="1" ht="14.25">
      <c r="E475" s="145"/>
    </row>
    <row r="476" s="15" customFormat="1" ht="14.25">
      <c r="E476" s="145"/>
    </row>
    <row r="477" s="15" customFormat="1" ht="14.25">
      <c r="E477" s="145"/>
    </row>
    <row r="478" s="15" customFormat="1" ht="14.25">
      <c r="E478" s="145"/>
    </row>
    <row r="479" s="15" customFormat="1" ht="14.25">
      <c r="E479" s="145"/>
    </row>
    <row r="480" s="15" customFormat="1" ht="14.25">
      <c r="E480" s="145"/>
    </row>
    <row r="481" s="15" customFormat="1" ht="14.25">
      <c r="E481" s="145"/>
    </row>
    <row r="482" s="15" customFormat="1" ht="14.25">
      <c r="E482" s="145"/>
    </row>
    <row r="483" s="15" customFormat="1" ht="14.25">
      <c r="E483" s="145"/>
    </row>
    <row r="484" s="15" customFormat="1" ht="14.25">
      <c r="E484" s="145"/>
    </row>
    <row r="485" s="15" customFormat="1" ht="14.25">
      <c r="E485" s="145"/>
    </row>
    <row r="486" s="15" customFormat="1" ht="14.25">
      <c r="E486" s="145"/>
    </row>
    <row r="487" s="15" customFormat="1" ht="14.25">
      <c r="E487" s="145"/>
    </row>
    <row r="488" s="15" customFormat="1" ht="14.25">
      <c r="E488" s="145"/>
    </row>
    <row r="489" s="15" customFormat="1" ht="14.25">
      <c r="E489" s="145"/>
    </row>
    <row r="490" s="15" customFormat="1" ht="14.25">
      <c r="E490" s="145"/>
    </row>
    <row r="491" s="15" customFormat="1" ht="14.25">
      <c r="E491" s="145"/>
    </row>
    <row r="492" s="15" customFormat="1" ht="14.25">
      <c r="E492" s="145"/>
    </row>
    <row r="493" s="15" customFormat="1" ht="14.25">
      <c r="E493" s="145"/>
    </row>
    <row r="494" s="15" customFormat="1" ht="14.25">
      <c r="E494" s="145"/>
    </row>
    <row r="495" s="15" customFormat="1" ht="14.25">
      <c r="E495" s="145"/>
    </row>
    <row r="496" s="15" customFormat="1" ht="14.25">
      <c r="E496" s="145"/>
    </row>
    <row r="497" s="15" customFormat="1" ht="14.25">
      <c r="E497" s="145"/>
    </row>
    <row r="498" s="15" customFormat="1" ht="14.25">
      <c r="E498" s="145"/>
    </row>
    <row r="499" s="15" customFormat="1" ht="14.25">
      <c r="E499" s="145"/>
    </row>
    <row r="500" s="15" customFormat="1" ht="14.25">
      <c r="E500" s="145"/>
    </row>
    <row r="501" s="15" customFormat="1" ht="14.25">
      <c r="E501" s="145"/>
    </row>
    <row r="502" s="15" customFormat="1" ht="14.25">
      <c r="E502" s="145"/>
    </row>
    <row r="503" s="15" customFormat="1" ht="14.25">
      <c r="E503" s="145"/>
    </row>
    <row r="504" s="15" customFormat="1" ht="14.25">
      <c r="E504" s="145"/>
    </row>
    <row r="505" s="15" customFormat="1" ht="14.25">
      <c r="E505" s="145"/>
    </row>
    <row r="506" s="15" customFormat="1" ht="14.25">
      <c r="E506" s="145"/>
    </row>
    <row r="507" s="15" customFormat="1" ht="14.25">
      <c r="E507" s="145"/>
    </row>
    <row r="508" s="15" customFormat="1" ht="14.25">
      <c r="E508" s="145"/>
    </row>
    <row r="509" s="15" customFormat="1" ht="14.25">
      <c r="E509" s="145"/>
    </row>
    <row r="510" s="15" customFormat="1" ht="14.25">
      <c r="E510" s="145"/>
    </row>
    <row r="511" s="15" customFormat="1" ht="14.25">
      <c r="E511" s="145"/>
    </row>
    <row r="512" s="15" customFormat="1" ht="14.25">
      <c r="E512" s="145"/>
    </row>
    <row r="513" s="15" customFormat="1" ht="14.25">
      <c r="E513" s="145"/>
    </row>
    <row r="514" s="15" customFormat="1" ht="14.25">
      <c r="E514" s="145"/>
    </row>
    <row r="515" s="15" customFormat="1" ht="14.25">
      <c r="E515" s="145"/>
    </row>
    <row r="516" s="15" customFormat="1" ht="14.25">
      <c r="E516" s="145"/>
    </row>
    <row r="517" s="15" customFormat="1" ht="14.25">
      <c r="E517" s="145"/>
    </row>
    <row r="518" s="15" customFormat="1" ht="14.25">
      <c r="E518" s="145"/>
    </row>
    <row r="519" s="15" customFormat="1" ht="14.25">
      <c r="E519" s="145"/>
    </row>
    <row r="520" s="15" customFormat="1" ht="14.25">
      <c r="E520" s="145"/>
    </row>
    <row r="521" s="15" customFormat="1" ht="14.25">
      <c r="E521" s="145"/>
    </row>
    <row r="522" s="15" customFormat="1" ht="14.25">
      <c r="E522" s="145"/>
    </row>
    <row r="523" s="15" customFormat="1" ht="14.25">
      <c r="E523" s="145"/>
    </row>
    <row r="524" s="15" customFormat="1" ht="14.25">
      <c r="E524" s="145"/>
    </row>
    <row r="525" s="15" customFormat="1" ht="14.25">
      <c r="E525" s="145"/>
    </row>
    <row r="526" s="15" customFormat="1" ht="14.25">
      <c r="E526" s="145"/>
    </row>
    <row r="527" s="15" customFormat="1" ht="14.25">
      <c r="E527" s="145"/>
    </row>
    <row r="528" s="15" customFormat="1" ht="14.25">
      <c r="E528" s="145"/>
    </row>
    <row r="529" s="15" customFormat="1" ht="14.25">
      <c r="E529" s="145"/>
    </row>
    <row r="530" s="15" customFormat="1" ht="14.25">
      <c r="E530" s="145"/>
    </row>
    <row r="531" s="15" customFormat="1" ht="14.25">
      <c r="E531" s="145"/>
    </row>
    <row r="532" s="15" customFormat="1" ht="14.25">
      <c r="E532" s="145"/>
    </row>
    <row r="533" s="15" customFormat="1" ht="14.25">
      <c r="E533" s="145"/>
    </row>
    <row r="534" s="15" customFormat="1" ht="14.25">
      <c r="E534" s="145"/>
    </row>
    <row r="535" s="15" customFormat="1" ht="14.25">
      <c r="E535" s="145"/>
    </row>
    <row r="536" s="15" customFormat="1" ht="14.25">
      <c r="E536" s="145"/>
    </row>
    <row r="537" s="15" customFormat="1" ht="14.25">
      <c r="E537" s="145"/>
    </row>
    <row r="538" s="15" customFormat="1" ht="14.25">
      <c r="E538" s="145"/>
    </row>
    <row r="539" s="15" customFormat="1" ht="14.25">
      <c r="E539" s="145"/>
    </row>
    <row r="540" s="15" customFormat="1" ht="14.25">
      <c r="E540" s="145"/>
    </row>
    <row r="541" s="15" customFormat="1" ht="14.25">
      <c r="E541" s="145"/>
    </row>
    <row r="542" s="15" customFormat="1" ht="14.25">
      <c r="E542" s="145"/>
    </row>
    <row r="543" s="15" customFormat="1" ht="14.25">
      <c r="E543" s="145"/>
    </row>
    <row r="544" s="15" customFormat="1" ht="14.25">
      <c r="E544" s="145"/>
    </row>
    <row r="545" s="15" customFormat="1" ht="14.25">
      <c r="E545" s="145"/>
    </row>
    <row r="546" s="15" customFormat="1" ht="14.25">
      <c r="E546" s="145"/>
    </row>
    <row r="547" s="15" customFormat="1" ht="14.25">
      <c r="E547" s="145"/>
    </row>
    <row r="548" s="15" customFormat="1" ht="14.25">
      <c r="E548" s="145"/>
    </row>
    <row r="549" s="15" customFormat="1" ht="14.25">
      <c r="E549" s="145"/>
    </row>
    <row r="550" s="15" customFormat="1" ht="14.25">
      <c r="E550" s="145"/>
    </row>
    <row r="551" s="15" customFormat="1" ht="14.25">
      <c r="E551" s="145"/>
    </row>
    <row r="552" s="15" customFormat="1" ht="14.25">
      <c r="E552" s="145"/>
    </row>
    <row r="553" s="15" customFormat="1" ht="14.25">
      <c r="E553" s="145"/>
    </row>
    <row r="554" s="15" customFormat="1" ht="14.25">
      <c r="E554" s="145"/>
    </row>
    <row r="555" s="15" customFormat="1" ht="14.25">
      <c r="E555" s="145"/>
    </row>
    <row r="556" s="15" customFormat="1" ht="14.25">
      <c r="E556" s="145"/>
    </row>
    <row r="557" s="15" customFormat="1" ht="14.25">
      <c r="E557" s="145"/>
    </row>
    <row r="558" s="15" customFormat="1" ht="14.25">
      <c r="E558" s="145"/>
    </row>
    <row r="559" s="15" customFormat="1" ht="14.25">
      <c r="E559" s="145"/>
    </row>
    <row r="560" s="15" customFormat="1" ht="14.25">
      <c r="E560" s="145"/>
    </row>
    <row r="561" s="15" customFormat="1" ht="14.25">
      <c r="E561" s="145"/>
    </row>
    <row r="562" s="15" customFormat="1" ht="14.25">
      <c r="E562" s="145"/>
    </row>
    <row r="563" s="15" customFormat="1" ht="14.25">
      <c r="E563" s="145"/>
    </row>
    <row r="564" s="15" customFormat="1" ht="14.25">
      <c r="E564" s="145"/>
    </row>
    <row r="565" s="15" customFormat="1" ht="14.25">
      <c r="E565" s="145"/>
    </row>
    <row r="566" s="15" customFormat="1" ht="14.25">
      <c r="E566" s="145"/>
    </row>
    <row r="567" s="15" customFormat="1" ht="14.25">
      <c r="E567" s="145"/>
    </row>
    <row r="568" s="15" customFormat="1" ht="14.25">
      <c r="E568" s="145"/>
    </row>
    <row r="569" s="15" customFormat="1" ht="14.25">
      <c r="E569" s="145"/>
    </row>
    <row r="570" s="15" customFormat="1" ht="14.25">
      <c r="E570" s="145"/>
    </row>
    <row r="571" s="15" customFormat="1" ht="14.25">
      <c r="E571" s="145"/>
    </row>
    <row r="572" s="15" customFormat="1" ht="14.25">
      <c r="E572" s="145"/>
    </row>
    <row r="573" s="15" customFormat="1" ht="14.25">
      <c r="E573" s="145"/>
    </row>
    <row r="574" s="15" customFormat="1" ht="14.25">
      <c r="E574" s="145"/>
    </row>
    <row r="575" s="15" customFormat="1" ht="14.25">
      <c r="E575" s="145"/>
    </row>
    <row r="576" s="15" customFormat="1" ht="14.25">
      <c r="E576" s="145"/>
    </row>
    <row r="577" s="15" customFormat="1" ht="14.25">
      <c r="E577" s="145"/>
    </row>
    <row r="578" s="15" customFormat="1" ht="14.25">
      <c r="E578" s="145"/>
    </row>
    <row r="579" s="15" customFormat="1" ht="14.25">
      <c r="E579" s="145"/>
    </row>
    <row r="580" s="15" customFormat="1" ht="14.25">
      <c r="E580" s="145"/>
    </row>
    <row r="581" s="15" customFormat="1" ht="14.25">
      <c r="E581" s="145"/>
    </row>
    <row r="582" s="15" customFormat="1" ht="14.25">
      <c r="E582" s="145"/>
    </row>
    <row r="583" s="15" customFormat="1" ht="14.25">
      <c r="E583" s="145"/>
    </row>
    <row r="584" s="15" customFormat="1" ht="14.25">
      <c r="E584" s="145"/>
    </row>
    <row r="585" s="15" customFormat="1" ht="14.25">
      <c r="E585" s="145"/>
    </row>
    <row r="586" s="15" customFormat="1" ht="14.25">
      <c r="E586" s="145"/>
    </row>
    <row r="587" s="15" customFormat="1" ht="14.25">
      <c r="E587" s="145"/>
    </row>
    <row r="588" s="15" customFormat="1" ht="14.25">
      <c r="E588" s="145"/>
    </row>
    <row r="589" s="15" customFormat="1" ht="14.25">
      <c r="E589" s="145"/>
    </row>
    <row r="590" s="15" customFormat="1" ht="14.25">
      <c r="E590" s="145"/>
    </row>
    <row r="591" s="15" customFormat="1" ht="14.25">
      <c r="E591" s="145"/>
    </row>
    <row r="592" s="15" customFormat="1" ht="14.25">
      <c r="E592" s="145"/>
    </row>
    <row r="593" s="15" customFormat="1" ht="14.25">
      <c r="E593" s="145"/>
    </row>
    <row r="594" s="15" customFormat="1" ht="14.25">
      <c r="E594" s="145"/>
    </row>
    <row r="595" s="15" customFormat="1" ht="14.25">
      <c r="E595" s="145"/>
    </row>
    <row r="596" s="15" customFormat="1" ht="14.25">
      <c r="E596" s="145"/>
    </row>
    <row r="597" s="15" customFormat="1" ht="14.25">
      <c r="E597" s="145"/>
    </row>
    <row r="598" s="15" customFormat="1" ht="14.25">
      <c r="E598" s="145"/>
    </row>
    <row r="599" s="15" customFormat="1" ht="14.25">
      <c r="E599" s="145"/>
    </row>
    <row r="600" s="15" customFormat="1" ht="14.25">
      <c r="E600" s="145"/>
    </row>
    <row r="601" s="15" customFormat="1" ht="14.25">
      <c r="E601" s="145"/>
    </row>
    <row r="602" s="15" customFormat="1" ht="14.25">
      <c r="E602" s="145"/>
    </row>
    <row r="603" s="15" customFormat="1" ht="14.25">
      <c r="E603" s="145"/>
    </row>
    <row r="604" s="15" customFormat="1" ht="14.25">
      <c r="E604" s="145"/>
    </row>
    <row r="605" s="15" customFormat="1" ht="14.25">
      <c r="E605" s="145"/>
    </row>
    <row r="606" s="15" customFormat="1" ht="14.25">
      <c r="E606" s="145"/>
    </row>
    <row r="607" s="15" customFormat="1" ht="14.25">
      <c r="E607" s="145"/>
    </row>
    <row r="608" s="15" customFormat="1" ht="14.25">
      <c r="E608" s="145"/>
    </row>
    <row r="609" s="15" customFormat="1" ht="14.25">
      <c r="E609" s="145"/>
    </row>
    <row r="610" s="15" customFormat="1" ht="14.25">
      <c r="E610" s="145"/>
    </row>
    <row r="611" s="15" customFormat="1" ht="14.25">
      <c r="E611" s="145"/>
    </row>
    <row r="612" s="15" customFormat="1" ht="14.25">
      <c r="E612" s="145"/>
    </row>
    <row r="613" s="15" customFormat="1" ht="14.25">
      <c r="E613" s="145"/>
    </row>
    <row r="614" s="15" customFormat="1" ht="14.25">
      <c r="E614" s="145"/>
    </row>
    <row r="615" s="15" customFormat="1" ht="14.25">
      <c r="E615" s="145"/>
    </row>
    <row r="616" s="15" customFormat="1" ht="14.25">
      <c r="E616" s="145"/>
    </row>
    <row r="617" s="15" customFormat="1" ht="14.25">
      <c r="E617" s="145"/>
    </row>
    <row r="618" s="15" customFormat="1" ht="14.25">
      <c r="E618" s="145"/>
    </row>
    <row r="619" s="15" customFormat="1" ht="14.25">
      <c r="E619" s="145"/>
    </row>
    <row r="620" s="15" customFormat="1" ht="14.25">
      <c r="E620" s="145"/>
    </row>
    <row r="621" s="15" customFormat="1" ht="14.25">
      <c r="E621" s="145"/>
    </row>
    <row r="622" s="15" customFormat="1" ht="14.25">
      <c r="E622" s="145"/>
    </row>
    <row r="623" s="15" customFormat="1" ht="14.25">
      <c r="E623" s="145"/>
    </row>
    <row r="624" s="15" customFormat="1" ht="14.25">
      <c r="E624" s="145"/>
    </row>
    <row r="625" s="15" customFormat="1" ht="14.25">
      <c r="E625" s="145"/>
    </row>
    <row r="626" s="15" customFormat="1" ht="14.25">
      <c r="E626" s="145"/>
    </row>
    <row r="627" s="15" customFormat="1" ht="14.25">
      <c r="E627" s="145"/>
    </row>
    <row r="628" s="15" customFormat="1" ht="14.25">
      <c r="E628" s="145"/>
    </row>
    <row r="629" s="15" customFormat="1" ht="14.25">
      <c r="E629" s="145"/>
    </row>
    <row r="630" s="15" customFormat="1" ht="14.25">
      <c r="E630" s="145"/>
    </row>
    <row r="631" s="15" customFormat="1" ht="14.25">
      <c r="E631" s="145"/>
    </row>
    <row r="632" s="15" customFormat="1" ht="14.25">
      <c r="E632" s="145"/>
    </row>
    <row r="633" s="15" customFormat="1" ht="14.25">
      <c r="E633" s="145"/>
    </row>
    <row r="634" s="15" customFormat="1" ht="14.25">
      <c r="E634" s="145"/>
    </row>
    <row r="635" s="15" customFormat="1" ht="14.25">
      <c r="E635" s="145"/>
    </row>
    <row r="636" s="15" customFormat="1" ht="14.25">
      <c r="E636" s="145"/>
    </row>
    <row r="637" s="15" customFormat="1" ht="14.25">
      <c r="E637" s="145"/>
    </row>
    <row r="638" s="15" customFormat="1" ht="14.25">
      <c r="E638" s="145"/>
    </row>
    <row r="639" s="15" customFormat="1" ht="14.25">
      <c r="E639" s="145"/>
    </row>
    <row r="640" s="15" customFormat="1" ht="14.25">
      <c r="E640" s="145"/>
    </row>
    <row r="641" s="15" customFormat="1" ht="14.25">
      <c r="E641" s="145"/>
    </row>
    <row r="642" s="15" customFormat="1" ht="14.25">
      <c r="E642" s="145"/>
    </row>
    <row r="643" s="15" customFormat="1" ht="14.25">
      <c r="E643" s="145"/>
    </row>
    <row r="644" s="15" customFormat="1" ht="14.25">
      <c r="E644" s="145"/>
    </row>
    <row r="645" s="15" customFormat="1" ht="14.25">
      <c r="E645" s="145"/>
    </row>
    <row r="646" s="15" customFormat="1" ht="14.25">
      <c r="E646" s="145"/>
    </row>
    <row r="647" s="15" customFormat="1" ht="14.25">
      <c r="E647" s="145"/>
    </row>
    <row r="648" s="15" customFormat="1" ht="14.25">
      <c r="E648" s="145"/>
    </row>
    <row r="649" s="15" customFormat="1" ht="14.25">
      <c r="E649" s="145"/>
    </row>
    <row r="650" s="15" customFormat="1" ht="14.25">
      <c r="E650" s="145"/>
    </row>
    <row r="651" s="15" customFormat="1" ht="14.25">
      <c r="E651" s="145"/>
    </row>
    <row r="652" s="15" customFormat="1" ht="14.25">
      <c r="E652" s="145"/>
    </row>
    <row r="653" s="15" customFormat="1" ht="14.25">
      <c r="E653" s="145"/>
    </row>
    <row r="654" s="15" customFormat="1" ht="14.25">
      <c r="E654" s="145"/>
    </row>
    <row r="655" s="15" customFormat="1" ht="14.25">
      <c r="E655" s="145"/>
    </row>
    <row r="656" s="15" customFormat="1" ht="14.25">
      <c r="E656" s="145"/>
    </row>
    <row r="657" s="15" customFormat="1" ht="14.25">
      <c r="E657" s="145"/>
    </row>
    <row r="658" s="15" customFormat="1" ht="14.25">
      <c r="E658" s="145"/>
    </row>
    <row r="659" s="15" customFormat="1" ht="14.25">
      <c r="E659" s="145"/>
    </row>
    <row r="660" s="15" customFormat="1" ht="14.25">
      <c r="E660" s="145"/>
    </row>
    <row r="661" s="15" customFormat="1" ht="14.25">
      <c r="E661" s="145"/>
    </row>
    <row r="662" s="15" customFormat="1" ht="14.25">
      <c r="E662" s="145"/>
    </row>
    <row r="663" s="15" customFormat="1" ht="14.25">
      <c r="E663" s="145"/>
    </row>
    <row r="664" s="15" customFormat="1" ht="14.25">
      <c r="E664" s="145"/>
    </row>
    <row r="665" s="15" customFormat="1" ht="14.25">
      <c r="E665" s="145"/>
    </row>
    <row r="666" s="15" customFormat="1" ht="14.25">
      <c r="E666" s="145"/>
    </row>
    <row r="667" s="15" customFormat="1" ht="14.25">
      <c r="E667" s="145"/>
    </row>
    <row r="668" s="15" customFormat="1" ht="14.25">
      <c r="E668" s="145"/>
    </row>
    <row r="669" s="15" customFormat="1" ht="14.25">
      <c r="E669" s="145"/>
    </row>
    <row r="670" s="15" customFormat="1" ht="14.25">
      <c r="E670" s="145"/>
    </row>
    <row r="671" s="15" customFormat="1" ht="14.25">
      <c r="E671" s="145"/>
    </row>
    <row r="672" s="15" customFormat="1" ht="14.25">
      <c r="E672" s="145"/>
    </row>
    <row r="673" s="15" customFormat="1" ht="14.25">
      <c r="E673" s="145"/>
    </row>
    <row r="674" s="15" customFormat="1" ht="14.25">
      <c r="E674" s="145"/>
    </row>
    <row r="675" s="15" customFormat="1" ht="14.25">
      <c r="E675" s="145"/>
    </row>
    <row r="676" s="15" customFormat="1" ht="14.25">
      <c r="E676" s="145"/>
    </row>
    <row r="677" s="15" customFormat="1" ht="14.25">
      <c r="E677" s="145"/>
    </row>
    <row r="678" s="15" customFormat="1" ht="14.25">
      <c r="E678" s="145"/>
    </row>
    <row r="679" s="15" customFormat="1" ht="14.25">
      <c r="E679" s="145"/>
    </row>
    <row r="680" s="15" customFormat="1" ht="14.25">
      <c r="E680" s="145"/>
    </row>
    <row r="681" s="15" customFormat="1" ht="14.25">
      <c r="E681" s="145"/>
    </row>
    <row r="682" s="15" customFormat="1" ht="14.25">
      <c r="E682" s="145"/>
    </row>
    <row r="683" s="15" customFormat="1" ht="14.25">
      <c r="E683" s="145"/>
    </row>
    <row r="684" s="15" customFormat="1" ht="14.25">
      <c r="E684" s="145"/>
    </row>
    <row r="685" s="15" customFormat="1" ht="14.25">
      <c r="E685" s="145"/>
    </row>
    <row r="686" s="15" customFormat="1" ht="14.25">
      <c r="E686" s="145"/>
    </row>
    <row r="687" s="15" customFormat="1" ht="14.25">
      <c r="E687" s="145"/>
    </row>
    <row r="688" s="15" customFormat="1" ht="14.25">
      <c r="E688" s="145"/>
    </row>
    <row r="689" s="15" customFormat="1" ht="14.25">
      <c r="E689" s="145"/>
    </row>
    <row r="690" s="15" customFormat="1" ht="14.25">
      <c r="E690" s="145"/>
    </row>
    <row r="691" s="15" customFormat="1" ht="14.25">
      <c r="E691" s="145"/>
    </row>
    <row r="692" s="15" customFormat="1" ht="14.25">
      <c r="E692" s="145"/>
    </row>
    <row r="693" s="15" customFormat="1" ht="14.25">
      <c r="E693" s="145"/>
    </row>
    <row r="694" s="15" customFormat="1" ht="14.25">
      <c r="E694" s="145"/>
    </row>
    <row r="695" s="15" customFormat="1" ht="14.25">
      <c r="E695" s="145"/>
    </row>
    <row r="696" s="15" customFormat="1" ht="14.25">
      <c r="E696" s="145"/>
    </row>
    <row r="697" s="15" customFormat="1" ht="14.25">
      <c r="E697" s="145"/>
    </row>
    <row r="698" s="15" customFormat="1" ht="14.25">
      <c r="E698" s="145"/>
    </row>
    <row r="699" s="15" customFormat="1" ht="14.25">
      <c r="E699" s="145"/>
    </row>
    <row r="700" s="15" customFormat="1" ht="14.25">
      <c r="E700" s="145"/>
    </row>
    <row r="701" s="15" customFormat="1" ht="14.25">
      <c r="E701" s="145"/>
    </row>
    <row r="702" s="15" customFormat="1" ht="14.25">
      <c r="E702" s="145"/>
    </row>
    <row r="703" s="15" customFormat="1" ht="14.25">
      <c r="E703" s="145"/>
    </row>
    <row r="704" s="15" customFormat="1" ht="14.25">
      <c r="E704" s="145"/>
    </row>
    <row r="705" s="15" customFormat="1" ht="14.25">
      <c r="E705" s="145"/>
    </row>
    <row r="706" s="15" customFormat="1" ht="14.25">
      <c r="E706" s="145"/>
    </row>
    <row r="707" s="15" customFormat="1" ht="14.25">
      <c r="E707" s="145"/>
    </row>
    <row r="708" s="15" customFormat="1" ht="14.25">
      <c r="E708" s="145"/>
    </row>
    <row r="709" s="15" customFormat="1" ht="14.25">
      <c r="E709" s="145"/>
    </row>
    <row r="710" s="15" customFormat="1" ht="14.25">
      <c r="E710" s="145"/>
    </row>
    <row r="711" s="15" customFormat="1" ht="14.25">
      <c r="E711" s="145"/>
    </row>
    <row r="712" s="15" customFormat="1" ht="14.25">
      <c r="E712" s="145"/>
    </row>
    <row r="713" s="15" customFormat="1" ht="14.25">
      <c r="E713" s="145"/>
    </row>
    <row r="714" s="15" customFormat="1" ht="14.25">
      <c r="E714" s="145"/>
    </row>
    <row r="715" s="15" customFormat="1" ht="14.25">
      <c r="E715" s="145"/>
    </row>
    <row r="716" s="15" customFormat="1" ht="14.25">
      <c r="E716" s="145"/>
    </row>
    <row r="717" s="15" customFormat="1" ht="14.25">
      <c r="E717" s="145"/>
    </row>
    <row r="718" s="15" customFormat="1" ht="14.25">
      <c r="E718" s="145"/>
    </row>
    <row r="719" s="15" customFormat="1" ht="14.25">
      <c r="E719" s="145"/>
    </row>
    <row r="720" s="15" customFormat="1" ht="14.25">
      <c r="E720" s="145"/>
    </row>
    <row r="721" s="15" customFormat="1" ht="14.25">
      <c r="E721" s="145"/>
    </row>
    <row r="722" s="15" customFormat="1" ht="14.25">
      <c r="E722" s="145"/>
    </row>
    <row r="723" s="15" customFormat="1" ht="14.25">
      <c r="E723" s="145"/>
    </row>
    <row r="724" s="15" customFormat="1" ht="14.25">
      <c r="E724" s="145"/>
    </row>
    <row r="725" s="15" customFormat="1" ht="14.25">
      <c r="E725" s="145"/>
    </row>
    <row r="726" s="15" customFormat="1" ht="14.25">
      <c r="E726" s="145"/>
    </row>
    <row r="727" s="15" customFormat="1" ht="14.25">
      <c r="E727" s="145"/>
    </row>
    <row r="728" s="15" customFormat="1" ht="14.25">
      <c r="E728" s="145"/>
    </row>
    <row r="729" s="15" customFormat="1" ht="14.25">
      <c r="E729" s="145"/>
    </row>
    <row r="730" s="15" customFormat="1" ht="14.25">
      <c r="E730" s="145"/>
    </row>
    <row r="731" s="15" customFormat="1" ht="14.25">
      <c r="E731" s="145"/>
    </row>
    <row r="732" s="15" customFormat="1" ht="14.25">
      <c r="E732" s="145"/>
    </row>
    <row r="733" s="15" customFormat="1" ht="14.25">
      <c r="E733" s="145"/>
    </row>
    <row r="734" s="15" customFormat="1" ht="14.25">
      <c r="E734" s="145"/>
    </row>
    <row r="735" s="15" customFormat="1" ht="14.25">
      <c r="E735" s="145"/>
    </row>
    <row r="736" s="15" customFormat="1" ht="14.25">
      <c r="E736" s="145"/>
    </row>
    <row r="737" s="15" customFormat="1" ht="14.25">
      <c r="E737" s="145"/>
    </row>
    <row r="738" s="15" customFormat="1" ht="14.25">
      <c r="E738" s="145"/>
    </row>
    <row r="739" s="15" customFormat="1" ht="14.25">
      <c r="E739" s="145"/>
    </row>
    <row r="740" s="15" customFormat="1" ht="14.25">
      <c r="E740" s="145"/>
    </row>
    <row r="741" s="15" customFormat="1" ht="14.25">
      <c r="E741" s="145"/>
    </row>
    <row r="742" s="15" customFormat="1" ht="14.25">
      <c r="E742" s="145"/>
    </row>
    <row r="743" s="15" customFormat="1" ht="14.25">
      <c r="E743" s="145"/>
    </row>
    <row r="744" s="15" customFormat="1" ht="14.25">
      <c r="E744" s="145"/>
    </row>
    <row r="745" s="15" customFormat="1" ht="14.25">
      <c r="E745" s="145"/>
    </row>
    <row r="746" s="15" customFormat="1" ht="14.25">
      <c r="E746" s="145"/>
    </row>
    <row r="747" s="15" customFormat="1" ht="14.25">
      <c r="E747" s="145"/>
    </row>
    <row r="748" s="15" customFormat="1" ht="14.25">
      <c r="E748" s="145"/>
    </row>
    <row r="749" s="15" customFormat="1" ht="14.25">
      <c r="E749" s="145"/>
    </row>
    <row r="750" s="15" customFormat="1" ht="14.25">
      <c r="E750" s="145"/>
    </row>
    <row r="751" s="15" customFormat="1" ht="14.25">
      <c r="E751" s="145"/>
    </row>
    <row r="752" s="15" customFormat="1" ht="14.25">
      <c r="E752" s="145"/>
    </row>
    <row r="753" s="15" customFormat="1" ht="14.25">
      <c r="E753" s="145"/>
    </row>
    <row r="754" s="15" customFormat="1" ht="14.25">
      <c r="E754" s="145"/>
    </row>
    <row r="755" s="15" customFormat="1" ht="14.25">
      <c r="E755" s="145"/>
    </row>
    <row r="756" s="15" customFormat="1" ht="14.25">
      <c r="E756" s="145"/>
    </row>
    <row r="757" s="15" customFormat="1" ht="14.25">
      <c r="E757" s="145"/>
    </row>
    <row r="758" s="15" customFormat="1" ht="14.25">
      <c r="E758" s="145"/>
    </row>
    <row r="759" s="15" customFormat="1" ht="14.25">
      <c r="E759" s="145"/>
    </row>
    <row r="760" s="15" customFormat="1" ht="14.25">
      <c r="E760" s="145"/>
    </row>
    <row r="761" s="15" customFormat="1" ht="14.25">
      <c r="E761" s="145"/>
    </row>
    <row r="762" s="15" customFormat="1" ht="14.25">
      <c r="E762" s="145"/>
    </row>
    <row r="763" s="15" customFormat="1" ht="14.25">
      <c r="E763" s="145"/>
    </row>
    <row r="764" s="15" customFormat="1" ht="14.25">
      <c r="E764" s="145"/>
    </row>
    <row r="765" s="15" customFormat="1" ht="14.25">
      <c r="E765" s="145"/>
    </row>
    <row r="766" s="15" customFormat="1" ht="14.25">
      <c r="E766" s="145"/>
    </row>
    <row r="767" s="15" customFormat="1" ht="14.25">
      <c r="E767" s="145"/>
    </row>
    <row r="768" s="15" customFormat="1" ht="14.25">
      <c r="E768" s="145"/>
    </row>
    <row r="769" s="15" customFormat="1" ht="14.25">
      <c r="E769" s="145"/>
    </row>
    <row r="770" s="15" customFormat="1" ht="14.25">
      <c r="E770" s="145"/>
    </row>
    <row r="771" s="15" customFormat="1" ht="14.25">
      <c r="E771" s="145"/>
    </row>
    <row r="772" s="15" customFormat="1" ht="14.25">
      <c r="E772" s="145"/>
    </row>
    <row r="773" s="15" customFormat="1" ht="14.25">
      <c r="E773" s="145"/>
    </row>
    <row r="774" s="15" customFormat="1" ht="14.25">
      <c r="E774" s="145"/>
    </row>
    <row r="775" s="15" customFormat="1" ht="14.25">
      <c r="E775" s="145"/>
    </row>
    <row r="776" s="15" customFormat="1" ht="14.25">
      <c r="E776" s="145"/>
    </row>
    <row r="777" s="15" customFormat="1" ht="14.25">
      <c r="E777" s="145"/>
    </row>
    <row r="778" s="15" customFormat="1" ht="14.25">
      <c r="E778" s="145"/>
    </row>
    <row r="779" s="15" customFormat="1" ht="14.25">
      <c r="E779" s="145"/>
    </row>
    <row r="780" s="15" customFormat="1" ht="14.25">
      <c r="E780" s="145"/>
    </row>
    <row r="781" s="15" customFormat="1" ht="14.25">
      <c r="E781" s="145"/>
    </row>
    <row r="782" s="15" customFormat="1" ht="14.25">
      <c r="E782" s="145"/>
    </row>
    <row r="783" s="15" customFormat="1" ht="14.25">
      <c r="E783" s="145"/>
    </row>
    <row r="784" s="15" customFormat="1" ht="14.25">
      <c r="E784" s="145"/>
    </row>
    <row r="785" s="15" customFormat="1" ht="14.25">
      <c r="E785" s="145"/>
    </row>
    <row r="786" s="15" customFormat="1" ht="14.25">
      <c r="E786" s="145"/>
    </row>
    <row r="787" s="15" customFormat="1" ht="14.25">
      <c r="E787" s="145"/>
    </row>
    <row r="788" s="15" customFormat="1" ht="14.25">
      <c r="E788" s="145"/>
    </row>
    <row r="789" s="15" customFormat="1" ht="14.25">
      <c r="E789" s="145"/>
    </row>
    <row r="790" s="15" customFormat="1" ht="14.25">
      <c r="E790" s="145"/>
    </row>
    <row r="791" s="15" customFormat="1" ht="14.25">
      <c r="E791" s="145"/>
    </row>
    <row r="792" s="15" customFormat="1" ht="14.25">
      <c r="E792" s="145"/>
    </row>
    <row r="793" s="15" customFormat="1" ht="14.25">
      <c r="E793" s="145"/>
    </row>
    <row r="794" s="15" customFormat="1" ht="14.25">
      <c r="E794" s="145"/>
    </row>
    <row r="795" s="15" customFormat="1" ht="14.25">
      <c r="E795" s="145"/>
    </row>
    <row r="796" s="15" customFormat="1" ht="14.25">
      <c r="E796" s="145"/>
    </row>
    <row r="797" s="15" customFormat="1" ht="14.25">
      <c r="E797" s="145"/>
    </row>
    <row r="798" s="15" customFormat="1" ht="14.25">
      <c r="E798" s="145"/>
    </row>
    <row r="799" s="15" customFormat="1" ht="14.25">
      <c r="E799" s="145"/>
    </row>
    <row r="800" s="15" customFormat="1" ht="14.25">
      <c r="E800" s="145"/>
    </row>
    <row r="801" s="15" customFormat="1" ht="14.25">
      <c r="E801" s="145"/>
    </row>
    <row r="802" s="15" customFormat="1" ht="14.25">
      <c r="E802" s="145"/>
    </row>
    <row r="803" s="15" customFormat="1" ht="14.25">
      <c r="E803" s="145"/>
    </row>
    <row r="804" s="15" customFormat="1" ht="14.25">
      <c r="E804" s="145"/>
    </row>
    <row r="805" s="15" customFormat="1" ht="14.25">
      <c r="E805" s="145"/>
    </row>
    <row r="806" s="15" customFormat="1" ht="14.25">
      <c r="E806" s="145"/>
    </row>
    <row r="807" s="15" customFormat="1" ht="14.25">
      <c r="E807" s="145"/>
    </row>
    <row r="808" s="15" customFormat="1" ht="14.25">
      <c r="E808" s="145"/>
    </row>
    <row r="809" s="15" customFormat="1" ht="14.25">
      <c r="E809" s="145"/>
    </row>
    <row r="810" s="15" customFormat="1" ht="14.25">
      <c r="E810" s="145"/>
    </row>
    <row r="811" s="15" customFormat="1" ht="14.25">
      <c r="E811" s="145"/>
    </row>
    <row r="812" s="15" customFormat="1" ht="14.25">
      <c r="E812" s="145"/>
    </row>
    <row r="813" s="15" customFormat="1" ht="14.25">
      <c r="E813" s="145"/>
    </row>
    <row r="814" s="15" customFormat="1" ht="14.25">
      <c r="E814" s="145"/>
    </row>
    <row r="815" s="15" customFormat="1" ht="14.25">
      <c r="E815" s="145"/>
    </row>
    <row r="816" s="15" customFormat="1" ht="14.25">
      <c r="E816" s="145"/>
    </row>
    <row r="817" s="15" customFormat="1" ht="14.25">
      <c r="E817" s="145"/>
    </row>
    <row r="818" s="15" customFormat="1" ht="14.25">
      <c r="E818" s="145"/>
    </row>
    <row r="819" s="15" customFormat="1" ht="14.25">
      <c r="E819" s="145"/>
    </row>
    <row r="820" s="15" customFormat="1" ht="14.25">
      <c r="E820" s="145"/>
    </row>
    <row r="821" s="15" customFormat="1" ht="14.25">
      <c r="E821" s="145"/>
    </row>
    <row r="822" s="15" customFormat="1" ht="14.25">
      <c r="E822" s="145"/>
    </row>
    <row r="823" s="15" customFormat="1" ht="14.25">
      <c r="E823" s="145"/>
    </row>
    <row r="824" s="15" customFormat="1" ht="14.25">
      <c r="E824" s="145"/>
    </row>
    <row r="825" s="15" customFormat="1" ht="14.25">
      <c r="E825" s="145"/>
    </row>
    <row r="826" s="15" customFormat="1" ht="14.25">
      <c r="E826" s="145"/>
    </row>
    <row r="827" s="15" customFormat="1" ht="14.25">
      <c r="E827" s="145"/>
    </row>
    <row r="828" s="15" customFormat="1" ht="14.25">
      <c r="E828" s="145"/>
    </row>
    <row r="829" s="15" customFormat="1" ht="14.25">
      <c r="E829" s="145"/>
    </row>
    <row r="830" s="15" customFormat="1" ht="14.25">
      <c r="E830" s="145"/>
    </row>
    <row r="831" s="15" customFormat="1" ht="14.25">
      <c r="E831" s="145"/>
    </row>
    <row r="832" s="15" customFormat="1" ht="14.25">
      <c r="E832" s="145"/>
    </row>
    <row r="833" s="15" customFormat="1" ht="14.25">
      <c r="E833" s="145"/>
    </row>
    <row r="834" s="15" customFormat="1" ht="14.25">
      <c r="E834" s="145"/>
    </row>
    <row r="835" s="15" customFormat="1" ht="14.25">
      <c r="E835" s="145"/>
    </row>
    <row r="836" s="15" customFormat="1" ht="14.25">
      <c r="E836" s="145"/>
    </row>
    <row r="837" s="15" customFormat="1" ht="14.25">
      <c r="E837" s="145"/>
    </row>
    <row r="838" s="15" customFormat="1" ht="14.25">
      <c r="E838" s="145"/>
    </row>
    <row r="839" s="15" customFormat="1" ht="14.25">
      <c r="E839" s="145"/>
    </row>
    <row r="840" s="15" customFormat="1" ht="14.25">
      <c r="E840" s="145"/>
    </row>
    <row r="841" s="15" customFormat="1" ht="14.25">
      <c r="E841" s="145"/>
    </row>
    <row r="842" s="15" customFormat="1" ht="14.25">
      <c r="E842" s="145"/>
    </row>
    <row r="843" s="15" customFormat="1" ht="14.25">
      <c r="E843" s="145"/>
    </row>
    <row r="844" s="15" customFormat="1" ht="14.25">
      <c r="E844" s="145"/>
    </row>
    <row r="845" s="15" customFormat="1" ht="14.25">
      <c r="E845" s="145"/>
    </row>
    <row r="846" s="15" customFormat="1" ht="14.25">
      <c r="E846" s="145"/>
    </row>
    <row r="847" s="15" customFormat="1" ht="14.25">
      <c r="E847" s="145"/>
    </row>
    <row r="848" s="15" customFormat="1" ht="14.25">
      <c r="E848" s="145"/>
    </row>
    <row r="849" s="15" customFormat="1" ht="14.25">
      <c r="E849" s="145"/>
    </row>
    <row r="850" s="15" customFormat="1" ht="14.25">
      <c r="E850" s="145"/>
    </row>
    <row r="851" s="15" customFormat="1" ht="14.25">
      <c r="E851" s="145"/>
    </row>
    <row r="852" s="15" customFormat="1" ht="14.25">
      <c r="E852" s="145"/>
    </row>
    <row r="853" s="15" customFormat="1" ht="14.25">
      <c r="E853" s="145"/>
    </row>
    <row r="854" s="15" customFormat="1" ht="14.25">
      <c r="E854" s="145"/>
    </row>
    <row r="855" s="15" customFormat="1" ht="14.25">
      <c r="E855" s="145"/>
    </row>
    <row r="856" s="15" customFormat="1" ht="14.25">
      <c r="E856" s="145"/>
    </row>
    <row r="857" s="15" customFormat="1" ht="14.25">
      <c r="E857" s="145"/>
    </row>
    <row r="858" s="15" customFormat="1" ht="14.25">
      <c r="E858" s="145"/>
    </row>
    <row r="859" s="15" customFormat="1" ht="14.25">
      <c r="E859" s="145"/>
    </row>
    <row r="860" s="15" customFormat="1" ht="14.25">
      <c r="E860" s="145"/>
    </row>
    <row r="861" s="15" customFormat="1" ht="14.25">
      <c r="E861" s="145"/>
    </row>
    <row r="862" s="15" customFormat="1" ht="14.25">
      <c r="E862" s="145"/>
    </row>
    <row r="863" s="15" customFormat="1" ht="14.25">
      <c r="E863" s="145"/>
    </row>
    <row r="864" s="15" customFormat="1" ht="14.25">
      <c r="E864" s="145"/>
    </row>
    <row r="865" s="15" customFormat="1" ht="14.25">
      <c r="E865" s="145"/>
    </row>
    <row r="866" s="15" customFormat="1" ht="14.25">
      <c r="E866" s="145"/>
    </row>
    <row r="867" s="15" customFormat="1" ht="14.25">
      <c r="E867" s="145"/>
    </row>
    <row r="868" s="15" customFormat="1" ht="14.25">
      <c r="E868" s="145"/>
    </row>
    <row r="869" s="15" customFormat="1" ht="14.25">
      <c r="E869" s="145"/>
    </row>
    <row r="870" s="15" customFormat="1" ht="14.25">
      <c r="E870" s="145"/>
    </row>
    <row r="871" s="15" customFormat="1" ht="14.25">
      <c r="E871" s="145"/>
    </row>
    <row r="872" s="15" customFormat="1" ht="14.25">
      <c r="E872" s="145"/>
    </row>
    <row r="873" s="15" customFormat="1" ht="14.25">
      <c r="E873" s="145"/>
    </row>
    <row r="874" s="15" customFormat="1" ht="14.25">
      <c r="E874" s="145"/>
    </row>
    <row r="875" s="15" customFormat="1" ht="14.25">
      <c r="E875" s="145"/>
    </row>
    <row r="876" s="15" customFormat="1" ht="14.25">
      <c r="E876" s="145"/>
    </row>
    <row r="877" s="15" customFormat="1" ht="14.25">
      <c r="E877" s="145"/>
    </row>
    <row r="878" s="15" customFormat="1" ht="14.25">
      <c r="E878" s="145"/>
    </row>
    <row r="879" s="15" customFormat="1" ht="14.25">
      <c r="E879" s="145"/>
    </row>
    <row r="880" s="15" customFormat="1" ht="14.25">
      <c r="E880" s="145"/>
    </row>
    <row r="881" s="15" customFormat="1" ht="14.25">
      <c r="E881" s="145"/>
    </row>
    <row r="882" s="15" customFormat="1" ht="14.25">
      <c r="E882" s="145"/>
    </row>
    <row r="883" s="15" customFormat="1" ht="14.25">
      <c r="E883" s="145"/>
    </row>
    <row r="884" s="15" customFormat="1" ht="14.25">
      <c r="E884" s="145"/>
    </row>
    <row r="885" s="15" customFormat="1" ht="14.25">
      <c r="E885" s="145"/>
    </row>
    <row r="886" s="15" customFormat="1" ht="14.25">
      <c r="E886" s="145"/>
    </row>
    <row r="887" s="15" customFormat="1" ht="14.25">
      <c r="E887" s="145"/>
    </row>
    <row r="888" s="15" customFormat="1" ht="14.25">
      <c r="E888" s="145"/>
    </row>
    <row r="889" s="15" customFormat="1" ht="14.25">
      <c r="E889" s="145"/>
    </row>
    <row r="890" s="15" customFormat="1" ht="14.25">
      <c r="E890" s="145"/>
    </row>
    <row r="891" s="15" customFormat="1" ht="14.25">
      <c r="E891" s="145"/>
    </row>
    <row r="892" s="15" customFormat="1" ht="14.25">
      <c r="E892" s="145"/>
    </row>
    <row r="893" s="15" customFormat="1" ht="14.25">
      <c r="E893" s="145"/>
    </row>
    <row r="894" s="15" customFormat="1" ht="14.25">
      <c r="E894" s="145"/>
    </row>
    <row r="895" s="15" customFormat="1" ht="14.25">
      <c r="E895" s="145"/>
    </row>
    <row r="896" s="15" customFormat="1" ht="14.25">
      <c r="E896" s="145"/>
    </row>
    <row r="897" s="15" customFormat="1" ht="14.25">
      <c r="E897" s="145"/>
    </row>
    <row r="898" s="15" customFormat="1" ht="14.25">
      <c r="E898" s="145"/>
    </row>
    <row r="899" s="15" customFormat="1" ht="14.25">
      <c r="E899" s="145"/>
    </row>
    <row r="900" s="15" customFormat="1" ht="14.25">
      <c r="E900" s="145"/>
    </row>
    <row r="901" s="15" customFormat="1" ht="14.25">
      <c r="E901" s="145"/>
    </row>
    <row r="902" s="15" customFormat="1" ht="14.25">
      <c r="E902" s="145"/>
    </row>
    <row r="903" s="15" customFormat="1" ht="14.25">
      <c r="E903" s="145"/>
    </row>
    <row r="904" s="15" customFormat="1" ht="14.25">
      <c r="E904" s="145"/>
    </row>
    <row r="905" s="15" customFormat="1" ht="14.25">
      <c r="E905" s="145"/>
    </row>
    <row r="906" s="15" customFormat="1" ht="14.25">
      <c r="E906" s="145"/>
    </row>
    <row r="907" s="15" customFormat="1" ht="14.25">
      <c r="E907" s="145"/>
    </row>
    <row r="908" s="15" customFormat="1" ht="14.25">
      <c r="E908" s="145"/>
    </row>
    <row r="909" s="15" customFormat="1" ht="14.25">
      <c r="E909" s="145"/>
    </row>
    <row r="910" s="15" customFormat="1" ht="14.25">
      <c r="E910" s="145"/>
    </row>
    <row r="911" s="15" customFormat="1" ht="14.25">
      <c r="E911" s="145"/>
    </row>
    <row r="912" s="15" customFormat="1" ht="14.25">
      <c r="E912" s="145"/>
    </row>
    <row r="913" s="15" customFormat="1" ht="14.25">
      <c r="E913" s="145"/>
    </row>
    <row r="914" s="15" customFormat="1" ht="14.25">
      <c r="E914" s="145"/>
    </row>
    <row r="915" s="15" customFormat="1" ht="14.25">
      <c r="E915" s="145"/>
    </row>
    <row r="916" s="15" customFormat="1" ht="14.25">
      <c r="E916" s="145"/>
    </row>
    <row r="917" s="15" customFormat="1" ht="14.25">
      <c r="E917" s="145"/>
    </row>
    <row r="918" s="15" customFormat="1" ht="14.25">
      <c r="E918" s="145"/>
    </row>
    <row r="919" s="15" customFormat="1" ht="14.25">
      <c r="E919" s="145"/>
    </row>
    <row r="920" s="15" customFormat="1" ht="14.25">
      <c r="E920" s="145"/>
    </row>
    <row r="921" s="15" customFormat="1" ht="14.25">
      <c r="E921" s="145"/>
    </row>
    <row r="922" s="15" customFormat="1" ht="14.25">
      <c r="E922" s="145"/>
    </row>
    <row r="923" s="15" customFormat="1" ht="14.25">
      <c r="E923" s="145"/>
    </row>
    <row r="924" s="15" customFormat="1" ht="14.25">
      <c r="E924" s="145"/>
    </row>
    <row r="925" s="15" customFormat="1" ht="14.25">
      <c r="E925" s="145"/>
    </row>
    <row r="926" s="15" customFormat="1" ht="14.25">
      <c r="E926" s="145"/>
    </row>
    <row r="927" s="15" customFormat="1" ht="14.25">
      <c r="E927" s="145"/>
    </row>
    <row r="928" s="15" customFormat="1" ht="14.25">
      <c r="E928" s="145"/>
    </row>
    <row r="929" s="15" customFormat="1" ht="14.25">
      <c r="E929" s="145"/>
    </row>
    <row r="930" s="15" customFormat="1" ht="14.25">
      <c r="E930" s="145"/>
    </row>
    <row r="931" s="15" customFormat="1" ht="14.25">
      <c r="E931" s="145"/>
    </row>
    <row r="932" s="15" customFormat="1" ht="14.25">
      <c r="E932" s="145"/>
    </row>
    <row r="933" s="15" customFormat="1" ht="14.25">
      <c r="E933" s="145"/>
    </row>
    <row r="934" s="15" customFormat="1" ht="14.25">
      <c r="E934" s="145"/>
    </row>
    <row r="935" s="15" customFormat="1" ht="14.25">
      <c r="E935" s="145"/>
    </row>
    <row r="936" s="15" customFormat="1" ht="14.25">
      <c r="E936" s="145"/>
    </row>
    <row r="937" s="15" customFormat="1" ht="14.25">
      <c r="E937" s="145"/>
    </row>
    <row r="938" s="15" customFormat="1" ht="14.25">
      <c r="E938" s="145"/>
    </row>
    <row r="939" s="15" customFormat="1" ht="14.25">
      <c r="E939" s="145"/>
    </row>
    <row r="940" s="15" customFormat="1" ht="14.25">
      <c r="E940" s="145"/>
    </row>
    <row r="941" s="15" customFormat="1" ht="14.25">
      <c r="E941" s="145"/>
    </row>
    <row r="942" s="15" customFormat="1" ht="14.25">
      <c r="E942" s="145"/>
    </row>
    <row r="943" s="15" customFormat="1" ht="14.25">
      <c r="E943" s="145"/>
    </row>
    <row r="944" s="15" customFormat="1" ht="14.25">
      <c r="E944" s="145"/>
    </row>
    <row r="945" s="15" customFormat="1" ht="14.25">
      <c r="E945" s="145"/>
    </row>
    <row r="946" s="15" customFormat="1" ht="14.25">
      <c r="E946" s="145"/>
    </row>
    <row r="947" s="15" customFormat="1" ht="14.25">
      <c r="E947" s="145"/>
    </row>
    <row r="948" s="15" customFormat="1" ht="14.25">
      <c r="E948" s="145"/>
    </row>
    <row r="949" s="15" customFormat="1" ht="14.25">
      <c r="E949" s="145"/>
    </row>
    <row r="950" s="15" customFormat="1" ht="14.25">
      <c r="E950" s="145"/>
    </row>
    <row r="951" s="15" customFormat="1" ht="14.25">
      <c r="E951" s="145"/>
    </row>
    <row r="952" s="15" customFormat="1" ht="14.25">
      <c r="E952" s="145"/>
    </row>
    <row r="953" s="15" customFormat="1" ht="14.25">
      <c r="E953" s="145"/>
    </row>
    <row r="954" s="15" customFormat="1" ht="14.25">
      <c r="E954" s="145"/>
    </row>
    <row r="955" s="15" customFormat="1" ht="14.25">
      <c r="E955" s="145"/>
    </row>
    <row r="956" s="15" customFormat="1" ht="14.25">
      <c r="E956" s="145"/>
    </row>
    <row r="957" s="15" customFormat="1" ht="14.25">
      <c r="E957" s="145"/>
    </row>
    <row r="958" s="15" customFormat="1" ht="14.25">
      <c r="E958" s="145"/>
    </row>
    <row r="959" s="15" customFormat="1" ht="14.25">
      <c r="E959" s="145"/>
    </row>
    <row r="960" s="15" customFormat="1" ht="14.25">
      <c r="E960" s="145"/>
    </row>
    <row r="961" s="15" customFormat="1" ht="14.25">
      <c r="E961" s="145"/>
    </row>
    <row r="962" s="15" customFormat="1" ht="14.25">
      <c r="E962" s="145"/>
    </row>
    <row r="963" s="15" customFormat="1" ht="14.25">
      <c r="E963" s="145"/>
    </row>
    <row r="964" s="15" customFormat="1" ht="14.25">
      <c r="E964" s="145"/>
    </row>
    <row r="965" s="15" customFormat="1" ht="14.25">
      <c r="E965" s="145"/>
    </row>
    <row r="966" s="15" customFormat="1" ht="14.25">
      <c r="E966" s="145"/>
    </row>
    <row r="967" s="15" customFormat="1" ht="14.25">
      <c r="E967" s="145"/>
    </row>
    <row r="968" s="15" customFormat="1" ht="14.25">
      <c r="E968" s="145"/>
    </row>
    <row r="969" s="15" customFormat="1" ht="14.25">
      <c r="E969" s="145"/>
    </row>
    <row r="970" s="15" customFormat="1" ht="14.25">
      <c r="E970" s="145"/>
    </row>
    <row r="971" s="15" customFormat="1" ht="14.25">
      <c r="E971" s="145"/>
    </row>
    <row r="972" s="15" customFormat="1" ht="14.25">
      <c r="E972" s="145"/>
    </row>
    <row r="973" s="15" customFormat="1" ht="14.25">
      <c r="E973" s="145"/>
    </row>
    <row r="974" s="15" customFormat="1" ht="14.25">
      <c r="E974" s="145"/>
    </row>
    <row r="975" s="15" customFormat="1" ht="14.25">
      <c r="E975" s="145"/>
    </row>
    <row r="976" s="15" customFormat="1" ht="14.25">
      <c r="E976" s="145"/>
    </row>
    <row r="977" s="15" customFormat="1" ht="14.25">
      <c r="E977" s="145"/>
    </row>
    <row r="978" s="15" customFormat="1" ht="14.25">
      <c r="E978" s="145"/>
    </row>
    <row r="979" s="15" customFormat="1" ht="14.25">
      <c r="E979" s="145"/>
    </row>
    <row r="980" s="15" customFormat="1" ht="14.25">
      <c r="E980" s="145"/>
    </row>
    <row r="981" s="15" customFormat="1" ht="14.25">
      <c r="E981" s="145"/>
    </row>
    <row r="982" s="15" customFormat="1" ht="14.25">
      <c r="E982" s="145"/>
    </row>
    <row r="983" s="15" customFormat="1" ht="14.25">
      <c r="E983" s="145"/>
    </row>
    <row r="984" s="15" customFormat="1" ht="14.25">
      <c r="E984" s="145"/>
    </row>
    <row r="985" s="15" customFormat="1" ht="14.25">
      <c r="E985" s="145"/>
    </row>
    <row r="986" s="15" customFormat="1" ht="14.25">
      <c r="E986" s="145"/>
    </row>
    <row r="987" s="15" customFormat="1" ht="14.25">
      <c r="E987" s="145"/>
    </row>
    <row r="988" s="15" customFormat="1" ht="14.25">
      <c r="E988" s="145"/>
    </row>
    <row r="989" s="15" customFormat="1" ht="14.25">
      <c r="E989" s="145"/>
    </row>
    <row r="990" s="15" customFormat="1" ht="14.25">
      <c r="E990" s="145"/>
    </row>
    <row r="991" s="15" customFormat="1" ht="14.25">
      <c r="E991" s="145"/>
    </row>
    <row r="992" s="15" customFormat="1" ht="14.25">
      <c r="E992" s="145"/>
    </row>
    <row r="993" s="15" customFormat="1" ht="14.25">
      <c r="E993" s="145"/>
    </row>
    <row r="994" s="15" customFormat="1" ht="14.25">
      <c r="E994" s="145"/>
    </row>
    <row r="995" s="15" customFormat="1" ht="14.25">
      <c r="E995" s="145"/>
    </row>
    <row r="996" s="15" customFormat="1" ht="14.25">
      <c r="E996" s="145"/>
    </row>
    <row r="997" s="15" customFormat="1" ht="14.25">
      <c r="E997" s="145"/>
    </row>
    <row r="998" s="15" customFormat="1" ht="14.25">
      <c r="E998" s="145"/>
    </row>
    <row r="999" s="15" customFormat="1" ht="14.25">
      <c r="E999" s="145"/>
    </row>
    <row r="1000" s="15" customFormat="1" ht="14.25">
      <c r="E1000" s="145"/>
    </row>
    <row r="1001" s="15" customFormat="1" ht="14.25">
      <c r="E1001" s="145"/>
    </row>
    <row r="1002" s="15" customFormat="1" ht="14.25">
      <c r="E1002" s="145"/>
    </row>
    <row r="1003" s="15" customFormat="1" ht="14.25">
      <c r="E1003" s="145"/>
    </row>
    <row r="1004" s="15" customFormat="1" ht="14.25">
      <c r="E1004" s="145"/>
    </row>
    <row r="1005" s="15" customFormat="1" ht="14.25">
      <c r="E1005" s="145"/>
    </row>
    <row r="1006" s="15" customFormat="1" ht="14.25">
      <c r="E1006" s="145"/>
    </row>
    <row r="1007" s="15" customFormat="1" ht="14.25">
      <c r="E1007" s="145"/>
    </row>
    <row r="1008" s="15" customFormat="1" ht="14.25">
      <c r="E1008" s="145"/>
    </row>
    <row r="1009" s="15" customFormat="1" ht="14.25">
      <c r="E1009" s="145"/>
    </row>
    <row r="1010" s="15" customFormat="1" ht="14.25">
      <c r="E1010" s="145"/>
    </row>
    <row r="1011" s="15" customFormat="1" ht="14.25">
      <c r="E1011" s="145"/>
    </row>
    <row r="1012" s="15" customFormat="1" ht="14.25">
      <c r="E1012" s="145"/>
    </row>
    <row r="1013" s="15" customFormat="1" ht="14.25">
      <c r="E1013" s="145"/>
    </row>
    <row r="1014" s="15" customFormat="1" ht="14.25">
      <c r="E1014" s="145"/>
    </row>
    <row r="1015" s="15" customFormat="1" ht="14.25">
      <c r="E1015" s="145"/>
    </row>
    <row r="1016" s="15" customFormat="1" ht="14.25">
      <c r="E1016" s="145"/>
    </row>
    <row r="1017" s="15" customFormat="1" ht="14.25">
      <c r="E1017" s="145"/>
    </row>
    <row r="1018" s="15" customFormat="1" ht="14.25">
      <c r="E1018" s="145"/>
    </row>
    <row r="1019" s="15" customFormat="1" ht="14.25">
      <c r="E1019" s="145"/>
    </row>
    <row r="1020" s="15" customFormat="1" ht="14.25">
      <c r="E1020" s="145"/>
    </row>
    <row r="1021" s="15" customFormat="1" ht="14.25">
      <c r="E1021" s="145"/>
    </row>
    <row r="1022" s="15" customFormat="1" ht="14.25">
      <c r="E1022" s="145"/>
    </row>
    <row r="1023" s="15" customFormat="1" ht="14.25">
      <c r="E1023" s="145"/>
    </row>
    <row r="1024" s="15" customFormat="1" ht="14.25">
      <c r="E1024" s="145"/>
    </row>
    <row r="1025" s="15" customFormat="1" ht="14.25">
      <c r="E1025" s="145"/>
    </row>
    <row r="1026" s="15" customFormat="1" ht="14.25">
      <c r="E1026" s="145"/>
    </row>
    <row r="1027" s="15" customFormat="1" ht="14.25">
      <c r="E1027" s="145"/>
    </row>
    <row r="1028" s="15" customFormat="1" ht="14.25">
      <c r="E1028" s="145"/>
    </row>
    <row r="1029" s="15" customFormat="1" ht="14.25">
      <c r="E1029" s="145"/>
    </row>
    <row r="1030" s="15" customFormat="1" ht="14.25">
      <c r="E1030" s="145"/>
    </row>
    <row r="1031" s="15" customFormat="1" ht="14.25">
      <c r="E1031" s="145"/>
    </row>
    <row r="1032" s="15" customFormat="1" ht="14.25">
      <c r="E1032" s="145"/>
    </row>
    <row r="1033" s="15" customFormat="1" ht="14.25">
      <c r="E1033" s="145"/>
    </row>
    <row r="1034" s="15" customFormat="1" ht="14.25">
      <c r="E1034" s="145"/>
    </row>
    <row r="1035" s="15" customFormat="1" ht="14.25">
      <c r="E1035" s="145"/>
    </row>
    <row r="1036" s="15" customFormat="1" ht="14.25">
      <c r="E1036" s="145"/>
    </row>
    <row r="1037" s="15" customFormat="1" ht="14.25">
      <c r="E1037" s="145"/>
    </row>
    <row r="1038" s="15" customFormat="1" ht="14.25">
      <c r="E1038" s="145"/>
    </row>
    <row r="1039" s="15" customFormat="1" ht="14.25">
      <c r="E1039" s="145"/>
    </row>
    <row r="1040" s="15" customFormat="1" ht="14.25">
      <c r="E1040" s="145"/>
    </row>
    <row r="1041" s="15" customFormat="1" ht="14.25">
      <c r="E1041" s="145"/>
    </row>
    <row r="1042" s="15" customFormat="1" ht="14.25">
      <c r="E1042" s="145"/>
    </row>
    <row r="1043" s="15" customFormat="1" ht="14.25">
      <c r="E1043" s="145"/>
    </row>
    <row r="1044" s="15" customFormat="1" ht="14.25">
      <c r="E1044" s="145"/>
    </row>
    <row r="1045" s="15" customFormat="1" ht="14.25">
      <c r="E1045" s="145"/>
    </row>
    <row r="1046" s="15" customFormat="1" ht="14.25">
      <c r="E1046" s="145"/>
    </row>
    <row r="1047" s="15" customFormat="1" ht="14.25">
      <c r="E1047" s="145"/>
    </row>
    <row r="1048" s="15" customFormat="1" ht="14.25">
      <c r="E1048" s="145"/>
    </row>
    <row r="1049" s="15" customFormat="1" ht="14.25">
      <c r="E1049" s="145"/>
    </row>
    <row r="1050" s="15" customFormat="1" ht="14.25">
      <c r="E1050" s="145"/>
    </row>
    <row r="1051" s="15" customFormat="1" ht="14.25">
      <c r="E1051" s="145"/>
    </row>
    <row r="1052" s="15" customFormat="1" ht="14.25">
      <c r="E1052" s="145"/>
    </row>
    <row r="1053" s="15" customFormat="1" ht="14.25">
      <c r="E1053" s="145"/>
    </row>
    <row r="1054" s="15" customFormat="1" ht="14.25">
      <c r="E1054" s="145"/>
    </row>
    <row r="1055" s="15" customFormat="1" ht="14.25">
      <c r="E1055" s="145"/>
    </row>
    <row r="1056" s="15" customFormat="1" ht="14.25">
      <c r="E1056" s="145"/>
    </row>
    <row r="1057" s="15" customFormat="1" ht="14.25">
      <c r="E1057" s="145"/>
    </row>
    <row r="1058" s="15" customFormat="1" ht="14.25">
      <c r="E1058" s="145"/>
    </row>
    <row r="1059" s="15" customFormat="1" ht="14.25">
      <c r="E1059" s="145"/>
    </row>
    <row r="1060" s="15" customFormat="1" ht="14.25">
      <c r="E1060" s="145"/>
    </row>
    <row r="1061" s="15" customFormat="1" ht="14.25">
      <c r="E1061" s="145"/>
    </row>
    <row r="1062" s="15" customFormat="1" ht="14.25">
      <c r="E1062" s="145"/>
    </row>
    <row r="1063" s="15" customFormat="1" ht="14.25">
      <c r="E1063" s="145"/>
    </row>
    <row r="1064" s="15" customFormat="1" ht="14.25">
      <c r="E1064" s="145"/>
    </row>
    <row r="1065" s="15" customFormat="1" ht="14.25">
      <c r="E1065" s="145"/>
    </row>
    <row r="1066" s="15" customFormat="1" ht="14.25">
      <c r="E1066" s="145"/>
    </row>
    <row r="1067" s="15" customFormat="1" ht="14.25">
      <c r="E1067" s="145"/>
    </row>
    <row r="1068" s="15" customFormat="1" ht="14.25">
      <c r="E1068" s="145"/>
    </row>
    <row r="1069" s="15" customFormat="1" ht="14.25">
      <c r="E1069" s="145"/>
    </row>
    <row r="1070" s="15" customFormat="1" ht="14.25">
      <c r="E1070" s="145"/>
    </row>
    <row r="1071" s="15" customFormat="1" ht="14.25">
      <c r="E1071" s="145"/>
    </row>
    <row r="1072" s="15" customFormat="1" ht="14.25">
      <c r="E1072" s="145"/>
    </row>
    <row r="1073" s="15" customFormat="1" ht="14.25">
      <c r="E1073" s="145"/>
    </row>
    <row r="1074" s="15" customFormat="1" ht="14.25">
      <c r="E1074" s="145"/>
    </row>
    <row r="1075" s="15" customFormat="1" ht="14.25">
      <c r="E1075" s="145"/>
    </row>
    <row r="1076" s="15" customFormat="1" ht="14.25">
      <c r="E1076" s="145"/>
    </row>
    <row r="1077" s="15" customFormat="1" ht="14.25">
      <c r="E1077" s="145"/>
    </row>
    <row r="1078" s="15" customFormat="1" ht="14.25">
      <c r="E1078" s="145"/>
    </row>
    <row r="1079" s="15" customFormat="1" ht="14.25">
      <c r="E1079" s="145"/>
    </row>
    <row r="1080" s="15" customFormat="1" ht="14.25">
      <c r="E1080" s="145"/>
    </row>
    <row r="1081" s="15" customFormat="1" ht="14.25">
      <c r="E1081" s="145"/>
    </row>
    <row r="1082" s="15" customFormat="1" ht="14.25">
      <c r="E1082" s="145"/>
    </row>
    <row r="1083" s="15" customFormat="1" ht="14.25">
      <c r="E1083" s="145"/>
    </row>
    <row r="1084" s="15" customFormat="1" ht="14.25">
      <c r="E1084" s="145"/>
    </row>
    <row r="1085" s="15" customFormat="1" ht="14.25">
      <c r="E1085" s="145"/>
    </row>
    <row r="1086" s="15" customFormat="1" ht="14.25">
      <c r="E1086" s="145"/>
    </row>
    <row r="1087" s="15" customFormat="1" ht="14.25">
      <c r="E1087" s="145"/>
    </row>
    <row r="1088" s="15" customFormat="1" ht="14.25">
      <c r="E1088" s="145"/>
    </row>
    <row r="1089" s="15" customFormat="1" ht="14.25">
      <c r="E1089" s="145"/>
    </row>
    <row r="1090" s="15" customFormat="1" ht="14.25">
      <c r="E1090" s="145"/>
    </row>
    <row r="1091" s="15" customFormat="1" ht="14.25">
      <c r="E1091" s="145"/>
    </row>
    <row r="1092" s="15" customFormat="1" ht="14.25">
      <c r="E1092" s="145"/>
    </row>
    <row r="1093" s="15" customFormat="1" ht="14.25">
      <c r="E1093" s="145"/>
    </row>
    <row r="1094" s="15" customFormat="1" ht="14.25">
      <c r="E1094" s="145"/>
    </row>
    <row r="1095" s="15" customFormat="1" ht="14.25">
      <c r="E1095" s="145"/>
    </row>
    <row r="1096" s="15" customFormat="1" ht="14.25">
      <c r="E1096" s="145"/>
    </row>
    <row r="1097" s="15" customFormat="1" ht="14.25">
      <c r="E1097" s="145"/>
    </row>
    <row r="1098" s="15" customFormat="1" ht="14.25">
      <c r="E1098" s="145"/>
    </row>
    <row r="1099" s="15" customFormat="1" ht="14.25">
      <c r="E1099" s="145"/>
    </row>
    <row r="1100" s="15" customFormat="1" ht="14.25">
      <c r="E1100" s="145"/>
    </row>
    <row r="1101" s="15" customFormat="1" ht="14.25">
      <c r="E1101" s="145"/>
    </row>
    <row r="1102" s="15" customFormat="1" ht="14.25">
      <c r="E1102" s="145"/>
    </row>
    <row r="1103" s="15" customFormat="1" ht="14.25">
      <c r="E1103" s="145"/>
    </row>
    <row r="1104" s="15" customFormat="1" ht="14.25">
      <c r="E1104" s="145"/>
    </row>
    <row r="1105" s="15" customFormat="1" ht="14.25">
      <c r="E1105" s="145"/>
    </row>
    <row r="1106" s="15" customFormat="1" ht="14.25">
      <c r="E1106" s="145"/>
    </row>
    <row r="1107" s="15" customFormat="1" ht="14.25">
      <c r="E1107" s="145"/>
    </row>
    <row r="1108" s="15" customFormat="1" ht="14.25">
      <c r="E1108" s="145"/>
    </row>
    <row r="1109" s="15" customFormat="1" ht="14.25">
      <c r="E1109" s="145"/>
    </row>
    <row r="1110" s="15" customFormat="1" ht="14.25">
      <c r="E1110" s="145"/>
    </row>
    <row r="1111" s="15" customFormat="1" ht="14.25">
      <c r="E1111" s="145"/>
    </row>
    <row r="1112" s="15" customFormat="1" ht="14.25">
      <c r="E1112" s="145"/>
    </row>
    <row r="1113" s="15" customFormat="1" ht="14.25">
      <c r="E1113" s="145"/>
    </row>
    <row r="1114" s="15" customFormat="1" ht="14.25">
      <c r="E1114" s="145"/>
    </row>
    <row r="1115" s="15" customFormat="1" ht="14.25">
      <c r="E1115" s="145"/>
    </row>
    <row r="1116" s="15" customFormat="1" ht="14.25">
      <c r="E1116" s="145"/>
    </row>
    <row r="1117" s="15" customFormat="1" ht="14.25">
      <c r="E1117" s="145"/>
    </row>
    <row r="1118" s="15" customFormat="1" ht="14.25">
      <c r="E1118" s="145"/>
    </row>
    <row r="1119" s="15" customFormat="1" ht="14.25">
      <c r="E1119" s="145"/>
    </row>
    <row r="1120" s="15" customFormat="1" ht="14.25">
      <c r="E1120" s="145"/>
    </row>
    <row r="1121" s="15" customFormat="1" ht="14.25">
      <c r="E1121" s="145"/>
    </row>
    <row r="1122" s="15" customFormat="1" ht="14.25">
      <c r="E1122" s="145"/>
    </row>
    <row r="1123" s="15" customFormat="1" ht="14.25">
      <c r="E1123" s="145"/>
    </row>
    <row r="1124" s="15" customFormat="1" ht="14.25">
      <c r="E1124" s="145"/>
    </row>
    <row r="1125" s="15" customFormat="1" ht="14.25">
      <c r="E1125" s="145"/>
    </row>
    <row r="1126" s="15" customFormat="1" ht="14.25">
      <c r="E1126" s="145"/>
    </row>
    <row r="1127" s="15" customFormat="1" ht="14.25">
      <c r="E1127" s="145"/>
    </row>
    <row r="1128" s="15" customFormat="1" ht="14.25">
      <c r="E1128" s="145"/>
    </row>
    <row r="1129" s="15" customFormat="1" ht="14.25">
      <c r="E1129" s="145"/>
    </row>
    <row r="1130" s="15" customFormat="1" ht="14.25">
      <c r="E1130" s="145"/>
    </row>
    <row r="1131" s="15" customFormat="1" ht="14.25">
      <c r="E1131" s="145"/>
    </row>
    <row r="1132" s="15" customFormat="1" ht="14.25">
      <c r="E1132" s="145"/>
    </row>
    <row r="1133" s="15" customFormat="1" ht="14.25">
      <c r="E1133" s="145"/>
    </row>
    <row r="1134" s="15" customFormat="1" ht="14.25">
      <c r="E1134" s="145"/>
    </row>
    <row r="1135" s="15" customFormat="1" ht="14.25">
      <c r="E1135" s="145"/>
    </row>
    <row r="1136" s="15" customFormat="1" ht="14.25">
      <c r="E1136" s="145"/>
    </row>
    <row r="1137" s="15" customFormat="1" ht="14.25">
      <c r="E1137" s="145"/>
    </row>
    <row r="1138" s="15" customFormat="1" ht="14.25">
      <c r="E1138" s="145"/>
    </row>
    <row r="1139" s="15" customFormat="1" ht="14.25">
      <c r="E1139" s="145"/>
    </row>
    <row r="1140" s="15" customFormat="1" ht="14.25">
      <c r="E1140" s="145"/>
    </row>
    <row r="1141" s="15" customFormat="1" ht="14.25">
      <c r="E1141" s="145"/>
    </row>
    <row r="1142" s="15" customFormat="1" ht="14.25">
      <c r="E1142" s="145"/>
    </row>
    <row r="1143" s="15" customFormat="1" ht="14.25">
      <c r="E1143" s="145"/>
    </row>
    <row r="1144" s="15" customFormat="1" ht="14.25">
      <c r="E1144" s="145"/>
    </row>
    <row r="1145" s="15" customFormat="1" ht="14.25">
      <c r="E1145" s="145"/>
    </row>
    <row r="1146" s="15" customFormat="1" ht="14.25">
      <c r="E1146" s="145"/>
    </row>
    <row r="1147" s="15" customFormat="1" ht="14.25">
      <c r="E1147" s="145"/>
    </row>
    <row r="1148" s="15" customFormat="1" ht="14.25">
      <c r="E1148" s="145"/>
    </row>
    <row r="1149" s="15" customFormat="1" ht="14.25">
      <c r="E1149" s="145"/>
    </row>
    <row r="1150" s="15" customFormat="1" ht="14.25">
      <c r="E1150" s="145"/>
    </row>
    <row r="1151" s="15" customFormat="1" ht="14.25">
      <c r="E1151" s="145"/>
    </row>
    <row r="1152" s="15" customFormat="1" ht="14.25">
      <c r="E1152" s="145"/>
    </row>
    <row r="1153" s="15" customFormat="1" ht="14.25">
      <c r="E1153" s="145"/>
    </row>
    <row r="1154" s="15" customFormat="1" ht="14.25">
      <c r="E1154" s="145"/>
    </row>
    <row r="1155" s="15" customFormat="1" ht="14.25">
      <c r="E1155" s="145"/>
    </row>
    <row r="1156" s="15" customFormat="1" ht="14.25">
      <c r="E1156" s="145"/>
    </row>
    <row r="1157" s="15" customFormat="1" ht="14.25">
      <c r="E1157" s="145"/>
    </row>
    <row r="1158" s="15" customFormat="1" ht="14.25">
      <c r="E1158" s="145"/>
    </row>
    <row r="1159" s="15" customFormat="1" ht="14.25">
      <c r="E1159" s="145"/>
    </row>
    <row r="1160" s="15" customFormat="1" ht="14.25">
      <c r="E1160" s="145"/>
    </row>
    <row r="1161" s="15" customFormat="1" ht="14.25">
      <c r="E1161" s="145"/>
    </row>
    <row r="1162" s="15" customFormat="1" ht="14.25">
      <c r="E1162" s="145"/>
    </row>
    <row r="1163" s="15" customFormat="1" ht="14.25">
      <c r="E1163" s="145"/>
    </row>
    <row r="1164" s="15" customFormat="1" ht="14.25">
      <c r="E1164" s="145"/>
    </row>
    <row r="1165" s="15" customFormat="1" ht="14.25">
      <c r="E1165" s="145"/>
    </row>
    <row r="1166" s="15" customFormat="1" ht="14.25">
      <c r="E1166" s="145"/>
    </row>
    <row r="1167" s="15" customFormat="1" ht="14.25">
      <c r="E1167" s="145"/>
    </row>
    <row r="1168" s="15" customFormat="1" ht="14.25">
      <c r="E1168" s="145"/>
    </row>
    <row r="1169" s="15" customFormat="1" ht="14.25">
      <c r="E1169" s="145"/>
    </row>
    <row r="1170" s="15" customFormat="1" ht="14.25">
      <c r="E1170" s="145"/>
    </row>
    <row r="1171" s="15" customFormat="1" ht="14.25">
      <c r="E1171" s="145"/>
    </row>
    <row r="1172" s="15" customFormat="1" ht="14.25">
      <c r="E1172" s="145"/>
    </row>
    <row r="1173" s="15" customFormat="1" ht="14.25">
      <c r="E1173" s="145"/>
    </row>
    <row r="1174" s="15" customFormat="1" ht="14.25">
      <c r="E1174" s="145"/>
    </row>
    <row r="1175" s="15" customFormat="1" ht="14.25">
      <c r="E1175" s="145"/>
    </row>
    <row r="1176" s="15" customFormat="1" ht="14.25">
      <c r="E1176" s="145"/>
    </row>
    <row r="1177" s="15" customFormat="1" ht="14.25">
      <c r="E1177" s="145"/>
    </row>
    <row r="1178" s="15" customFormat="1" ht="14.25">
      <c r="E1178" s="145"/>
    </row>
    <row r="1179" s="15" customFormat="1" ht="14.25">
      <c r="E1179" s="145"/>
    </row>
    <row r="1180" s="15" customFormat="1" ht="14.25">
      <c r="E1180" s="145"/>
    </row>
    <row r="1181" s="15" customFormat="1" ht="14.25">
      <c r="E1181" s="145"/>
    </row>
    <row r="1182" s="15" customFormat="1" ht="14.25">
      <c r="E1182" s="145"/>
    </row>
    <row r="1183" s="15" customFormat="1" ht="14.25">
      <c r="E1183" s="145"/>
    </row>
    <row r="1184" s="15" customFormat="1" ht="14.25">
      <c r="E1184" s="145"/>
    </row>
    <row r="1185" s="15" customFormat="1" ht="14.25">
      <c r="E1185" s="145"/>
    </row>
    <row r="1186" s="15" customFormat="1" ht="14.25">
      <c r="E1186" s="145"/>
    </row>
    <row r="1187" s="15" customFormat="1" ht="14.25">
      <c r="E1187" s="145"/>
    </row>
    <row r="1188" s="15" customFormat="1" ht="14.25">
      <c r="E1188" s="145"/>
    </row>
    <row r="1189" s="15" customFormat="1" ht="14.25">
      <c r="E1189" s="145"/>
    </row>
    <row r="1190" s="15" customFormat="1" ht="14.25">
      <c r="E1190" s="145"/>
    </row>
    <row r="1191" s="15" customFormat="1" ht="14.25">
      <c r="E1191" s="145"/>
    </row>
    <row r="1192" s="15" customFormat="1" ht="14.25">
      <c r="E1192" s="145"/>
    </row>
    <row r="1193" s="15" customFormat="1" ht="14.25">
      <c r="E1193" s="145"/>
    </row>
    <row r="1194" s="15" customFormat="1" ht="14.25">
      <c r="E1194" s="145"/>
    </row>
    <row r="1195" s="15" customFormat="1" ht="14.25">
      <c r="E1195" s="145"/>
    </row>
    <row r="1196" s="15" customFormat="1" ht="14.25">
      <c r="E1196" s="145"/>
    </row>
    <row r="1197" s="15" customFormat="1" ht="14.25">
      <c r="E1197" s="145"/>
    </row>
    <row r="1198" s="15" customFormat="1" ht="14.25">
      <c r="E1198" s="145"/>
    </row>
    <row r="1199" s="15" customFormat="1" ht="14.25">
      <c r="E1199" s="145"/>
    </row>
    <row r="1200" s="15" customFormat="1" ht="14.25">
      <c r="E1200" s="145"/>
    </row>
    <row r="1201" s="15" customFormat="1" ht="14.25">
      <c r="E1201" s="145"/>
    </row>
    <row r="1202" s="15" customFormat="1" ht="14.25">
      <c r="E1202" s="145"/>
    </row>
    <row r="1203" s="15" customFormat="1" ht="14.25">
      <c r="E1203" s="145"/>
    </row>
    <row r="1204" s="15" customFormat="1" ht="14.25">
      <c r="E1204" s="145"/>
    </row>
    <row r="1205" s="15" customFormat="1" ht="14.25">
      <c r="E1205" s="145"/>
    </row>
    <row r="1206" s="15" customFormat="1" ht="14.25">
      <c r="E1206" s="145"/>
    </row>
    <row r="1207" s="15" customFormat="1" ht="14.25">
      <c r="E1207" s="145"/>
    </row>
    <row r="1208" s="15" customFormat="1" ht="14.25">
      <c r="E1208" s="145"/>
    </row>
    <row r="1209" s="15" customFormat="1" ht="14.25">
      <c r="E1209" s="145"/>
    </row>
    <row r="1210" s="15" customFormat="1" ht="14.25">
      <c r="E1210" s="145"/>
    </row>
    <row r="1211" s="15" customFormat="1" ht="14.25">
      <c r="E1211" s="145"/>
    </row>
    <row r="1212" s="15" customFormat="1" ht="14.25">
      <c r="E1212" s="145"/>
    </row>
    <row r="1213" s="15" customFormat="1" ht="14.25">
      <c r="E1213" s="145"/>
    </row>
    <row r="1214" s="15" customFormat="1" ht="14.25">
      <c r="E1214" s="145"/>
    </row>
    <row r="1215" s="15" customFormat="1" ht="14.25">
      <c r="E1215" s="145"/>
    </row>
    <row r="1216" s="15" customFormat="1" ht="14.25">
      <c r="E1216" s="145"/>
    </row>
    <row r="1217" s="15" customFormat="1" ht="14.25">
      <c r="E1217" s="145"/>
    </row>
    <row r="1218" s="15" customFormat="1" ht="14.25">
      <c r="E1218" s="145"/>
    </row>
    <row r="1219" s="15" customFormat="1" ht="14.25">
      <c r="E1219" s="145"/>
    </row>
    <row r="1220" s="15" customFormat="1" ht="14.25">
      <c r="E1220" s="145"/>
    </row>
    <row r="1221" s="15" customFormat="1" ht="14.25">
      <c r="E1221" s="145"/>
    </row>
    <row r="1222" s="15" customFormat="1" ht="14.25">
      <c r="E1222" s="145"/>
    </row>
    <row r="1223" s="15" customFormat="1" ht="14.25">
      <c r="E1223" s="145"/>
    </row>
    <row r="1224" s="15" customFormat="1" ht="14.25">
      <c r="E1224" s="145"/>
    </row>
    <row r="1225" s="15" customFormat="1" ht="14.25">
      <c r="E1225" s="145"/>
    </row>
    <row r="1226" s="15" customFormat="1" ht="14.25">
      <c r="E1226" s="145"/>
    </row>
    <row r="1227" s="15" customFormat="1" ht="14.25">
      <c r="E1227" s="145"/>
    </row>
    <row r="1228" s="15" customFormat="1" ht="14.25">
      <c r="E1228" s="145"/>
    </row>
    <row r="1229" s="15" customFormat="1" ht="14.25">
      <c r="E1229" s="145"/>
    </row>
    <row r="1230" s="15" customFormat="1" ht="14.25">
      <c r="E1230" s="145"/>
    </row>
    <row r="1231" s="15" customFormat="1" ht="14.25">
      <c r="E1231" s="145"/>
    </row>
    <row r="1232" s="15" customFormat="1" ht="14.25">
      <c r="E1232" s="145"/>
    </row>
    <row r="1233" s="15" customFormat="1" ht="14.25">
      <c r="E1233" s="145"/>
    </row>
    <row r="1234" s="15" customFormat="1" ht="14.25">
      <c r="E1234" s="145"/>
    </row>
    <row r="1235" s="15" customFormat="1" ht="14.25">
      <c r="E1235" s="145"/>
    </row>
    <row r="1236" s="15" customFormat="1" ht="14.25">
      <c r="E1236" s="145"/>
    </row>
    <row r="1237" s="15" customFormat="1" ht="14.25">
      <c r="E1237" s="145"/>
    </row>
    <row r="1238" s="15" customFormat="1" ht="14.25">
      <c r="E1238" s="145"/>
    </row>
    <row r="1239" s="15" customFormat="1" ht="14.25">
      <c r="E1239" s="145"/>
    </row>
    <row r="1240" s="15" customFormat="1" ht="14.25">
      <c r="E1240" s="145"/>
    </row>
    <row r="1241" s="15" customFormat="1" ht="14.25">
      <c r="E1241" s="145"/>
    </row>
    <row r="1242" s="15" customFormat="1" ht="14.25">
      <c r="E1242" s="145"/>
    </row>
    <row r="1243" s="15" customFormat="1" ht="14.25">
      <c r="E1243" s="145"/>
    </row>
    <row r="1244" s="15" customFormat="1" ht="14.25">
      <c r="E1244" s="145"/>
    </row>
    <row r="1245" s="15" customFormat="1" ht="14.25">
      <c r="E1245" s="145"/>
    </row>
    <row r="1246" s="15" customFormat="1" ht="14.25">
      <c r="E1246" s="145"/>
    </row>
    <row r="1247" s="15" customFormat="1" ht="14.25">
      <c r="E1247" s="145"/>
    </row>
    <row r="1248" s="15" customFormat="1" ht="14.25">
      <c r="E1248" s="145"/>
    </row>
    <row r="1249" s="15" customFormat="1" ht="14.25">
      <c r="E1249" s="145"/>
    </row>
    <row r="1250" s="15" customFormat="1" ht="14.25">
      <c r="E1250" s="145"/>
    </row>
    <row r="1251" s="15" customFormat="1" ht="14.25">
      <c r="E1251" s="145"/>
    </row>
    <row r="1252" s="15" customFormat="1" ht="14.25">
      <c r="E1252" s="145"/>
    </row>
    <row r="1253" s="15" customFormat="1" ht="14.25">
      <c r="E1253" s="145"/>
    </row>
    <row r="1254" s="15" customFormat="1" ht="14.25">
      <c r="E1254" s="145"/>
    </row>
    <row r="1255" s="15" customFormat="1" ht="14.25">
      <c r="E1255" s="145"/>
    </row>
    <row r="1256" s="15" customFormat="1" ht="14.25">
      <c r="E1256" s="145"/>
    </row>
    <row r="1257" s="15" customFormat="1" ht="14.25">
      <c r="E1257" s="145"/>
    </row>
    <row r="1258" s="15" customFormat="1" ht="14.25">
      <c r="E1258" s="145"/>
    </row>
    <row r="1259" s="15" customFormat="1" ht="14.25">
      <c r="E1259" s="145"/>
    </row>
    <row r="1260" s="15" customFormat="1" ht="14.25">
      <c r="E1260" s="145"/>
    </row>
    <row r="1261" s="15" customFormat="1" ht="14.25">
      <c r="E1261" s="145"/>
    </row>
    <row r="1262" s="15" customFormat="1" ht="14.25">
      <c r="E1262" s="145"/>
    </row>
    <row r="1263" s="15" customFormat="1" ht="14.25">
      <c r="E1263" s="145"/>
    </row>
    <row r="1264" s="15" customFormat="1" ht="14.25">
      <c r="E1264" s="145"/>
    </row>
    <row r="1265" s="15" customFormat="1" ht="14.25">
      <c r="E1265" s="145"/>
    </row>
    <row r="1266" s="15" customFormat="1" ht="14.25">
      <c r="E1266" s="145"/>
    </row>
    <row r="1267" s="15" customFormat="1" ht="14.25">
      <c r="E1267" s="145"/>
    </row>
    <row r="1268" s="15" customFormat="1" ht="14.25">
      <c r="E1268" s="145"/>
    </row>
    <row r="1269" s="15" customFormat="1" ht="14.25">
      <c r="E1269" s="145"/>
    </row>
    <row r="1270" s="15" customFormat="1" ht="14.25">
      <c r="E1270" s="145"/>
    </row>
    <row r="1271" s="15" customFormat="1" ht="14.25">
      <c r="E1271" s="145"/>
    </row>
    <row r="1272" s="15" customFormat="1" ht="14.25">
      <c r="E1272" s="145"/>
    </row>
    <row r="1273" s="15" customFormat="1" ht="14.25">
      <c r="E1273" s="145"/>
    </row>
    <row r="1274" s="15" customFormat="1" ht="14.25">
      <c r="E1274" s="145"/>
    </row>
    <row r="1275" s="15" customFormat="1" ht="14.25">
      <c r="E1275" s="145"/>
    </row>
    <row r="1276" s="15" customFormat="1" ht="14.25">
      <c r="E1276" s="145"/>
    </row>
    <row r="1277" s="15" customFormat="1" ht="14.25">
      <c r="E1277" s="145"/>
    </row>
    <row r="1278" s="15" customFormat="1" ht="14.25">
      <c r="E1278" s="145"/>
    </row>
    <row r="1279" s="15" customFormat="1" ht="14.25">
      <c r="E1279" s="145"/>
    </row>
    <row r="1280" s="15" customFormat="1" ht="14.25">
      <c r="E1280" s="145"/>
    </row>
    <row r="1281" s="15" customFormat="1" ht="14.25">
      <c r="E1281" s="145"/>
    </row>
    <row r="1282" s="15" customFormat="1" ht="14.25">
      <c r="E1282" s="145"/>
    </row>
    <row r="1283" s="15" customFormat="1" ht="14.25">
      <c r="E1283" s="145"/>
    </row>
    <row r="1284" s="15" customFormat="1" ht="14.25">
      <c r="E1284" s="145"/>
    </row>
    <row r="1285" s="15" customFormat="1" ht="14.25">
      <c r="E1285" s="145"/>
    </row>
    <row r="1286" s="15" customFormat="1" ht="14.25">
      <c r="E1286" s="145"/>
    </row>
    <row r="1287" s="15" customFormat="1" ht="14.25">
      <c r="E1287" s="145"/>
    </row>
    <row r="1288" s="15" customFormat="1" ht="14.25">
      <c r="E1288" s="145"/>
    </row>
    <row r="1289" s="15" customFormat="1" ht="14.25">
      <c r="E1289" s="145"/>
    </row>
    <row r="1290" s="15" customFormat="1" ht="14.25">
      <c r="E1290" s="145"/>
    </row>
    <row r="1291" s="15" customFormat="1" ht="14.25">
      <c r="E1291" s="145"/>
    </row>
    <row r="1292" s="15" customFormat="1" ht="14.25">
      <c r="E1292" s="145"/>
    </row>
    <row r="1293" s="15" customFormat="1" ht="14.25">
      <c r="E1293" s="145"/>
    </row>
    <row r="1294" s="15" customFormat="1" ht="14.25">
      <c r="E1294" s="145"/>
    </row>
    <row r="1295" s="15" customFormat="1" ht="14.25">
      <c r="E1295" s="145"/>
    </row>
    <row r="1296" s="15" customFormat="1" ht="14.25">
      <c r="E1296" s="145"/>
    </row>
    <row r="1297" s="15" customFormat="1" ht="14.25">
      <c r="E1297" s="145"/>
    </row>
    <row r="1298" s="15" customFormat="1" ht="14.25">
      <c r="E1298" s="145"/>
    </row>
    <row r="1299" s="15" customFormat="1" ht="14.25">
      <c r="E1299" s="145"/>
    </row>
    <row r="1300" s="15" customFormat="1" ht="14.25">
      <c r="E1300" s="145"/>
    </row>
    <row r="1301" s="15" customFormat="1" ht="14.25">
      <c r="E1301" s="145"/>
    </row>
    <row r="1302" s="15" customFormat="1" ht="14.25">
      <c r="E1302" s="145"/>
    </row>
    <row r="1303" s="15" customFormat="1" ht="14.25">
      <c r="E1303" s="145"/>
    </row>
    <row r="1304" s="15" customFormat="1" ht="14.25">
      <c r="E1304" s="145"/>
    </row>
    <row r="1305" s="15" customFormat="1" ht="14.25">
      <c r="E1305" s="145"/>
    </row>
    <row r="1306" s="15" customFormat="1" ht="14.25">
      <c r="E1306" s="145"/>
    </row>
    <row r="1307" s="15" customFormat="1" ht="14.25">
      <c r="E1307" s="145"/>
    </row>
    <row r="1308" s="15" customFormat="1" ht="14.25">
      <c r="E1308" s="145"/>
    </row>
    <row r="1309" s="15" customFormat="1" ht="14.25">
      <c r="E1309" s="145"/>
    </row>
    <row r="1310" s="15" customFormat="1" ht="14.25">
      <c r="E1310" s="145"/>
    </row>
    <row r="1311" s="15" customFormat="1" ht="14.25">
      <c r="E1311" s="145"/>
    </row>
    <row r="1312" s="15" customFormat="1" ht="14.25">
      <c r="E1312" s="145"/>
    </row>
    <row r="1313" s="15" customFormat="1" ht="14.25">
      <c r="E1313" s="145"/>
    </row>
    <row r="1314" s="15" customFormat="1" ht="14.25">
      <c r="E1314" s="145"/>
    </row>
    <row r="1315" s="15" customFormat="1" ht="14.25">
      <c r="E1315" s="145"/>
    </row>
    <row r="1316" s="15" customFormat="1" ht="14.25">
      <c r="E1316" s="145"/>
    </row>
    <row r="1317" s="15" customFormat="1" ht="14.25">
      <c r="E1317" s="145"/>
    </row>
    <row r="1318" s="15" customFormat="1" ht="14.25">
      <c r="E1318" s="145"/>
    </row>
    <row r="1319" s="15" customFormat="1" ht="14.25">
      <c r="E1319" s="145"/>
    </row>
    <row r="1320" s="15" customFormat="1" ht="14.25">
      <c r="E1320" s="145"/>
    </row>
    <row r="1321" s="15" customFormat="1" ht="14.25">
      <c r="E1321" s="145"/>
    </row>
    <row r="1322" s="15" customFormat="1" ht="14.25">
      <c r="E1322" s="145"/>
    </row>
    <row r="1323" s="15" customFormat="1" ht="14.25">
      <c r="E1323" s="145"/>
    </row>
    <row r="1324" s="15" customFormat="1" ht="14.25">
      <c r="E1324" s="145"/>
    </row>
    <row r="1325" s="15" customFormat="1" ht="14.25">
      <c r="E1325" s="145"/>
    </row>
    <row r="1326" s="15" customFormat="1" ht="14.25">
      <c r="E1326" s="145"/>
    </row>
    <row r="1327" s="15" customFormat="1" ht="14.25">
      <c r="E1327" s="145"/>
    </row>
    <row r="1328" s="15" customFormat="1" ht="14.25">
      <c r="E1328" s="145"/>
    </row>
    <row r="1329" s="15" customFormat="1" ht="14.25">
      <c r="E1329" s="145"/>
    </row>
    <row r="1330" s="15" customFormat="1" ht="14.25">
      <c r="E1330" s="145"/>
    </row>
    <row r="1331" s="15" customFormat="1" ht="14.25">
      <c r="E1331" s="145"/>
    </row>
    <row r="1332" s="15" customFormat="1" ht="14.25">
      <c r="E1332" s="145"/>
    </row>
    <row r="1333" s="15" customFormat="1" ht="14.25">
      <c r="E1333" s="145"/>
    </row>
    <row r="1334" s="15" customFormat="1" ht="14.25">
      <c r="E1334" s="145"/>
    </row>
    <row r="1335" s="15" customFormat="1" ht="14.25">
      <c r="E1335" s="145"/>
    </row>
    <row r="1336" s="15" customFormat="1" ht="14.25">
      <c r="E1336" s="145"/>
    </row>
    <row r="1337" s="15" customFormat="1" ht="14.25">
      <c r="E1337" s="145"/>
    </row>
    <row r="1338" s="15" customFormat="1" ht="14.25">
      <c r="E1338" s="145"/>
    </row>
    <row r="1339" s="15" customFormat="1" ht="14.25">
      <c r="E1339" s="145"/>
    </row>
    <row r="1340" s="15" customFormat="1" ht="14.25">
      <c r="E1340" s="145"/>
    </row>
    <row r="1341" s="15" customFormat="1" ht="14.25">
      <c r="E1341" s="145"/>
    </row>
    <row r="1342" s="15" customFormat="1" ht="14.25">
      <c r="E1342" s="145"/>
    </row>
    <row r="1343" s="15" customFormat="1" ht="14.25">
      <c r="E1343" s="145"/>
    </row>
    <row r="1344" s="15" customFormat="1" ht="14.25">
      <c r="E1344" s="145"/>
    </row>
    <row r="1345" s="15" customFormat="1" ht="14.25">
      <c r="E1345" s="145"/>
    </row>
    <row r="1346" s="15" customFormat="1" ht="14.25">
      <c r="E1346" s="145"/>
    </row>
    <row r="1347" s="15" customFormat="1" ht="14.25">
      <c r="E1347" s="145"/>
    </row>
    <row r="1348" s="15" customFormat="1" ht="14.25">
      <c r="E1348" s="145"/>
    </row>
    <row r="1349" s="15" customFormat="1" ht="14.25">
      <c r="E1349" s="145"/>
    </row>
    <row r="1350" s="15" customFormat="1" ht="14.25">
      <c r="E1350" s="145"/>
    </row>
    <row r="1351" s="15" customFormat="1" ht="14.25">
      <c r="E1351" s="145"/>
    </row>
    <row r="1352" s="15" customFormat="1" ht="14.25">
      <c r="E1352" s="145"/>
    </row>
    <row r="1353" s="15" customFormat="1" ht="14.25">
      <c r="E1353" s="145"/>
    </row>
    <row r="1354" s="15" customFormat="1" ht="14.25">
      <c r="E1354" s="145"/>
    </row>
    <row r="1355" s="15" customFormat="1" ht="14.25">
      <c r="E1355" s="145"/>
    </row>
    <row r="1356" s="15" customFormat="1" ht="14.25">
      <c r="E1356" s="145"/>
    </row>
    <row r="1357" s="15" customFormat="1" ht="14.25">
      <c r="E1357" s="145"/>
    </row>
    <row r="1358" s="15" customFormat="1" ht="14.25">
      <c r="E1358" s="145"/>
    </row>
    <row r="1359" s="15" customFormat="1" ht="14.25">
      <c r="E1359" s="145"/>
    </row>
    <row r="1360" s="15" customFormat="1" ht="14.25">
      <c r="E1360" s="145"/>
    </row>
    <row r="1361" s="15" customFormat="1" ht="14.25">
      <c r="E1361" s="145"/>
    </row>
    <row r="1362" s="15" customFormat="1" ht="14.25">
      <c r="E1362" s="145"/>
    </row>
    <row r="1363" s="15" customFormat="1" ht="14.25">
      <c r="E1363" s="145"/>
    </row>
    <row r="1364" s="15" customFormat="1" ht="14.25">
      <c r="E1364" s="145"/>
    </row>
    <row r="1365" s="15" customFormat="1" ht="14.25">
      <c r="E1365" s="145"/>
    </row>
    <row r="1366" s="15" customFormat="1" ht="12.75"/>
    <row r="1367" s="15" customFormat="1" ht="12.75"/>
    <row r="1368" s="15" customFormat="1" ht="12.75"/>
    <row r="1369" s="15" customFormat="1" ht="12.75"/>
    <row r="1370" s="15" customFormat="1" ht="12.75"/>
    <row r="1371" s="15" customFormat="1" ht="12.75"/>
    <row r="1372" s="15" customFormat="1" ht="12.75"/>
    <row r="1373" s="15" customFormat="1" ht="12.75"/>
    <row r="1374" s="15" customFormat="1" ht="12.75"/>
    <row r="1375" s="15" customFormat="1" ht="12.75"/>
    <row r="1376" s="15" customFormat="1" ht="12.75"/>
    <row r="1377" s="15" customFormat="1" ht="12.75"/>
    <row r="1378" s="15" customFormat="1" ht="12.75"/>
  </sheetData>
  <sheetProtection/>
  <mergeCells count="2">
    <mergeCell ref="B6:E6"/>
    <mergeCell ref="I6:K6"/>
  </mergeCells>
  <printOptions horizontalCentered="1"/>
  <pageMargins left="0.7874015748031497" right="0.7874015748031497" top="1.1811023622047245" bottom="0" header="0" footer="0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avratova</dc:creator>
  <cp:keywords/>
  <dc:description/>
  <cp:lastModifiedBy>avratova</cp:lastModifiedBy>
  <cp:lastPrinted>2008-06-04T12:00:28Z</cp:lastPrinted>
  <dcterms:created xsi:type="dcterms:W3CDTF">2008-05-20T06:05:32Z</dcterms:created>
  <dcterms:modified xsi:type="dcterms:W3CDTF">2008-06-04T12:15:47Z</dcterms:modified>
  <cp:category/>
  <cp:version/>
  <cp:contentType/>
  <cp:contentStatus/>
</cp:coreProperties>
</file>