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206" windowWidth="9975" windowHeight="7020" tabRatio="931" activeTab="0"/>
  </bookViews>
  <sheets>
    <sheet name="Obsah" sheetId="1" r:id="rId1"/>
    <sheet name="B2.1" sheetId="2" r:id="rId2"/>
    <sheet name="B2.2" sheetId="3" r:id="rId3"/>
    <sheet name="B2.3" sheetId="4" r:id="rId4"/>
    <sheet name="B2.4" sheetId="5" r:id="rId5"/>
    <sheet name="B2.5" sheetId="6" r:id="rId6"/>
    <sheet name="B2.6" sheetId="7" r:id="rId7"/>
    <sheet name="B2.7" sheetId="8" r:id="rId8"/>
    <sheet name="GB1" sheetId="9" r:id="rId9"/>
    <sheet name="GB2" sheetId="10" r:id="rId10"/>
    <sheet name="GB3" sheetId="11" r:id="rId11"/>
    <sheet name="GB4" sheetId="12" r:id="rId12"/>
  </sheets>
  <definedNames>
    <definedName name="data_1">'B2.1'!$L$16:$S$38</definedName>
    <definedName name="data_10">#REF!</definedName>
    <definedName name="data_11">'B2.6'!$L$13:$S$15</definedName>
    <definedName name="data_12" localSheetId="8">'GB1'!$L$25:$T$29</definedName>
    <definedName name="data_12" localSheetId="9">'GB2'!$L$25:$T$29</definedName>
    <definedName name="data_12" localSheetId="10">'GB3'!$L$25:$S$25</definedName>
    <definedName name="data_12" localSheetId="11">'GB4'!$L$25:$T$29</definedName>
    <definedName name="data_12">'B2.7'!$L$14:$S$18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'B2.2'!$J$13:$P$46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'B2.3'!$J$13:$P$20</definedName>
    <definedName name="data_4">'B2.4'!$L$14:$S$22</definedName>
    <definedName name="data_5">'B2.5'!$R$13:$V$23</definedName>
    <definedName name="data_6">#REF!</definedName>
    <definedName name="data_7">#REF!</definedName>
    <definedName name="data_8">#REF!</definedName>
    <definedName name="data_9">#REF!</definedName>
    <definedName name="Datova_oblast" localSheetId="1">'B2.1'!$J$13:$R$20</definedName>
    <definedName name="Datova_oblast" localSheetId="2">'B2.2'!$J$12:$O$16</definedName>
    <definedName name="Datova_oblast" localSheetId="3">'B2.3'!$J$12:$O$18</definedName>
    <definedName name="Datova_oblast" localSheetId="4">'B2.4'!$J$12:$R$40</definedName>
    <definedName name="Datova_oblast" localSheetId="5">'B2.5'!$J$12:$K$15</definedName>
    <definedName name="Datova_oblast" localSheetId="6">'B2.6'!$J$12:$R$14</definedName>
    <definedName name="Datova_oblast" localSheetId="7">'B2.7'!$J$12:$R$21</definedName>
    <definedName name="Datova_oblast" localSheetId="8">'GB1'!$J$23:$S$32</definedName>
    <definedName name="Datova_oblast" localSheetId="9">'GB2'!$J$23:$S$32</definedName>
    <definedName name="Datova_oblast" localSheetId="10">'GB3'!$J$23:$R$26</definedName>
    <definedName name="Datova_oblast" localSheetId="11">'GB4'!$J$23:$S$52</definedName>
    <definedName name="_xlnm.Print_Titles" localSheetId="0">'Obsah'!$3:$5</definedName>
    <definedName name="Novy_rok" localSheetId="1">'B2.1'!$S$16:$S$38</definedName>
    <definedName name="Novy_rok" localSheetId="2">'B2.2'!$P$13:$P$46</definedName>
    <definedName name="Novy_rok" localSheetId="3">'B2.3'!$P$13:$P$20</definedName>
    <definedName name="Novy_rok" localSheetId="4">'B2.4'!$S$14:$S$22</definedName>
    <definedName name="Novy_rok" localSheetId="5">'B2.5'!$V$13:$V$23</definedName>
    <definedName name="Novy_rok" localSheetId="6">'B2.6'!$S$13:$S$15</definedName>
    <definedName name="Novy_rok" localSheetId="7">'B2.7'!$S$14:$S$18</definedName>
    <definedName name="Novy_rok" localSheetId="8">'GB1'!$T$25:$T$29</definedName>
    <definedName name="Novy_rok" localSheetId="9">'GB2'!$T$25:$T$29</definedName>
    <definedName name="Novy_rok" localSheetId="10">'GB3'!$S$25:$S$25</definedName>
    <definedName name="Novy_rok" localSheetId="11">'GB4'!$T$25:$T$29</definedName>
    <definedName name="_xlnm.Print_Area" localSheetId="1">'B2.1'!$D$4:$R$40</definedName>
    <definedName name="_xlnm.Print_Area" localSheetId="2">'B2.2'!$D$4:$O$18</definedName>
    <definedName name="_xlnm.Print_Area" localSheetId="3">'B2.3'!$D$4:$O$20</definedName>
    <definedName name="_xlnm.Print_Area" localSheetId="4">'B2.4'!$D$4:$R$44</definedName>
    <definedName name="_xlnm.Print_Area" localSheetId="5">'B2.5'!$D$4:$K$18</definedName>
    <definedName name="_xlnm.Print_Area" localSheetId="6">'B2.6'!$D$4:$R$16</definedName>
    <definedName name="_xlnm.Print_Area" localSheetId="7">'B2.7'!$D$4:$R$23</definedName>
    <definedName name="_xlnm.Print_Area" localSheetId="8">'GB1'!$D$4:$S$35</definedName>
    <definedName name="_xlnm.Print_Area" localSheetId="9">'GB2'!$D$4:$S$34</definedName>
    <definedName name="_xlnm.Print_Area" localSheetId="10">'GB3'!$D$4:$R$28</definedName>
    <definedName name="_xlnm.Print_Area" localSheetId="11">'GB4'!$D$4:$S$55</definedName>
    <definedName name="_xlnm.Print_Area" localSheetId="0">'Obsah'!$D$3:$H$26</definedName>
  </definedNames>
  <calcPr fullCalcOnLoad="1"/>
</workbook>
</file>

<file path=xl/sharedStrings.xml><?xml version="1.0" encoding="utf-8"?>
<sst xmlns="http://schemas.openxmlformats.org/spreadsheetml/2006/main" count="297" uniqueCount="153">
  <si>
    <t>2)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</si>
  <si>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</si>
  <si>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</si>
  <si>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</si>
  <si>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</si>
  <si>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</si>
  <si>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</si>
  <si>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</si>
  <si>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</si>
  <si>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</si>
  <si>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</si>
  <si>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</si>
  <si>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</si>
  <si>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</si>
  <si>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</si>
  <si>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</si>
  <si>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</si>
  <si>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</si>
  <si>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</si>
  <si>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</si>
  <si>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</si>
  <si>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</si>
  <si>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</si>
  <si>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</si>
  <si>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</si>
  <si>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</si>
  <si>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</si>
  <si>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</si>
  <si>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</si>
  <si>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</si>
  <si>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2003/04</t>
  </si>
  <si>
    <t>2004/05</t>
  </si>
  <si>
    <t>2005/06</t>
  </si>
  <si>
    <t>2006/07</t>
  </si>
  <si>
    <t>Komentáře:</t>
  </si>
  <si>
    <t>Celkem</t>
  </si>
  <si>
    <t>v tom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</si>
  <si>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</si>
  <si>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</si>
  <si>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</si>
  <si>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</si>
  <si>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</si>
  <si>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</si>
  <si>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</si>
  <si>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Tab. B2.2:</t>
  </si>
  <si>
    <t>Zdroje dat jsou uvedeny v zápatí jednotlivých tabulek</t>
  </si>
  <si>
    <t>B2 Vývoj školství na regionální úrovni</t>
  </si>
  <si>
    <t>2008/09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</si>
  <si>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</si>
  <si>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</si>
  <si>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</si>
  <si>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</si>
  <si>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</si>
  <si>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</si>
  <si>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t xml:space="preserve">Od roku 2003 celkové výdaje kapitoly 333-MŠMT a kapitoly 700-Obce a DSO; KÚ. Nejsou zahrnuty výdaje Ministerstva obrany. </t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</si>
  <si>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</si>
  <si>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</si>
  <si>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</si>
  <si>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</si>
  <si>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</si>
  <si>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</si>
  <si>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</si>
  <si>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</si>
  <si>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</si>
  <si>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</si>
  <si>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</si>
  <si>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</si>
  <si>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</si>
  <si>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</si>
  <si>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</si>
  <si>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</si>
  <si>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</si>
  <si>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</si>
  <si>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soukromý</t>
  </si>
  <si>
    <t xml:space="preserve"> církev</t>
  </si>
  <si>
    <t xml:space="preserve">1) </t>
  </si>
  <si>
    <t xml:space="preserve">2) </t>
  </si>
  <si>
    <t>Školy</t>
  </si>
  <si>
    <t>Děti/žáci/studenti</t>
  </si>
  <si>
    <t xml:space="preserve">Regionální školství – školy, děti, žáci, studenti/dívky 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</si>
  <si>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</si>
  <si>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</si>
  <si>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</si>
  <si>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</si>
  <si>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</si>
  <si>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</si>
  <si>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</si>
  <si>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Věk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</si>
  <si>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</si>
  <si>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</si>
  <si>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</si>
  <si>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</si>
  <si>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</si>
  <si>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r>
      <t>Celkem</t>
    </r>
    <r>
      <rPr>
        <b/>
        <vertAlign val="superscript"/>
        <sz val="10"/>
        <rFont val="Arial Narrow"/>
        <family val="2"/>
      </rPr>
      <t>2)</t>
    </r>
  </si>
  <si>
    <t>Z toho dívky/ženy</t>
  </si>
  <si>
    <t>Ve školním roce 2003/04 a 2004/05 údaje za školy neuvádíme vzhledem k nekonzistenci vykazování počtu škol.</t>
  </si>
  <si>
    <t>Zdroj: Státní závěrečný účet, ZÚ – kapitola 333-MŠMT; 700-Obce a DSO, KÚ; ČSÚ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</si>
  <si>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</si>
  <si>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 xml:space="preserve">. </t>
  </si>
  <si>
    <r>
      <t>2003–2004</t>
    </r>
    <r>
      <rPr>
        <b/>
        <vertAlign val="superscript"/>
        <sz val="10"/>
        <rFont val="Arial Narrow"/>
        <family val="2"/>
      </rPr>
      <t>1)</t>
    </r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</si>
  <si>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</si>
  <si>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2010/11</t>
  </si>
  <si>
    <t>Graf 1</t>
  </si>
  <si>
    <t>Graf 2</t>
  </si>
  <si>
    <t>Graf 3</t>
  </si>
  <si>
    <t>Graf 4</t>
  </si>
  <si>
    <t>Obrazová příloha</t>
  </si>
  <si>
    <t>Obr. B1:</t>
  </si>
  <si>
    <t>Obr. B2:</t>
  </si>
  <si>
    <t>Obr. B3:</t>
  </si>
  <si>
    <t>Obr. B4:</t>
  </si>
  <si>
    <t>MŠ</t>
  </si>
  <si>
    <t>ZŠ</t>
  </si>
  <si>
    <t>SŠ</t>
  </si>
  <si>
    <t>Konzervatoře</t>
  </si>
  <si>
    <t>VOŠ</t>
  </si>
  <si>
    <t>Ve školním roce 2003/04 a 2004/05 MŠ a ZŠ včetně škol při zdravotnických zařízeních.</t>
  </si>
  <si>
    <t>Komentáře</t>
  </si>
  <si>
    <t>veřejný</t>
  </si>
  <si>
    <t>soukromý</t>
  </si>
  <si>
    <t>církev</t>
  </si>
  <si>
    <t>Učitelé včetně vedoucích zaměstnanců.</t>
  </si>
  <si>
    <t>Pracovníci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</si>
  <si>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</si>
  <si>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</si>
  <si>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</si>
  <si>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</si>
  <si>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</si>
  <si>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</si>
  <si>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Do školního roku 2004/05 jsou MŠ a ZŠ započteny podle počtu jednotlivých pracovišť, od školního roku 2005/06 je uveden počet škol bez ohledu na počet těchto pracovišť. U středních škol, konzervatoří a VOŠ došlo k této změně vykazování o rok později.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</si>
  <si>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</si>
  <si>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</si>
  <si>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Ve školním roce 2003/04 MŠ a ZŠ včetně škol při zdravotnických zařízeních.</t>
  </si>
  <si>
    <t>v letech 2003 až 2011</t>
  </si>
  <si>
    <t>(míra vyučovací povinnosti) učitelů v letech 2003 až 2011</t>
  </si>
  <si>
    <r>
      <t>2004–2011</t>
    </r>
    <r>
      <rPr>
        <b/>
        <vertAlign val="superscript"/>
        <sz val="10"/>
        <rFont val="Arial Narrow"/>
        <family val="2"/>
      </rPr>
      <t>2)</t>
    </r>
  </si>
  <si>
    <t>2011/12</t>
  </si>
  <si>
    <t>ve školním roce 2003/04 až 2011/12 – podle zřizovatele</t>
  </si>
  <si>
    <t>Regionální školství – děti/žáci/studenti ve školním roce 2003/04 a 2011/12 – podle zřizovatele</t>
  </si>
  <si>
    <t>průměrné nominální  a reálné mzdy v letech 2003 až 2011</t>
  </si>
  <si>
    <t>Regionální školství – děti/žáci/studenti ve školním roce 2003/04 až 2011/12 – podle druhu školy</t>
  </si>
  <si>
    <t xml:space="preserve">Regionální školství – školy ve školním roce 2003/04 až 2011/12 – podle druhu školy </t>
  </si>
  <si>
    <t>Index spotřebitelských cen
(rok 2005 = 100)</t>
  </si>
  <si>
    <t>Reálná mzda  (ve stálých cenách roku 2005)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</si>
  <si>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</si>
  <si>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</si>
  <si>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</si>
  <si>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učitelů v letech 2006 až 2011 – podle nejvyššího dosaženého vzdělání</t>
  </si>
  <si>
    <t>Učitelé MŠ, ZŠ, SŠ, konzervatoří, VOŠ a škol pro žáky se SVP – struktura</t>
  </si>
  <si>
    <t>učitelů v letech 2006 až 2011 – podle věku</t>
  </si>
  <si>
    <t>Obsah</t>
  </si>
  <si>
    <t>Zdroj: databáze MŠMT</t>
  </si>
  <si>
    <t>Zdroj: databáze MŠMT, ČSÚ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</si>
</sst>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0.0E+00"/>
  </numFmts>
  <fonts count="26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b/>
      <sz val="9"/>
      <name val="Arial Narrow"/>
      <family val="2"/>
    </font>
    <font>
      <sz val="9.5"/>
      <name val="Arial Narrow"/>
      <family val="2"/>
    </font>
    <font>
      <sz val="5"/>
      <name val="Arial Narrow"/>
      <family val="2"/>
    </font>
    <font>
      <b/>
      <sz val="10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9">
    <border>
      <left/>
      <right/>
      <top/>
      <bottom/>
      <diagonal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6" fontId="9" fillId="3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locked="0"/>
    </xf>
    <xf numFmtId="0" fontId="19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/>
      <protection hidden="1"/>
    </xf>
    <xf numFmtId="0" fontId="9" fillId="4" borderId="4" xfId="0" applyFont="1" applyFill="1" applyBorder="1" applyAlignment="1" applyProtection="1">
      <alignment vertical="center"/>
      <protection hidden="1"/>
    </xf>
    <xf numFmtId="0" fontId="14" fillId="5" borderId="5" xfId="0" applyNumberFormat="1" applyFont="1" applyFill="1" applyBorder="1" applyAlignment="1" applyProtection="1">
      <alignment horizontal="center" vertical="top"/>
      <protection locked="0"/>
    </xf>
    <xf numFmtId="0" fontId="14" fillId="5" borderId="6" xfId="0" applyNumberFormat="1" applyFont="1" applyFill="1" applyBorder="1" applyAlignment="1" applyProtection="1">
      <alignment horizontal="center" vertical="top"/>
      <protection locked="0"/>
    </xf>
    <xf numFmtId="0" fontId="14" fillId="5" borderId="7" xfId="0" applyNumberFormat="1" applyFont="1" applyFill="1" applyBorder="1" applyAlignment="1" applyProtection="1">
      <alignment horizontal="center" vertical="top"/>
      <protection locked="0"/>
    </xf>
    <xf numFmtId="0" fontId="14" fillId="5" borderId="8" xfId="0" applyNumberFormat="1" applyFont="1" applyFill="1" applyBorder="1" applyAlignment="1" applyProtection="1">
      <alignment horizontal="center" vertical="top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49" fontId="9" fillId="5" borderId="9" xfId="0" applyNumberFormat="1" applyFont="1" applyFill="1" applyBorder="1" applyAlignment="1" applyProtection="1">
      <alignment vertical="center"/>
      <protection locked="0"/>
    </xf>
    <xf numFmtId="49" fontId="9" fillId="5" borderId="10" xfId="0" applyNumberFormat="1" applyFont="1" applyFill="1" applyBorder="1" applyAlignment="1" applyProtection="1">
      <alignment horizontal="left" vertical="center"/>
      <protection locked="0"/>
    </xf>
    <xf numFmtId="49" fontId="9" fillId="5" borderId="10" xfId="0" applyNumberFormat="1" applyFont="1" applyFill="1" applyBorder="1" applyAlignment="1" applyProtection="1">
      <alignment horizontal="right" vertical="center"/>
      <protection locked="0"/>
    </xf>
    <xf numFmtId="49" fontId="9" fillId="5" borderId="11" xfId="0" applyNumberFormat="1" applyFont="1" applyFill="1" applyBorder="1" applyAlignment="1" applyProtection="1">
      <alignment horizontal="left" vertical="center"/>
      <protection locked="0"/>
    </xf>
    <xf numFmtId="194" fontId="9" fillId="3" borderId="12" xfId="0" applyNumberFormat="1" applyFont="1" applyFill="1" applyBorder="1" applyAlignment="1" applyProtection="1">
      <alignment horizontal="right" vertical="center"/>
      <protection locked="0"/>
    </xf>
    <xf numFmtId="194" fontId="9" fillId="3" borderId="13" xfId="0" applyNumberFormat="1" applyFont="1" applyFill="1" applyBorder="1" applyAlignment="1" applyProtection="1">
      <alignment horizontal="right" vertical="center"/>
      <protection locked="0"/>
    </xf>
    <xf numFmtId="49" fontId="9" fillId="5" borderId="14" xfId="0" applyNumberFormat="1" applyFont="1" applyFill="1" applyBorder="1" applyAlignment="1" applyProtection="1">
      <alignment vertical="center"/>
      <protection locked="0"/>
    </xf>
    <xf numFmtId="49" fontId="9" fillId="5" borderId="15" xfId="0" applyNumberFormat="1" applyFont="1" applyFill="1" applyBorder="1" applyAlignment="1" applyProtection="1">
      <alignment horizontal="left" vertical="center"/>
      <protection locked="0"/>
    </xf>
    <xf numFmtId="49" fontId="9" fillId="5" borderId="15" xfId="0" applyNumberFormat="1" applyFont="1" applyFill="1" applyBorder="1" applyAlignment="1" applyProtection="1">
      <alignment horizontal="right" vertical="center"/>
      <protection locked="0"/>
    </xf>
    <xf numFmtId="49" fontId="9" fillId="5" borderId="16" xfId="0" applyNumberFormat="1" applyFont="1" applyFill="1" applyBorder="1" applyAlignment="1" applyProtection="1">
      <alignment horizontal="left" vertical="center"/>
      <protection locked="0"/>
    </xf>
    <xf numFmtId="194" fontId="9" fillId="3" borderId="17" xfId="0" applyNumberFormat="1" applyFont="1" applyFill="1" applyBorder="1" applyAlignment="1" applyProtection="1">
      <alignment horizontal="right" vertical="center"/>
      <protection locked="0"/>
    </xf>
    <xf numFmtId="49" fontId="9" fillId="5" borderId="4" xfId="0" applyNumberFormat="1" applyFont="1" applyFill="1" applyBorder="1" applyAlignment="1" applyProtection="1">
      <alignment vertical="center"/>
      <protection locked="0"/>
    </xf>
    <xf numFmtId="49" fontId="9" fillId="5" borderId="18" xfId="0" applyNumberFormat="1" applyFont="1" applyFill="1" applyBorder="1" applyAlignment="1" applyProtection="1">
      <alignment vertical="center"/>
      <protection locked="0"/>
    </xf>
    <xf numFmtId="49" fontId="9" fillId="5" borderId="19" xfId="0" applyNumberFormat="1" applyFont="1" applyFill="1" applyBorder="1" applyAlignment="1" applyProtection="1">
      <alignment horizontal="left" vertical="center"/>
      <protection locked="0"/>
    </xf>
    <xf numFmtId="49" fontId="9" fillId="5" borderId="19" xfId="0" applyNumberFormat="1" applyFont="1" applyFill="1" applyBorder="1" applyAlignment="1" applyProtection="1">
      <alignment horizontal="right" vertical="center"/>
      <protection locked="0"/>
    </xf>
    <xf numFmtId="49" fontId="9" fillId="5" borderId="20" xfId="0" applyNumberFormat="1" applyFont="1" applyFill="1" applyBorder="1" applyAlignment="1" applyProtection="1">
      <alignment horizontal="left" vertical="center"/>
      <protection locked="0"/>
    </xf>
    <xf numFmtId="194" fontId="9" fillId="3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vertical="center"/>
      <protection hidden="1"/>
    </xf>
    <xf numFmtId="194" fontId="9" fillId="3" borderId="1" xfId="0" applyNumberFormat="1" applyFont="1" applyFill="1" applyBorder="1" applyAlignment="1" applyProtection="1">
      <alignment horizontal="right" vertical="center"/>
      <protection locked="0"/>
    </xf>
    <xf numFmtId="194" fontId="9" fillId="3" borderId="23" xfId="0" applyNumberFormat="1" applyFont="1" applyFill="1" applyBorder="1" applyAlignment="1" applyProtection="1">
      <alignment horizontal="right" vertical="center"/>
      <protection locked="0"/>
    </xf>
    <xf numFmtId="194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 vertical="top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49" fontId="9" fillId="5" borderId="27" xfId="0" applyNumberFormat="1" applyFont="1" applyFill="1" applyBorder="1" applyAlignment="1" applyProtection="1">
      <alignment vertical="center"/>
      <protection locked="0"/>
    </xf>
    <xf numFmtId="196" fontId="9" fillId="3" borderId="12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1" xfId="0" applyNumberFormat="1" applyFont="1" applyFill="1" applyBorder="1" applyAlignment="1" applyProtection="1">
      <alignment vertical="center"/>
      <protection locked="0"/>
    </xf>
    <xf numFmtId="49" fontId="8" fillId="5" borderId="32" xfId="0" applyNumberFormat="1" applyFont="1" applyFill="1" applyBorder="1" applyAlignment="1" applyProtection="1">
      <alignment horizontal="left" vertical="center"/>
      <protection locked="0"/>
    </xf>
    <xf numFmtId="49" fontId="8" fillId="5" borderId="32" xfId="0" applyNumberFormat="1" applyFont="1" applyFill="1" applyBorder="1" applyAlignment="1" applyProtection="1">
      <alignment horizontal="right" vertical="center"/>
      <protection locked="0"/>
    </xf>
    <xf numFmtId="49" fontId="8" fillId="5" borderId="33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right" vertical="center"/>
      <protection locked="0"/>
    </xf>
    <xf numFmtId="49" fontId="9" fillId="5" borderId="35" xfId="0" applyNumberFormat="1" applyFont="1" applyFill="1" applyBorder="1" applyAlignment="1" applyProtection="1">
      <alignment horizontal="left" vertical="center"/>
      <protection locked="0"/>
    </xf>
    <xf numFmtId="49" fontId="9" fillId="5" borderId="36" xfId="0" applyNumberFormat="1" applyFont="1" applyFill="1" applyBorder="1" applyAlignment="1" applyProtection="1">
      <alignment vertical="center"/>
      <protection locked="0"/>
    </xf>
    <xf numFmtId="49" fontId="9" fillId="5" borderId="37" xfId="0" applyNumberFormat="1" applyFont="1" applyFill="1" applyBorder="1" applyAlignment="1" applyProtection="1">
      <alignment vertical="center"/>
      <protection locked="0"/>
    </xf>
    <xf numFmtId="49" fontId="9" fillId="5" borderId="38" xfId="0" applyNumberFormat="1" applyFont="1" applyFill="1" applyBorder="1" applyAlignment="1" applyProtection="1">
      <alignment horizontal="left" vertical="center"/>
      <protection locked="0"/>
    </xf>
    <xf numFmtId="49" fontId="9" fillId="5" borderId="38" xfId="0" applyNumberFormat="1" applyFont="1" applyFill="1" applyBorder="1" applyAlignment="1" applyProtection="1">
      <alignment horizontal="right" vertical="center"/>
      <protection locked="0"/>
    </xf>
    <xf numFmtId="49" fontId="9" fillId="5" borderId="39" xfId="0" applyNumberFormat="1" applyFont="1" applyFill="1" applyBorder="1" applyAlignment="1" applyProtection="1">
      <alignment horizontal="left" vertical="center"/>
      <protection locked="0"/>
    </xf>
    <xf numFmtId="196" fontId="9" fillId="3" borderId="40" xfId="0" applyNumberFormat="1" applyFont="1" applyFill="1" applyBorder="1" applyAlignment="1" applyProtection="1">
      <alignment horizontal="right" vertical="center"/>
      <protection locked="0"/>
    </xf>
    <xf numFmtId="196" fontId="9" fillId="3" borderId="41" xfId="0" applyNumberFormat="1" applyFont="1" applyFill="1" applyBorder="1" applyAlignment="1" applyProtection="1">
      <alignment horizontal="right" vertical="center"/>
      <protection locked="0"/>
    </xf>
    <xf numFmtId="49" fontId="9" fillId="5" borderId="42" xfId="0" applyNumberFormat="1" applyFont="1" applyFill="1" applyBorder="1" applyAlignment="1" applyProtection="1">
      <alignment vertical="center"/>
      <protection locked="0"/>
    </xf>
    <xf numFmtId="195" fontId="9" fillId="3" borderId="43" xfId="0" applyNumberFormat="1" applyFont="1" applyFill="1" applyBorder="1" applyAlignment="1" applyProtection="1">
      <alignment horizontal="right" vertical="center"/>
      <protection locked="0"/>
    </xf>
    <xf numFmtId="19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45" xfId="0" applyNumberFormat="1" applyFont="1" applyFill="1" applyBorder="1" applyAlignment="1" applyProtection="1">
      <alignment vertical="center"/>
      <protection locked="0"/>
    </xf>
    <xf numFmtId="194" fontId="9" fillId="3" borderId="43" xfId="0" applyNumberFormat="1" applyFont="1" applyFill="1" applyBorder="1" applyAlignment="1" applyProtection="1">
      <alignment horizontal="right" vertical="center"/>
      <protection locked="0"/>
    </xf>
    <xf numFmtId="194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9" fillId="5" borderId="13" xfId="0" applyNumberFormat="1" applyFont="1" applyFill="1" applyBorder="1" applyAlignment="1" applyProtection="1">
      <alignment horizontal="left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14" fillId="5" borderId="47" xfId="0" applyNumberFormat="1" applyFont="1" applyFill="1" applyBorder="1" applyAlignment="1" applyProtection="1">
      <alignment horizontal="centerContinuous" vertical="center"/>
      <protection locked="0"/>
    </xf>
    <xf numFmtId="0" fontId="14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9" fillId="5" borderId="49" xfId="0" applyNumberFormat="1" applyFont="1" applyFill="1" applyBorder="1" applyAlignment="1" applyProtection="1">
      <alignment vertical="center"/>
      <protection locked="0"/>
    </xf>
    <xf numFmtId="49" fontId="9" fillId="5" borderId="50" xfId="0" applyNumberFormat="1" applyFont="1" applyFill="1" applyBorder="1" applyAlignment="1" applyProtection="1">
      <alignment horizontal="left" vertical="center"/>
      <protection locked="0"/>
    </xf>
    <xf numFmtId="49" fontId="9" fillId="5" borderId="50" xfId="0" applyNumberFormat="1" applyFont="1" applyFill="1" applyBorder="1" applyAlignment="1" applyProtection="1">
      <alignment horizontal="right" vertical="center"/>
      <protection locked="0"/>
    </xf>
    <xf numFmtId="49" fontId="9" fillId="5" borderId="51" xfId="0" applyNumberFormat="1" applyFont="1" applyFill="1" applyBorder="1" applyAlignment="1" applyProtection="1">
      <alignment horizontal="left" vertical="center"/>
      <protection locked="0"/>
    </xf>
    <xf numFmtId="197" fontId="9" fillId="3" borderId="43" xfId="0" applyNumberFormat="1" applyFont="1" applyFill="1" applyBorder="1" applyAlignment="1" applyProtection="1">
      <alignment horizontal="right" vertical="center"/>
      <protection locked="0"/>
    </xf>
    <xf numFmtId="197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5" xfId="0" applyNumberFormat="1" applyFont="1" applyFill="1" applyBorder="1" applyAlignment="1" applyProtection="1">
      <alignment vertical="center"/>
      <protection locked="0"/>
    </xf>
    <xf numFmtId="194" fontId="9" fillId="3" borderId="52" xfId="0" applyNumberFormat="1" applyFont="1" applyFill="1" applyBorder="1" applyAlignment="1" applyProtection="1">
      <alignment horizontal="right" vertical="center"/>
      <protection locked="0"/>
    </xf>
    <xf numFmtId="195" fontId="9" fillId="3" borderId="12" xfId="0" applyNumberFormat="1" applyFont="1" applyFill="1" applyBorder="1" applyAlignment="1" applyProtection="1">
      <alignment horizontal="right" vertical="center"/>
      <protection locked="0"/>
    </xf>
    <xf numFmtId="195" fontId="9" fillId="3" borderId="1" xfId="0" applyNumberFormat="1" applyFont="1" applyFill="1" applyBorder="1" applyAlignment="1" applyProtection="1">
      <alignment horizontal="right" vertical="center"/>
      <protection locked="0"/>
    </xf>
    <xf numFmtId="49" fontId="9" fillId="5" borderId="0" xfId="0" applyNumberFormat="1" applyFont="1" applyFill="1" applyBorder="1" applyAlignment="1" applyProtection="1">
      <alignment horizontal="left" vertical="center"/>
      <protection locked="0"/>
    </xf>
    <xf numFmtId="49" fontId="9" fillId="5" borderId="0" xfId="0" applyNumberFormat="1" applyFont="1" applyFill="1" applyBorder="1" applyAlignment="1" applyProtection="1">
      <alignment horizontal="right" vertical="center"/>
      <protection locked="0"/>
    </xf>
    <xf numFmtId="49" fontId="9" fillId="5" borderId="53" xfId="0" applyNumberFormat="1" applyFont="1" applyFill="1" applyBorder="1" applyAlignment="1" applyProtection="1">
      <alignment horizontal="left" vertical="center"/>
      <protection locked="0"/>
    </xf>
    <xf numFmtId="199" fontId="9" fillId="3" borderId="43" xfId="0" applyNumberFormat="1" applyFont="1" applyFill="1" applyBorder="1" applyAlignment="1" applyProtection="1">
      <alignment horizontal="right" vertical="center"/>
      <protection locked="0"/>
    </xf>
    <xf numFmtId="199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52" xfId="0" applyNumberFormat="1" applyFont="1" applyFill="1" applyBorder="1" applyAlignment="1" applyProtection="1">
      <alignment horizontal="left" vertical="center"/>
      <protection locked="0"/>
    </xf>
    <xf numFmtId="195" fontId="9" fillId="3" borderId="21" xfId="0" applyNumberFormat="1" applyFont="1" applyFill="1" applyBorder="1" applyAlignment="1" applyProtection="1">
      <alignment horizontal="right" vertical="center"/>
      <protection locked="0"/>
    </xf>
    <xf numFmtId="195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 hidden="1"/>
    </xf>
    <xf numFmtId="49" fontId="8" fillId="5" borderId="15" xfId="0" applyNumberFormat="1" applyFont="1" applyFill="1" applyBorder="1" applyAlignment="1" applyProtection="1">
      <alignment horizontal="left" vertical="center"/>
      <protection locked="0"/>
    </xf>
    <xf numFmtId="194" fontId="8" fillId="3" borderId="40" xfId="0" applyNumberFormat="1" applyFont="1" applyFill="1" applyBorder="1" applyAlignment="1" applyProtection="1">
      <alignment horizontal="right" vertical="center"/>
      <protection locked="0"/>
    </xf>
    <xf numFmtId="194" fontId="8" fillId="3" borderId="41" xfId="0" applyNumberFormat="1" applyFont="1" applyFill="1" applyBorder="1" applyAlignment="1" applyProtection="1">
      <alignment horizontal="right" vertical="center"/>
      <protection locked="0"/>
    </xf>
    <xf numFmtId="197" fontId="8" fillId="3" borderId="40" xfId="0" applyNumberFormat="1" applyFont="1" applyFill="1" applyBorder="1" applyAlignment="1" applyProtection="1">
      <alignment horizontal="right" vertical="center"/>
      <protection locked="0"/>
    </xf>
    <xf numFmtId="197" fontId="8" fillId="3" borderId="4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hidden="1" locked="0"/>
    </xf>
    <xf numFmtId="0" fontId="20" fillId="2" borderId="0" xfId="0" applyFont="1" applyFill="1" applyAlignment="1" applyProtection="1">
      <alignment horizontal="centerContinuous" vertical="top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" fillId="2" borderId="54" xfId="0" applyFont="1" applyFill="1" applyBorder="1" applyAlignment="1" applyProtection="1">
      <alignment horizontal="right" vertical="center" wrapText="1"/>
      <protection hidden="1"/>
    </xf>
    <xf numFmtId="0" fontId="2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/>
      <protection hidden="1"/>
    </xf>
    <xf numFmtId="194" fontId="9" fillId="3" borderId="42" xfId="0" applyNumberFormat="1" applyFont="1" applyFill="1" applyBorder="1" applyAlignment="1" applyProtection="1">
      <alignment horizontal="right" vertical="center"/>
      <protection locked="0"/>
    </xf>
    <xf numFmtId="0" fontId="14" fillId="5" borderId="55" xfId="0" applyNumberFormat="1" applyFont="1" applyFill="1" applyBorder="1" applyAlignment="1" applyProtection="1">
      <alignment horizontal="center" vertical="top"/>
      <protection locked="0"/>
    </xf>
    <xf numFmtId="194" fontId="9" fillId="4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 quotePrefix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center"/>
      <protection locked="0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175" fontId="9" fillId="4" borderId="0" xfId="0" applyNumberFormat="1" applyFont="1" applyFill="1" applyAlignment="1" applyProtection="1">
      <alignment vertical="center"/>
      <protection hidden="1"/>
    </xf>
    <xf numFmtId="197" fontId="9" fillId="4" borderId="0" xfId="0" applyNumberFormat="1" applyFont="1" applyFill="1" applyAlignment="1" applyProtection="1">
      <alignment vertical="center"/>
      <protection hidden="1"/>
    </xf>
    <xf numFmtId="0" fontId="15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197" fontId="8" fillId="3" borderId="56" xfId="0" applyNumberFormat="1" applyFont="1" applyFill="1" applyBorder="1" applyAlignment="1" applyProtection="1">
      <alignment horizontal="right" vertical="center"/>
      <protection locked="0"/>
    </xf>
    <xf numFmtId="197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56" xfId="0" applyNumberFormat="1" applyFont="1" applyFill="1" applyBorder="1" applyAlignment="1" applyProtection="1">
      <alignment horizontal="right" vertical="center"/>
      <protection locked="0"/>
    </xf>
    <xf numFmtId="195" fontId="9" fillId="3" borderId="52" xfId="0" applyNumberFormat="1" applyFont="1" applyFill="1" applyBorder="1" applyAlignment="1" applyProtection="1">
      <alignment horizontal="right" vertical="center"/>
      <protection locked="0"/>
    </xf>
    <xf numFmtId="194" fontId="8" fillId="3" borderId="56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194" fontId="9" fillId="3" borderId="58" xfId="0" applyNumberFormat="1" applyFont="1" applyFill="1" applyBorder="1" applyAlignment="1" applyProtection="1">
      <alignment horizontal="right" vertical="center"/>
      <protection locked="0"/>
    </xf>
    <xf numFmtId="195" fontId="9" fillId="3" borderId="13" xfId="0" applyNumberFormat="1" applyFont="1" applyFill="1" applyBorder="1" applyAlignment="1" applyProtection="1">
      <alignment horizontal="right" vertical="center"/>
      <protection locked="0"/>
    </xf>
    <xf numFmtId="199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13" xfId="0" applyNumberFormat="1" applyFont="1" applyFill="1" applyBorder="1" applyAlignment="1" applyProtection="1">
      <alignment horizontal="right" vertical="center"/>
      <protection locked="0"/>
    </xf>
    <xf numFmtId="195" fontId="9" fillId="3" borderId="58" xfId="0" applyNumberFormat="1" applyFont="1" applyFill="1" applyBorder="1" applyAlignment="1" applyProtection="1">
      <alignment horizontal="right" vertical="center"/>
      <protection locked="0"/>
    </xf>
    <xf numFmtId="49" fontId="9" fillId="5" borderId="59" xfId="0" applyNumberFormat="1" applyFont="1" applyFill="1" applyBorder="1" applyAlignment="1" applyProtection="1">
      <alignment horizontal="left" vertical="center"/>
      <protection locked="0"/>
    </xf>
    <xf numFmtId="49" fontId="9" fillId="5" borderId="59" xfId="0" applyNumberFormat="1" applyFont="1" applyFill="1" applyBorder="1" applyAlignment="1" applyProtection="1">
      <alignment horizontal="right" vertical="center"/>
      <protection locked="0"/>
    </xf>
    <xf numFmtId="49" fontId="9" fillId="5" borderId="60" xfId="0" applyNumberFormat="1" applyFont="1" applyFill="1" applyBorder="1" applyAlignment="1" applyProtection="1">
      <alignment horizontal="left" vertical="center"/>
      <protection locked="0"/>
    </xf>
    <xf numFmtId="194" fontId="9" fillId="3" borderId="61" xfId="0" applyNumberFormat="1" applyFont="1" applyFill="1" applyBorder="1" applyAlignment="1" applyProtection="1">
      <alignment horizontal="right" vertical="center"/>
      <protection locked="0"/>
    </xf>
    <xf numFmtId="194" fontId="9" fillId="3" borderId="62" xfId="0" applyNumberFormat="1" applyFont="1" applyFill="1" applyBorder="1" applyAlignment="1" applyProtection="1">
      <alignment horizontal="right" vertical="center"/>
      <protection locked="0"/>
    </xf>
    <xf numFmtId="194" fontId="9" fillId="3" borderId="63" xfId="0" applyNumberFormat="1" applyFont="1" applyFill="1" applyBorder="1" applyAlignment="1" applyProtection="1">
      <alignment horizontal="right" vertical="center"/>
      <protection locked="0"/>
    </xf>
    <xf numFmtId="194" fontId="9" fillId="3" borderId="64" xfId="0" applyNumberFormat="1" applyFont="1" applyFill="1" applyBorder="1" applyAlignment="1" applyProtection="1">
      <alignment horizontal="right" vertical="center"/>
      <protection locked="0"/>
    </xf>
    <xf numFmtId="49" fontId="9" fillId="5" borderId="65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right" vertical="center"/>
      <protection locked="0"/>
    </xf>
    <xf numFmtId="49" fontId="9" fillId="5" borderId="67" xfId="0" applyNumberFormat="1" applyFont="1" applyFill="1" applyBorder="1" applyAlignment="1" applyProtection="1">
      <alignment horizontal="left" vertical="center"/>
      <protection locked="0"/>
    </xf>
    <xf numFmtId="194" fontId="9" fillId="3" borderId="68" xfId="0" applyNumberFormat="1" applyFont="1" applyFill="1" applyBorder="1" applyAlignment="1" applyProtection="1">
      <alignment horizontal="right" vertical="center"/>
      <protection locked="0"/>
    </xf>
    <xf numFmtId="194" fontId="9" fillId="3" borderId="69" xfId="0" applyNumberFormat="1" applyFont="1" applyFill="1" applyBorder="1" applyAlignment="1" applyProtection="1">
      <alignment horizontal="right" vertical="center"/>
      <protection locked="0"/>
    </xf>
    <xf numFmtId="194" fontId="9" fillId="3" borderId="70" xfId="0" applyNumberFormat="1" applyFont="1" applyFill="1" applyBorder="1" applyAlignment="1" applyProtection="1">
      <alignment horizontal="right" vertical="center"/>
      <protection locked="0"/>
    </xf>
    <xf numFmtId="194" fontId="9" fillId="3" borderId="71" xfId="0" applyNumberFormat="1" applyFont="1" applyFill="1" applyBorder="1" applyAlignment="1" applyProtection="1">
      <alignment horizontal="right" vertical="center"/>
      <protection locked="0"/>
    </xf>
    <xf numFmtId="194" fontId="9" fillId="3" borderId="72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8" fillId="5" borderId="4" xfId="0" applyNumberFormat="1" applyFont="1" applyFill="1" applyBorder="1" applyAlignment="1" applyProtection="1">
      <alignment vertical="center"/>
      <protection locked="0"/>
    </xf>
    <xf numFmtId="194" fontId="9" fillId="3" borderId="74" xfId="0" applyNumberFormat="1" applyFont="1" applyFill="1" applyBorder="1" applyAlignment="1" applyProtection="1">
      <alignment horizontal="right" vertical="center"/>
      <protection locked="0"/>
    </xf>
    <xf numFmtId="194" fontId="9" fillId="3" borderId="75" xfId="0" applyNumberFormat="1" applyFont="1" applyFill="1" applyBorder="1" applyAlignment="1" applyProtection="1">
      <alignment horizontal="right" vertical="center"/>
      <protection locked="0"/>
    </xf>
    <xf numFmtId="194" fontId="9" fillId="3" borderId="14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9" fillId="5" borderId="76" xfId="0" applyNumberFormat="1" applyFont="1" applyFill="1" applyBorder="1" applyAlignment="1" applyProtection="1">
      <alignment horizontal="left" vertical="center"/>
      <protection locked="0"/>
    </xf>
    <xf numFmtId="49" fontId="9" fillId="5" borderId="76" xfId="0" applyNumberFormat="1" applyFont="1" applyFill="1" applyBorder="1" applyAlignment="1" applyProtection="1">
      <alignment horizontal="right" vertical="center"/>
      <protection locked="0"/>
    </xf>
    <xf numFmtId="49" fontId="9" fillId="5" borderId="77" xfId="0" applyNumberFormat="1" applyFont="1" applyFill="1" applyBorder="1" applyAlignment="1" applyProtection="1">
      <alignment horizontal="left" vertical="center"/>
      <protection locked="0"/>
    </xf>
    <xf numFmtId="194" fontId="9" fillId="3" borderId="78" xfId="0" applyNumberFormat="1" applyFont="1" applyFill="1" applyBorder="1" applyAlignment="1" applyProtection="1">
      <alignment horizontal="right" vertical="center"/>
      <protection locked="0"/>
    </xf>
    <xf numFmtId="194" fontId="9" fillId="3" borderId="7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 vertical="center"/>
      <protection locked="0"/>
    </xf>
    <xf numFmtId="49" fontId="8" fillId="5" borderId="18" xfId="0" applyNumberFormat="1" applyFont="1" applyFill="1" applyBorder="1" applyAlignment="1" applyProtection="1">
      <alignment vertical="center"/>
      <protection locked="0"/>
    </xf>
    <xf numFmtId="49" fontId="8" fillId="5" borderId="80" xfId="0" applyNumberFormat="1" applyFont="1" applyFill="1" applyBorder="1" applyAlignment="1" applyProtection="1">
      <alignment horizontal="left" vertical="center"/>
      <protection locked="0"/>
    </xf>
    <xf numFmtId="49" fontId="8" fillId="5" borderId="80" xfId="0" applyNumberFormat="1" applyFont="1" applyFill="1" applyBorder="1" applyAlignment="1" applyProtection="1">
      <alignment horizontal="right" vertical="center"/>
      <protection locked="0"/>
    </xf>
    <xf numFmtId="49" fontId="8" fillId="5" borderId="81" xfId="0" applyNumberFormat="1" applyFont="1" applyFill="1" applyBorder="1" applyAlignment="1" applyProtection="1">
      <alignment horizontal="lef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84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/>
    </xf>
    <xf numFmtId="49" fontId="8" fillId="5" borderId="47" xfId="0" applyNumberFormat="1" applyFont="1" applyFill="1" applyBorder="1" applyAlignment="1" applyProtection="1">
      <alignment horizontal="centerContinuous" vertical="center"/>
      <protection/>
    </xf>
    <xf numFmtId="49" fontId="8" fillId="5" borderId="86" xfId="0" applyNumberFormat="1" applyFont="1" applyFill="1" applyBorder="1" applyAlignment="1" applyProtection="1">
      <alignment horizontal="centerContinuous" vertical="center"/>
      <protection/>
    </xf>
    <xf numFmtId="49" fontId="8" fillId="5" borderId="87" xfId="0" applyNumberFormat="1" applyFont="1" applyFill="1" applyBorder="1" applyAlignment="1" applyProtection="1">
      <alignment horizontal="centerContinuous" vertical="center"/>
      <protection/>
    </xf>
    <xf numFmtId="49" fontId="8" fillId="5" borderId="48" xfId="0" applyNumberFormat="1" applyFont="1" applyFill="1" applyBorder="1" applyAlignment="1" applyProtection="1">
      <alignment horizontal="centerContinuous" vertical="center"/>
      <protection/>
    </xf>
    <xf numFmtId="194" fontId="9" fillId="3" borderId="88" xfId="0" applyNumberFormat="1" applyFont="1" applyFill="1" applyBorder="1" applyAlignment="1" applyProtection="1">
      <alignment horizontal="right" vertical="center"/>
      <protection locked="0"/>
    </xf>
    <xf numFmtId="194" fontId="9" fillId="3" borderId="89" xfId="0" applyNumberFormat="1" applyFont="1" applyFill="1" applyBorder="1" applyAlignment="1" applyProtection="1">
      <alignment horizontal="right" vertical="center"/>
      <protection locked="0"/>
    </xf>
    <xf numFmtId="194" fontId="9" fillId="3" borderId="90" xfId="0" applyNumberFormat="1" applyFont="1" applyFill="1" applyBorder="1" applyAlignment="1" applyProtection="1">
      <alignment horizontal="right" vertical="center"/>
      <protection locked="0"/>
    </xf>
    <xf numFmtId="194" fontId="9" fillId="3" borderId="91" xfId="0" applyNumberFormat="1" applyFont="1" applyFill="1" applyBorder="1" applyAlignment="1" applyProtection="1">
      <alignment horizontal="right" vertical="center"/>
      <protection locked="0"/>
    </xf>
    <xf numFmtId="49" fontId="9" fillId="5" borderId="92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right" vertical="center"/>
      <protection locked="0"/>
    </xf>
    <xf numFmtId="49" fontId="9" fillId="5" borderId="94" xfId="0" applyNumberFormat="1" applyFont="1" applyFill="1" applyBorder="1" applyAlignment="1" applyProtection="1">
      <alignment horizontal="left" vertical="center"/>
      <protection locked="0"/>
    </xf>
    <xf numFmtId="194" fontId="9" fillId="3" borderId="9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9" fillId="3" borderId="97" xfId="0" applyNumberFormat="1" applyFont="1" applyFill="1" applyBorder="1" applyAlignment="1" applyProtection="1">
      <alignment horizontal="right" vertical="center"/>
      <protection locked="0"/>
    </xf>
    <xf numFmtId="194" fontId="9" fillId="3" borderId="98" xfId="0" applyNumberFormat="1" applyFont="1" applyFill="1" applyBorder="1" applyAlignment="1" applyProtection="1">
      <alignment horizontal="right" vertical="center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194" fontId="8" fillId="3" borderId="99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49" fontId="9" fillId="5" borderId="100" xfId="0" applyNumberFormat="1" applyFont="1" applyFill="1" applyBorder="1" applyAlignment="1" applyProtection="1">
      <alignment horizontal="left" vertical="center"/>
      <protection locked="0"/>
    </xf>
    <xf numFmtId="194" fontId="9" fillId="3" borderId="101" xfId="0" applyNumberFormat="1" applyFont="1" applyFill="1" applyBorder="1" applyAlignment="1" applyProtection="1">
      <alignment horizontal="right" vertical="center"/>
      <protection locked="0"/>
    </xf>
    <xf numFmtId="194" fontId="9" fillId="3" borderId="102" xfId="0" applyNumberFormat="1" applyFont="1" applyFill="1" applyBorder="1" applyAlignment="1" applyProtection="1">
      <alignment horizontal="right" vertical="center"/>
      <protection locked="0"/>
    </xf>
    <xf numFmtId="194" fontId="9" fillId="3" borderId="4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/>
    </xf>
    <xf numFmtId="49" fontId="8" fillId="5" borderId="29" xfId="0" applyNumberFormat="1" applyFont="1" applyFill="1" applyBorder="1" applyAlignment="1" applyProtection="1">
      <alignment horizontal="centerContinuous" vertical="center"/>
      <protection/>
    </xf>
    <xf numFmtId="49" fontId="8" fillId="5" borderId="104" xfId="0" applyNumberFormat="1" applyFont="1" applyFill="1" applyBorder="1" applyAlignment="1" applyProtection="1">
      <alignment horizontal="centerContinuous" vertical="center"/>
      <protection/>
    </xf>
    <xf numFmtId="49" fontId="8" fillId="5" borderId="105" xfId="0" applyNumberFormat="1" applyFont="1" applyFill="1" applyBorder="1" applyAlignment="1" applyProtection="1">
      <alignment horizontal="centerContinuous" vertical="center"/>
      <protection/>
    </xf>
    <xf numFmtId="49" fontId="8" fillId="5" borderId="30" xfId="0" applyNumberFormat="1" applyFont="1" applyFill="1" applyBorder="1" applyAlignment="1" applyProtection="1">
      <alignment horizontal="centerContinuous" vertical="center"/>
      <protection/>
    </xf>
    <xf numFmtId="49" fontId="8" fillId="5" borderId="37" xfId="0" applyNumberFormat="1" applyFont="1" applyFill="1" applyBorder="1" applyAlignment="1" applyProtection="1">
      <alignment vertical="center"/>
      <protection locked="0"/>
    </xf>
    <xf numFmtId="175" fontId="9" fillId="3" borderId="106" xfId="0" applyNumberFormat="1" applyFont="1" applyFill="1" applyBorder="1" applyAlignment="1" applyProtection="1">
      <alignment horizontal="right" vertical="center"/>
      <protection locked="0"/>
    </xf>
    <xf numFmtId="175" fontId="9" fillId="3" borderId="12" xfId="0" applyNumberFormat="1" applyFont="1" applyFill="1" applyBorder="1" applyAlignment="1" applyProtection="1">
      <alignment horizontal="right" vertical="center"/>
      <protection locked="0"/>
    </xf>
    <xf numFmtId="175" fontId="9" fillId="3" borderId="1" xfId="0" applyNumberFormat="1" applyFont="1" applyFill="1" applyBorder="1" applyAlignment="1" applyProtection="1">
      <alignment horizontal="right" vertical="center"/>
      <protection locked="0"/>
    </xf>
    <xf numFmtId="175" fontId="9" fillId="3" borderId="107" xfId="0" applyNumberFormat="1" applyFont="1" applyFill="1" applyBorder="1" applyAlignment="1" applyProtection="1">
      <alignment horizontal="right" vertical="center"/>
      <protection locked="0"/>
    </xf>
    <xf numFmtId="175" fontId="9" fillId="3" borderId="17" xfId="0" applyNumberFormat="1" applyFont="1" applyFill="1" applyBorder="1" applyAlignment="1" applyProtection="1">
      <alignment horizontal="right" vertical="center"/>
      <protection locked="0"/>
    </xf>
    <xf numFmtId="175" fontId="9" fillId="3" borderId="23" xfId="0" applyNumberFormat="1" applyFont="1" applyFill="1" applyBorder="1" applyAlignment="1" applyProtection="1">
      <alignment horizontal="right" vertical="center"/>
      <protection locked="0"/>
    </xf>
    <xf numFmtId="175" fontId="9" fillId="3" borderId="108" xfId="0" applyNumberFormat="1" applyFont="1" applyFill="1" applyBorder="1" applyAlignment="1" applyProtection="1">
      <alignment horizontal="right" vertical="center"/>
      <protection locked="0"/>
    </xf>
    <xf numFmtId="175" fontId="9" fillId="3" borderId="43" xfId="0" applyNumberFormat="1" applyFont="1" applyFill="1" applyBorder="1" applyAlignment="1" applyProtection="1">
      <alignment horizontal="right" vertical="center"/>
      <protection locked="0"/>
    </xf>
    <xf numFmtId="17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72" xfId="0" applyNumberFormat="1" applyFont="1" applyFill="1" applyBorder="1" applyAlignment="1" applyProtection="1">
      <alignment vertical="center"/>
      <protection locked="0"/>
    </xf>
    <xf numFmtId="175" fontId="9" fillId="3" borderId="109" xfId="0" applyNumberFormat="1" applyFont="1" applyFill="1" applyBorder="1" applyAlignment="1" applyProtection="1">
      <alignment horizontal="right" vertical="center"/>
      <protection locked="0"/>
    </xf>
    <xf numFmtId="175" fontId="9" fillId="3" borderId="61" xfId="0" applyNumberFormat="1" applyFont="1" applyFill="1" applyBorder="1" applyAlignment="1" applyProtection="1">
      <alignment horizontal="right" vertical="center"/>
      <protection locked="0"/>
    </xf>
    <xf numFmtId="175" fontId="9" fillId="3" borderId="62" xfId="0" applyNumberFormat="1" applyFont="1" applyFill="1" applyBorder="1" applyAlignment="1" applyProtection="1">
      <alignment horizontal="right" vertical="center"/>
      <protection locked="0"/>
    </xf>
    <xf numFmtId="10" fontId="9" fillId="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94" fontId="9" fillId="3" borderId="110" xfId="0" applyNumberFormat="1" applyFont="1" applyFill="1" applyBorder="1" applyAlignment="1" applyProtection="1">
      <alignment horizontal="right" vertical="center"/>
      <protection locked="0"/>
    </xf>
    <xf numFmtId="194" fontId="9" fillId="3" borderId="111" xfId="0" applyNumberFormat="1" applyFont="1" applyFill="1" applyBorder="1" applyAlignment="1" applyProtection="1">
      <alignment horizontal="right" vertical="center"/>
      <protection locked="0"/>
    </xf>
    <xf numFmtId="194" fontId="9" fillId="3" borderId="112" xfId="0" applyNumberFormat="1" applyFont="1" applyFill="1" applyBorder="1" applyAlignment="1" applyProtection="1">
      <alignment horizontal="right" vertical="center"/>
      <protection locked="0"/>
    </xf>
    <xf numFmtId="194" fontId="9" fillId="3" borderId="113" xfId="0" applyNumberFormat="1" applyFont="1" applyFill="1" applyBorder="1" applyAlignment="1" applyProtection="1">
      <alignment horizontal="right" vertical="center"/>
      <protection locked="0"/>
    </xf>
    <xf numFmtId="194" fontId="9" fillId="3" borderId="114" xfId="0" applyNumberFormat="1" applyFont="1" applyFill="1" applyBorder="1" applyAlignment="1" applyProtection="1">
      <alignment horizontal="right" vertical="center"/>
      <protection locked="0"/>
    </xf>
    <xf numFmtId="194" fontId="9" fillId="3" borderId="115" xfId="0" applyNumberFormat="1" applyFont="1" applyFill="1" applyBorder="1" applyAlignment="1" applyProtection="1">
      <alignment horizontal="right" vertical="center"/>
      <protection locked="0"/>
    </xf>
    <xf numFmtId="194" fontId="8" fillId="3" borderId="116" xfId="0" applyNumberFormat="1" applyFont="1" applyFill="1" applyBorder="1" applyAlignment="1" applyProtection="1">
      <alignment horizontal="right" vertical="center"/>
      <protection/>
    </xf>
    <xf numFmtId="194" fontId="8" fillId="3" borderId="26" xfId="0" applyNumberFormat="1" applyFont="1" applyFill="1" applyBorder="1" applyAlignment="1" applyProtection="1">
      <alignment horizontal="right" vertical="center"/>
      <protection/>
    </xf>
    <xf numFmtId="194" fontId="8" fillId="3" borderId="117" xfId="0" applyNumberFormat="1" applyFont="1" applyFill="1" applyBorder="1" applyAlignment="1" applyProtection="1">
      <alignment horizontal="right" vertical="center"/>
      <protection/>
    </xf>
    <xf numFmtId="194" fontId="8" fillId="3" borderId="69" xfId="0" applyNumberFormat="1" applyFont="1" applyFill="1" applyBorder="1" applyAlignment="1" applyProtection="1">
      <alignment horizontal="right" vertical="center"/>
      <protection/>
    </xf>
    <xf numFmtId="194" fontId="8" fillId="3" borderId="118" xfId="0" applyNumberFormat="1" applyFont="1" applyFill="1" applyBorder="1" applyAlignment="1" applyProtection="1">
      <alignment horizontal="right" vertical="center"/>
      <protection/>
    </xf>
    <xf numFmtId="194" fontId="8" fillId="3" borderId="1" xfId="0" applyNumberFormat="1" applyFont="1" applyFill="1" applyBorder="1" applyAlignment="1" applyProtection="1">
      <alignment horizontal="right" vertical="center"/>
      <protection/>
    </xf>
    <xf numFmtId="194" fontId="8" fillId="3" borderId="119" xfId="0" applyNumberFormat="1" applyFont="1" applyFill="1" applyBorder="1" applyAlignment="1" applyProtection="1">
      <alignment horizontal="right" vertical="center"/>
      <protection/>
    </xf>
    <xf numFmtId="194" fontId="8" fillId="3" borderId="23" xfId="0" applyNumberFormat="1" applyFont="1" applyFill="1" applyBorder="1" applyAlignment="1" applyProtection="1">
      <alignment horizontal="right" vertical="center"/>
      <protection/>
    </xf>
    <xf numFmtId="194" fontId="8" fillId="3" borderId="120" xfId="0" applyNumberFormat="1" applyFont="1" applyFill="1" applyBorder="1" applyAlignment="1" applyProtection="1">
      <alignment horizontal="right" vertical="center"/>
      <protection/>
    </xf>
    <xf numFmtId="194" fontId="8" fillId="3" borderId="24" xfId="0" applyNumberFormat="1" applyFont="1" applyFill="1" applyBorder="1" applyAlignment="1" applyProtection="1">
      <alignment horizontal="right" vertical="center"/>
      <protection/>
    </xf>
    <xf numFmtId="194" fontId="8" fillId="3" borderId="121" xfId="0" applyNumberFormat="1" applyFont="1" applyFill="1" applyBorder="1" applyAlignment="1" applyProtection="1">
      <alignment horizontal="right" vertical="center"/>
      <protection/>
    </xf>
    <xf numFmtId="194" fontId="8" fillId="3" borderId="96" xfId="0" applyNumberFormat="1" applyFont="1" applyFill="1" applyBorder="1" applyAlignment="1" applyProtection="1">
      <alignment horizontal="right" vertical="center"/>
      <protection/>
    </xf>
    <xf numFmtId="194" fontId="8" fillId="3" borderId="122" xfId="0" applyNumberFormat="1" applyFont="1" applyFill="1" applyBorder="1" applyAlignment="1" applyProtection="1">
      <alignment horizontal="right" vertical="center"/>
      <protection/>
    </xf>
    <xf numFmtId="194" fontId="8" fillId="3" borderId="101" xfId="0" applyNumberFormat="1" applyFont="1" applyFill="1" applyBorder="1" applyAlignment="1" applyProtection="1">
      <alignment horizontal="right" vertical="center"/>
      <protection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194" fontId="9" fillId="3" borderId="123" xfId="0" applyNumberFormat="1" applyFont="1" applyFill="1" applyBorder="1" applyAlignment="1" applyProtection="1">
      <alignment horizontal="right" vertical="center"/>
      <protection locked="0"/>
    </xf>
    <xf numFmtId="194" fontId="9" fillId="3" borderId="124" xfId="0" applyNumberFormat="1" applyFont="1" applyFill="1" applyBorder="1" applyAlignment="1" applyProtection="1">
      <alignment horizontal="right" vertical="center"/>
      <protection locked="0"/>
    </xf>
    <xf numFmtId="175" fontId="9" fillId="3" borderId="13" xfId="0" applyNumberFormat="1" applyFont="1" applyFill="1" applyBorder="1" applyAlignment="1" applyProtection="1">
      <alignment horizontal="right" vertical="center"/>
      <protection locked="0"/>
    </xf>
    <xf numFmtId="175" fontId="9" fillId="3" borderId="123" xfId="0" applyNumberFormat="1" applyFont="1" applyFill="1" applyBorder="1" applyAlignment="1" applyProtection="1">
      <alignment horizontal="right" vertical="center"/>
      <protection locked="0"/>
    </xf>
    <xf numFmtId="175" fontId="9" fillId="3" borderId="52" xfId="0" applyNumberFormat="1" applyFont="1" applyFill="1" applyBorder="1" applyAlignment="1" applyProtection="1">
      <alignment horizontal="right" vertical="center"/>
      <protection locked="0"/>
    </xf>
    <xf numFmtId="175" fontId="9" fillId="3" borderId="6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2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96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 hidden="1"/>
    </xf>
    <xf numFmtId="0" fontId="25" fillId="2" borderId="0" xfId="0" applyFont="1" applyFill="1" applyAlignment="1" applyProtection="1">
      <alignment horizontal="right" vertical="center"/>
      <protection hidden="1"/>
    </xf>
    <xf numFmtId="205" fontId="9" fillId="4" borderId="0" xfId="0" applyNumberFormat="1" applyFont="1" applyFill="1" applyAlignment="1" applyProtection="1">
      <alignment vertical="center"/>
      <protection hidden="1"/>
    </xf>
    <xf numFmtId="0" fontId="25" fillId="2" borderId="0" xfId="0" applyFont="1" applyFill="1" applyBorder="1" applyAlignment="1" applyProtection="1">
      <alignment horizontal="right" vertical="center"/>
      <protection hidden="1"/>
    </xf>
    <xf numFmtId="0" fontId="8" fillId="5" borderId="125" xfId="0" applyNumberFormat="1" applyFont="1" applyFill="1" applyBorder="1" applyAlignment="1" applyProtection="1">
      <alignment horizontal="center"/>
      <protection/>
    </xf>
    <xf numFmtId="0" fontId="8" fillId="5" borderId="88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/>
      <protection locked="0"/>
    </xf>
    <xf numFmtId="0" fontId="8" fillId="5" borderId="126" xfId="0" applyNumberFormat="1" applyFont="1" applyFill="1" applyBorder="1" applyAlignment="1" applyProtection="1">
      <alignment horizontal="center"/>
      <protection/>
    </xf>
    <xf numFmtId="0" fontId="8" fillId="5" borderId="91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 locked="0"/>
    </xf>
    <xf numFmtId="49" fontId="11" fillId="5" borderId="12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5" borderId="128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28" xfId="0" applyBorder="1" applyAlignment="1">
      <alignment/>
    </xf>
    <xf numFmtId="49" fontId="8" fillId="5" borderId="12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5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34" xfId="0" applyNumberFormat="1" applyFont="1" applyFill="1" applyBorder="1" applyAlignment="1" applyProtection="1">
      <alignment horizontal="center"/>
      <protection/>
    </xf>
    <xf numFmtId="0" fontId="8" fillId="5" borderId="89" xfId="0" applyNumberFormat="1" applyFont="1" applyFill="1" applyBorder="1" applyAlignment="1" applyProtection="1">
      <alignment horizontal="center"/>
      <protection/>
    </xf>
    <xf numFmtId="49" fontId="9" fillId="5" borderId="127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8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5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6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37" xfId="0" applyNumberFormat="1" applyFont="1" applyFill="1" applyBorder="1" applyAlignment="1" applyProtection="1">
      <alignment horizontal="center"/>
      <protection/>
    </xf>
    <xf numFmtId="0" fontId="8" fillId="5" borderId="90" xfId="0" applyNumberFormat="1" applyFont="1" applyFill="1" applyBorder="1" applyAlignment="1" applyProtection="1">
      <alignment horizontal="center"/>
      <protection/>
    </xf>
    <xf numFmtId="49" fontId="9" fillId="5" borderId="138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39" xfId="0" applyNumberFormat="1" applyFont="1" applyFill="1" applyBorder="1" applyAlignment="1" applyProtection="1">
      <alignment horizontal="center"/>
      <protection/>
    </xf>
    <xf numFmtId="0" fontId="8" fillId="5" borderId="136" xfId="0" applyNumberFormat="1" applyFont="1" applyFill="1" applyBorder="1" applyAlignment="1" applyProtection="1">
      <alignment horizontal="center"/>
      <protection/>
    </xf>
    <xf numFmtId="49" fontId="11" fillId="5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0" fontId="9" fillId="5" borderId="84" xfId="0" applyFont="1" applyFill="1" applyBorder="1" applyAlignment="1" applyProtection="1">
      <alignment horizontal="center" vertical="center" textRotation="90" shrinkToFit="1"/>
      <protection locked="0"/>
    </xf>
    <xf numFmtId="0" fontId="0" fillId="5" borderId="141" xfId="0" applyFill="1" applyBorder="1" applyAlignment="1" applyProtection="1">
      <alignment horizontal="center" vertical="center" textRotation="90" shrinkToFit="1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49" fontId="11" fillId="5" borderId="142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5" borderId="105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8" fillId="5" borderId="14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8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wrapText="1"/>
      <protection/>
    </xf>
    <xf numFmtId="205" fontId="9" fillId="0" borderId="0" xfId="0" applyNumberFormat="1" applyFont="1" applyFill="1" applyBorder="1" applyAlignment="1" applyProtection="1">
      <alignment horizontal="center"/>
      <protection/>
    </xf>
    <xf numFmtId="205" fontId="8" fillId="0" borderId="0" xfId="0" applyNumberFormat="1" applyFont="1" applyFill="1" applyBorder="1" applyAlignment="1" applyProtection="1">
      <alignment horizontal="centerContinuous" vertical="center"/>
      <protection locked="0"/>
    </xf>
    <xf numFmtId="3" fontId="9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175"/>
          <c:w val="0.938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'GB1'!$K$11:$S$11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'GB1'!$K$12:$S$12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'GB1'!$K$13:$S$13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'GB1'!$K$14:$S$14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'GB1'!$K$15:$S$15</c:f>
              <c:numCache/>
            </c:numRef>
          </c:val>
        </c:ser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7295"/>
        <c:crosses val="autoZero"/>
        <c:auto val="1"/>
        <c:lblOffset val="100"/>
        <c:noMultiLvlLbl val="0"/>
      </c:catAx>
      <c:valAx>
        <c:axId val="32597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škol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078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25"/>
          <c:y val="0.94375"/>
          <c:w val="0.3562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175"/>
          <c:w val="0.93575"/>
          <c:h val="0.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'GB2'!$K$14:$S$14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'GB2'!$K$15:$S$15</c:f>
              <c:numCache/>
            </c:numRef>
          </c:val>
        </c:ser>
        <c:overlap val="100"/>
        <c:gapWidth val="70"/>
        <c:axId val="24940200"/>
        <c:axId val="23135209"/>
      </c:bar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5209"/>
        <c:crosses val="autoZero"/>
        <c:auto val="1"/>
        <c:lblOffset val="100"/>
        <c:noMultiLvlLbl val="0"/>
      </c:catAx>
      <c:valAx>
        <c:axId val="23135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940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25"/>
          <c:y val="0.94375"/>
          <c:w val="0.3402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2003/04</a:t>
            </a:r>
          </a:p>
        </c:rich>
      </c:tx>
      <c:layout>
        <c:manualLayout>
          <c:xMode val="factor"/>
          <c:yMode val="factor"/>
          <c:x val="-0.006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175"/>
          <c:w val="1"/>
          <c:h val="0.443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2003/04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explosion val="48"/>
            <c:spPr>
              <a:solidFill>
                <a:srgbClr val="33CCCC"/>
              </a:solidFill>
            </c:spPr>
          </c:dPt>
          <c:dPt>
            <c:idx val="2"/>
            <c:explosion val="39"/>
            <c:spPr>
              <a:solidFill>
                <a:srgbClr val="CC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'GB3'!$J$11:$J$13</c:f>
              <c:strCache/>
            </c:strRef>
          </c:cat>
          <c:val>
            <c:numRef>
              <c:f>'GB3'!$K$11:$K$13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"/>
          <c:y val="0.934"/>
          <c:w val="0.486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2010/11</a:t>
            </a:r>
          </a:p>
        </c:rich>
      </c:tx>
      <c:layout>
        <c:manualLayout>
          <c:xMode val="factor"/>
          <c:yMode val="factor"/>
          <c:x val="-0.006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"/>
          <c:y val="0.29175"/>
          <c:w val="0.99375"/>
          <c:h val="0.436"/>
        </c:manualLayout>
      </c:layout>
      <c:pie3DChart>
        <c:varyColors val="1"/>
        <c:ser>
          <c:idx val="0"/>
          <c:order val="0"/>
          <c:tx>
            <c:strRef>
              <c:f>'GB3'!$N$10</c:f>
              <c:strCache>
                <c:ptCount val="1"/>
                <c:pt idx="0">
                  <c:v>2011/12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explosion val="42"/>
            <c:spPr>
              <a:solidFill>
                <a:srgbClr val="333399"/>
              </a:solidFill>
            </c:spPr>
          </c:dPt>
          <c:dPt>
            <c:idx val="2"/>
            <c:explosion val="36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'GB3'!$M$11:$M$13</c:f>
              <c:strCache/>
            </c:strRef>
          </c:cat>
          <c:val>
            <c:numRef>
              <c:f>'GB3'!$N$11:$N$13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937"/>
          <c:w val="0.490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RgŠ</a:t>
            </a:r>
          </a:p>
        </c:rich>
      </c:tx>
      <c:layout>
        <c:manualLayout>
          <c:xMode val="factor"/>
          <c:yMode val="factor"/>
          <c:x val="-0.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6225"/>
          <c:w val="0.86325"/>
          <c:h val="0.8462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'GB4'!$K$13:$S$13</c:f>
              <c:numCache/>
            </c:numRef>
          </c:val>
        </c:ser>
        <c:axId val="6890290"/>
        <c:axId val="62012611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'GB4'!$K$12:$S$12</c:f>
              <c:numCache/>
            </c:numRef>
          </c:val>
        </c:ser>
        <c:gapWidth val="100"/>
        <c:axId val="6890290"/>
        <c:axId val="62012611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'GB4'!$K$11:$S$11</c:f>
              <c:numCache/>
            </c:numRef>
          </c:cat>
          <c:val>
            <c:numRef>
              <c:f>'GB4'!$K$14:$S$14</c:f>
              <c:numCache/>
            </c:numRef>
          </c:val>
          <c:smooth val="0"/>
        </c:ser>
        <c:axId val="21242588"/>
        <c:axId val="56965565"/>
      </c:line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12611"/>
        <c:crosses val="autoZero"/>
        <c:auto val="0"/>
        <c:lblOffset val="100"/>
        <c:noMultiLvlLbl val="0"/>
      </c:catAx>
      <c:valAx>
        <c:axId val="62012611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890290"/>
        <c:crossesAt val="1"/>
        <c:crossBetween val="between"/>
        <c:dispUnits/>
        <c:majorUnit val="5000"/>
      </c:valAx>
      <c:catAx>
        <c:axId val="21242588"/>
        <c:scaling>
          <c:orientation val="minMax"/>
        </c:scaling>
        <c:axPos val="b"/>
        <c:delete val="1"/>
        <c:majorTickMark val="in"/>
        <c:minorTickMark val="none"/>
        <c:tickLblPos val="nextTo"/>
        <c:crossAx val="56965565"/>
        <c:crossesAt val="100"/>
        <c:auto val="0"/>
        <c:lblOffset val="100"/>
        <c:noMultiLvlLbl val="0"/>
      </c:catAx>
      <c:valAx>
        <c:axId val="5696556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zamětsnanců v tis.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242588"/>
        <c:crosses val="max"/>
        <c:crossBetween val="between"/>
        <c:dispUnits/>
        <c:majorUnit val="5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75"/>
          <c:y val="0.94675"/>
          <c:w val="0.45575"/>
          <c:h val="0.05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 RgŠ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6675"/>
          <c:w val="0.86975"/>
          <c:h val="0.84225"/>
        </c:manualLayout>
      </c:layout>
      <c:areaChart>
        <c:grouping val="stacked"/>
        <c:varyColors val="0"/>
        <c:ser>
          <c:idx val="0"/>
          <c:order val="1"/>
          <c:tx>
            <c:strRef>
              <c:f>'GB4'!$J$19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'GB4'!$K$19:$S$19</c:f>
              <c:numCache/>
            </c:numRef>
          </c:val>
        </c:ser>
        <c:axId val="42928038"/>
        <c:axId val="50808023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'GB4'!$K$18:$S$18</c:f>
              <c:numCache/>
            </c:numRef>
          </c:val>
        </c:ser>
        <c:gapWidth val="100"/>
        <c:axId val="42928038"/>
        <c:axId val="50808023"/>
      </c:barChart>
      <c:lineChart>
        <c:grouping val="standard"/>
        <c:varyColors val="0"/>
        <c:ser>
          <c:idx val="2"/>
          <c:order val="2"/>
          <c:tx>
            <c:strRef>
              <c:f>'GB4'!$J$20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'GB4'!$K$17:$S$17</c:f>
              <c:numCache/>
            </c:numRef>
          </c:cat>
          <c:val>
            <c:numRef>
              <c:f>'GB4'!$K$20:$S$20</c:f>
              <c:numCache/>
            </c:numRef>
          </c:val>
          <c:smooth val="0"/>
        </c:ser>
        <c:axId val="54619024"/>
        <c:axId val="21809169"/>
      </c:line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8023"/>
        <c:crosses val="autoZero"/>
        <c:auto val="0"/>
        <c:lblOffset val="100"/>
        <c:noMultiLvlLbl val="0"/>
      </c:catAx>
      <c:valAx>
        <c:axId val="50808023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2928038"/>
        <c:crossesAt val="1"/>
        <c:crossBetween val="between"/>
        <c:dispUnits/>
        <c:majorUnit val="5000"/>
      </c:valAx>
      <c:catAx>
        <c:axId val="54619024"/>
        <c:scaling>
          <c:orientation val="minMax"/>
        </c:scaling>
        <c:axPos val="b"/>
        <c:delete val="1"/>
        <c:majorTickMark val="in"/>
        <c:minorTickMark val="none"/>
        <c:tickLblPos val="nextTo"/>
        <c:crossAx val="21809169"/>
        <c:crossesAt val="0"/>
        <c:auto val="0"/>
        <c:lblOffset val="100"/>
        <c:noMultiLvlLbl val="0"/>
      </c:catAx>
      <c:valAx>
        <c:axId val="2180916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 počty učitelů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619024"/>
        <c:crosses val="max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4475"/>
          <c:w val="0.533"/>
          <c:h val="0.05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RgŠ</a:t>
            </a:r>
          </a:p>
        </c:rich>
      </c:tx>
      <c:layout>
        <c:manualLayout>
          <c:xMode val="factor"/>
          <c:yMode val="factor"/>
          <c:x val="-0.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6225"/>
          <c:w val="0.86325"/>
          <c:h val="0.8462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'GB4'!$K$13:$S$13</c:f>
              <c:numCache/>
            </c:numRef>
          </c:val>
        </c:ser>
        <c:axId val="62064794"/>
        <c:axId val="21712235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'GB4'!$K$12:$S$12</c:f>
              <c:numCache/>
            </c:numRef>
          </c:val>
        </c:ser>
        <c:gapWidth val="100"/>
        <c:axId val="62064794"/>
        <c:axId val="21712235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'GB4'!$K$11:$S$11</c:f>
              <c:numCache/>
            </c:numRef>
          </c:cat>
          <c:val>
            <c:numRef>
              <c:f>'GB4'!$K$14:$S$14</c:f>
              <c:numCache/>
            </c:numRef>
          </c:val>
          <c:smooth val="0"/>
        </c:ser>
        <c:axId val="61192388"/>
        <c:axId val="13860581"/>
      </c:line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12235"/>
        <c:crosses val="autoZero"/>
        <c:auto val="0"/>
        <c:lblOffset val="100"/>
        <c:noMultiLvlLbl val="0"/>
      </c:catAx>
      <c:valAx>
        <c:axId val="21712235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2064794"/>
        <c:crossesAt val="1"/>
        <c:crossBetween val="between"/>
        <c:dispUnits/>
        <c:majorUnit val="5000"/>
      </c:valAx>
      <c:catAx>
        <c:axId val="61192388"/>
        <c:scaling>
          <c:orientation val="minMax"/>
        </c:scaling>
        <c:axPos val="b"/>
        <c:delete val="1"/>
        <c:majorTickMark val="in"/>
        <c:minorTickMark val="none"/>
        <c:tickLblPos val="nextTo"/>
        <c:crossAx val="13860581"/>
        <c:crossesAt val="100"/>
        <c:auto val="0"/>
        <c:lblOffset val="100"/>
        <c:noMultiLvlLbl val="0"/>
      </c:catAx>
      <c:valAx>
        <c:axId val="1386058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zamětsnanců v tis.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192388"/>
        <c:crosses val="max"/>
        <c:crossBetween val="between"/>
        <c:dispUnits/>
        <c:majorUnit val="5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75"/>
          <c:y val="0.94675"/>
          <c:w val="0.45575"/>
          <c:h val="0.05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 RgŠ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6675"/>
          <c:w val="0.86975"/>
          <c:h val="0.84225"/>
        </c:manualLayout>
      </c:layout>
      <c:areaChart>
        <c:grouping val="stacked"/>
        <c:varyColors val="0"/>
        <c:ser>
          <c:idx val="0"/>
          <c:order val="1"/>
          <c:tx>
            <c:strRef>
              <c:f>'GB4'!$J$19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'GB4'!$K$19:$S$19</c:f>
              <c:numCache/>
            </c:numRef>
          </c:val>
        </c:ser>
        <c:axId val="57636366"/>
        <c:axId val="48965247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'GB4'!$K$18:$S$18</c:f>
              <c:numCache/>
            </c:numRef>
          </c:val>
        </c:ser>
        <c:gapWidth val="100"/>
        <c:axId val="57636366"/>
        <c:axId val="48965247"/>
      </c:barChart>
      <c:lineChart>
        <c:grouping val="standard"/>
        <c:varyColors val="0"/>
        <c:ser>
          <c:idx val="2"/>
          <c:order val="2"/>
          <c:tx>
            <c:strRef>
              <c:f>'GB4'!$J$20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'GB4'!$K$17:$S$17</c:f>
              <c:numCache/>
            </c:numRef>
          </c:cat>
          <c:val>
            <c:numRef>
              <c:f>'GB4'!$K$20:$S$20</c:f>
              <c:numCache/>
            </c:numRef>
          </c:val>
          <c:smooth val="0"/>
        </c:ser>
        <c:axId val="38034040"/>
        <c:axId val="6762041"/>
      </c:line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65247"/>
        <c:crosses val="autoZero"/>
        <c:auto val="0"/>
        <c:lblOffset val="100"/>
        <c:noMultiLvlLbl val="0"/>
      </c:catAx>
      <c:valAx>
        <c:axId val="48965247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7636366"/>
        <c:crossesAt val="1"/>
        <c:crossBetween val="between"/>
        <c:dispUnits/>
        <c:majorUnit val="5000"/>
      </c:valAx>
      <c:catAx>
        <c:axId val="38034040"/>
        <c:scaling>
          <c:orientation val="minMax"/>
        </c:scaling>
        <c:axPos val="b"/>
        <c:delete val="1"/>
        <c:majorTickMark val="in"/>
        <c:minorTickMark val="none"/>
        <c:tickLblPos val="nextTo"/>
        <c:crossAx val="6762041"/>
        <c:crossesAt val="0"/>
        <c:auto val="0"/>
        <c:lblOffset val="100"/>
        <c:noMultiLvlLbl val="0"/>
      </c:catAx>
      <c:valAx>
        <c:axId val="676204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 počty učitelů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034040"/>
        <c:crosses val="max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4475"/>
          <c:w val="0.533"/>
          <c:h val="0.05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Makro2">
      <xdr:nvSpPr>
        <xdr:cNvPr id="1" name="TL_U"/>
        <xdr:cNvSpPr txBox="1">
          <a:spLocks noChangeArrowheads="1"/>
        </xdr:cNvSpPr>
      </xdr:nvSpPr>
      <xdr:spPr>
        <a:xfrm>
          <a:off x="6953250" y="1085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53250" y="13906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53250" y="1790700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53250" y="2200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53250" y="25812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53250" y="2886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extBox 115"/>
        <xdr:cNvSpPr txBox="1">
          <a:spLocks noChangeArrowheads="1"/>
        </xdr:cNvSpPr>
      </xdr:nvSpPr>
      <xdr:spPr>
        <a:xfrm>
          <a:off x="6953250" y="3286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extBox 116"/>
        <xdr:cNvSpPr txBox="1">
          <a:spLocks noChangeArrowheads="1"/>
        </xdr:cNvSpPr>
      </xdr:nvSpPr>
      <xdr:spPr>
        <a:xfrm>
          <a:off x="6953250" y="3590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8">
      <xdr:nvSpPr>
        <xdr:cNvPr id="9" name="TextBox 119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10" name="TextBox 120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8">
      <xdr:nvSpPr>
        <xdr:cNvPr id="11" name="TextBox 121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2" name="TextBox 122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8">
      <xdr:nvSpPr>
        <xdr:cNvPr id="13" name="TextBox 123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4" name="TextBox 124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5" name="TextBox 125"/>
        <xdr:cNvSpPr txBox="1">
          <a:spLocks noChangeArrowheads="1"/>
        </xdr:cNvSpPr>
      </xdr:nvSpPr>
      <xdr:spPr>
        <a:xfrm>
          <a:off x="6953250" y="49625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161925</xdr:rowOff>
    </xdr:from>
    <xdr:to>
      <xdr:col>19</xdr:col>
      <xdr:colOff>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85725" y="476250"/>
        <a:ext cx="82105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4</xdr:row>
      <xdr:rowOff>133350</xdr:rowOff>
    </xdr:from>
    <xdr:to>
      <xdr:col>19</xdr:col>
      <xdr:colOff>66675</xdr:colOff>
      <xdr:row>30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47675"/>
          <a:ext cx="829627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190500</xdr:rowOff>
    </xdr:from>
    <xdr:to>
      <xdr:col>19</xdr:col>
      <xdr:colOff>9525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42875" y="504825"/>
        <a:ext cx="81534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4</xdr:row>
      <xdr:rowOff>161925</xdr:rowOff>
    </xdr:from>
    <xdr:to>
      <xdr:col>19</xdr:col>
      <xdr:colOff>76200</xdr:colOff>
      <xdr:row>30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0"/>
          <a:ext cx="824865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114300</xdr:rowOff>
    </xdr:from>
    <xdr:to>
      <xdr:col>18</xdr:col>
      <xdr:colOff>0</xdr:colOff>
      <xdr:row>24</xdr:row>
      <xdr:rowOff>95250</xdr:rowOff>
    </xdr:to>
    <xdr:grpSp>
      <xdr:nvGrpSpPr>
        <xdr:cNvPr id="1" name="Group 4"/>
        <xdr:cNvGrpSpPr>
          <a:grpSpLocks/>
        </xdr:cNvGrpSpPr>
      </xdr:nvGrpSpPr>
      <xdr:grpSpPr>
        <a:xfrm>
          <a:off x="152400" y="628650"/>
          <a:ext cx="8086725" cy="3257550"/>
          <a:chOff x="12" y="65"/>
          <a:chExt cx="740" cy="34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2" y="65"/>
          <a:ext cx="371" cy="34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384" y="65"/>
          <a:ext cx="368" cy="34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114300</xdr:colOff>
      <xdr:row>5</xdr:row>
      <xdr:rowOff>95250</xdr:rowOff>
    </xdr:from>
    <xdr:to>
      <xdr:col>18</xdr:col>
      <xdr:colOff>57150</xdr:colOff>
      <xdr:row>24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09600"/>
          <a:ext cx="81819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180975</xdr:rowOff>
    </xdr:from>
    <xdr:to>
      <xdr:col>19</xdr:col>
      <xdr:colOff>38100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52400" y="495300"/>
        <a:ext cx="69818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28575</xdr:rowOff>
    </xdr:from>
    <xdr:to>
      <xdr:col>19</xdr:col>
      <xdr:colOff>38100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133350" y="4162425"/>
        <a:ext cx="70008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</xdr:row>
      <xdr:rowOff>180975</xdr:rowOff>
    </xdr:from>
    <xdr:to>
      <xdr:col>19</xdr:col>
      <xdr:colOff>38100</xdr:colOff>
      <xdr:row>49</xdr:row>
      <xdr:rowOff>142875</xdr:rowOff>
    </xdr:to>
    <xdr:grpSp>
      <xdr:nvGrpSpPr>
        <xdr:cNvPr id="3" name="Group 7"/>
        <xdr:cNvGrpSpPr>
          <a:grpSpLocks/>
        </xdr:cNvGrpSpPr>
      </xdr:nvGrpSpPr>
      <xdr:grpSpPr>
        <a:xfrm>
          <a:off x="133350" y="495300"/>
          <a:ext cx="7000875" cy="7724775"/>
          <a:chOff x="12" y="52"/>
          <a:chExt cx="645" cy="811"/>
        </a:xfrm>
        <a:solidFill>
          <a:srgbClr val="FFFFFF"/>
        </a:solidFill>
      </xdr:grpSpPr>
      <xdr:graphicFrame>
        <xdr:nvGraphicFramePr>
          <xdr:cNvPr id="4" name="Chart 5"/>
          <xdr:cNvGraphicFramePr/>
        </xdr:nvGraphicFramePr>
        <xdr:xfrm>
          <a:off x="14" y="52"/>
          <a:ext cx="643" cy="38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6"/>
          <xdr:cNvGraphicFramePr/>
        </xdr:nvGraphicFramePr>
        <xdr:xfrm>
          <a:off x="12" y="437"/>
          <a:ext cx="645" cy="42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3</xdr:col>
      <xdr:colOff>47625</xdr:colOff>
      <xdr:row>5</xdr:row>
      <xdr:rowOff>19050</xdr:rowOff>
    </xdr:from>
    <xdr:to>
      <xdr:col>19</xdr:col>
      <xdr:colOff>57150</xdr:colOff>
      <xdr:row>49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533400"/>
          <a:ext cx="6972300" cy="769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3:J30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L13" sqref="L13"/>
    </sheetView>
  </sheetViews>
  <sheetFormatPr defaultColWidth="9.00390625" defaultRowHeight="18" customHeight="1"/>
  <cols>
    <col min="1" max="1" width="0" style="5" hidden="1" customWidth="1"/>
    <col min="2" max="2" width="12.75390625" style="5" hidden="1" customWidth="1"/>
    <col min="3" max="3" width="2.75390625" style="5" customWidth="1"/>
    <col min="4" max="4" width="8.75390625" style="6" customWidth="1"/>
    <col min="5" max="5" width="3.75390625" style="5" customWidth="1"/>
    <col min="6" max="6" width="72.75390625" style="5" customWidth="1"/>
    <col min="7" max="7" width="3.25390625" style="5" customWidth="1"/>
    <col min="8" max="8" width="10.75390625" style="5" customWidth="1"/>
    <col min="9" max="16384" width="9.125" style="5" customWidth="1"/>
  </cols>
  <sheetData>
    <row r="1" ht="18" customHeight="1" hidden="1"/>
    <row r="2" ht="18" customHeight="1" hidden="1"/>
    <row r="3" s="7" customFormat="1" ht="15" customHeight="1">
      <c r="D3" s="8"/>
    </row>
    <row r="4" spans="4:8" s="7" customFormat="1" ht="18" customHeight="1">
      <c r="D4" s="127" t="s">
        <v>46</v>
      </c>
      <c r="E4" s="9"/>
      <c r="F4" s="125"/>
      <c r="G4" s="10"/>
      <c r="H4" s="11"/>
    </row>
    <row r="5" spans="3:8" s="2" customFormat="1" ht="36" customHeight="1">
      <c r="C5" s="1"/>
      <c r="D5" s="126" t="s">
        <v>45</v>
      </c>
      <c r="E5" s="126"/>
      <c r="F5" s="126"/>
      <c r="G5" s="126"/>
      <c r="H5" s="126"/>
    </row>
    <row r="6" s="7" customFormat="1" ht="16.5" customHeight="1">
      <c r="D6" s="5"/>
    </row>
    <row r="7" spans="4:10" s="7" customFormat="1" ht="18" customHeight="1">
      <c r="D7" s="128"/>
      <c r="E7" s="129"/>
      <c r="F7" s="130" t="s">
        <v>150</v>
      </c>
      <c r="G7" s="124"/>
      <c r="H7" s="3"/>
      <c r="I7" s="303"/>
      <c r="J7" s="1"/>
    </row>
    <row r="8" spans="4:10" s="7" customFormat="1" ht="6" customHeight="1">
      <c r="D8" s="128"/>
      <c r="E8" s="131"/>
      <c r="F8" s="132"/>
      <c r="G8" s="12"/>
      <c r="H8" s="1"/>
      <c r="I8" s="1"/>
      <c r="J8" s="1"/>
    </row>
    <row r="9" spans="4:10" s="7" customFormat="1" ht="25.5" customHeight="1">
      <c r="D9" s="128" t="s">
        <v>37</v>
      </c>
      <c r="E9" s="129"/>
      <c r="F9" s="130" t="str">
        <f>'B2.1'!H4&amp;" "&amp;'B2.1'!D5</f>
        <v>Regionální školství – školy, děti, žáci, studenti/dívky  ve školním roce 2003/04 až 2011/12 – podle zřizovatele</v>
      </c>
      <c r="G9" s="124"/>
      <c r="H9" s="3"/>
      <c r="I9" s="1"/>
      <c r="J9" s="1"/>
    </row>
    <row r="10" spans="4:10" s="7" customFormat="1" ht="6" customHeight="1">
      <c r="D10" s="128"/>
      <c r="E10" s="131"/>
      <c r="F10" s="139"/>
      <c r="G10" s="13"/>
      <c r="H10" s="1"/>
      <c r="I10" s="1"/>
      <c r="J10" s="1"/>
    </row>
    <row r="11" spans="4:10" s="7" customFormat="1" ht="26.25" customHeight="1">
      <c r="D11" s="128" t="s">
        <v>38</v>
      </c>
      <c r="E11" s="129"/>
      <c r="F11" s="130" t="str">
        <f>'B2.2'!H4&amp;" "&amp;'B2.2'!D5</f>
        <v>Učitelé MŠ, ZŠ, SŠ, konzervatoří, VOŠ a škol pro žáky se SVP – struktura učitelů v letech 2006 až 2011 – podle nejvyššího dosaženého vzdělání</v>
      </c>
      <c r="G11" s="124"/>
      <c r="H11" s="3"/>
      <c r="I11" s="1"/>
      <c r="J11" s="1"/>
    </row>
    <row r="12" spans="4:10" s="7" customFormat="1" ht="6" customHeight="1">
      <c r="D12" s="128"/>
      <c r="E12" s="131"/>
      <c r="F12" s="139"/>
      <c r="G12" s="13"/>
      <c r="H12" s="1"/>
      <c r="I12" s="303"/>
      <c r="J12" s="2"/>
    </row>
    <row r="13" spans="4:10" s="7" customFormat="1" ht="24" customHeight="1">
      <c r="D13" s="128" t="s">
        <v>39</v>
      </c>
      <c r="E13" s="129"/>
      <c r="F13" s="130" t="str">
        <f>'B2.3'!H4&amp;" "&amp;'B2.3'!D5</f>
        <v>Učitelé MŠ, ZŠ, SŠ, konzervatoří, VOŠ a škol pro žáky se SVP – struktura učitelů v letech 2006 až 2011 – podle věku</v>
      </c>
      <c r="G13" s="124"/>
      <c r="H13" s="3"/>
      <c r="I13" s="1"/>
      <c r="J13" s="2"/>
    </row>
    <row r="14" spans="4:10" s="7" customFormat="1" ht="6" customHeight="1">
      <c r="D14" s="128"/>
      <c r="E14" s="131"/>
      <c r="F14" s="139"/>
      <c r="G14" s="13"/>
      <c r="H14" s="1"/>
      <c r="I14" s="305"/>
      <c r="J14" s="2"/>
    </row>
    <row r="15" spans="4:10" s="7" customFormat="1" ht="18" customHeight="1">
      <c r="D15" s="128" t="s">
        <v>40</v>
      </c>
      <c r="E15" s="129"/>
      <c r="F15" s="130" t="str">
        <f>'B2.4'!H4&amp;" "&amp;'B2.4'!D5</f>
        <v>Regionální školství – výdaje v běžných cenách  v letech 2003 až 2011</v>
      </c>
      <c r="G15" s="124"/>
      <c r="H15" s="3"/>
      <c r="I15" s="1"/>
      <c r="J15" s="2"/>
    </row>
    <row r="16" spans="4:10" s="7" customFormat="1" ht="6" customHeight="1">
      <c r="D16" s="128"/>
      <c r="E16" s="131"/>
      <c r="F16" s="140"/>
      <c r="G16" s="12"/>
      <c r="H16" s="1"/>
      <c r="I16" s="303"/>
      <c r="J16" s="2"/>
    </row>
    <row r="17" spans="4:10" s="7" customFormat="1" ht="25.5" customHeight="1">
      <c r="D17" s="128" t="s">
        <v>41</v>
      </c>
      <c r="E17" s="129"/>
      <c r="F17" s="130" t="str">
        <f>'B2.5'!H4&amp;" "&amp;'B2.5'!D5</f>
        <v>Regionální školství – týdenní rozsah hodin přímé pedagogické činnosti  (míra vyučovací povinnosti) učitelů v letech 2003 až 2011</v>
      </c>
      <c r="G17" s="124"/>
      <c r="H17" s="3"/>
      <c r="I17" s="303"/>
      <c r="J17" s="136"/>
    </row>
    <row r="18" spans="4:10" s="7" customFormat="1" ht="6" customHeight="1">
      <c r="D18" s="128"/>
      <c r="E18" s="131"/>
      <c r="F18" s="139"/>
      <c r="G18" s="13"/>
      <c r="H18" s="1"/>
      <c r="I18" s="2"/>
      <c r="J18" s="2"/>
    </row>
    <row r="19" spans="4:10" s="7" customFormat="1" ht="18" customHeight="1">
      <c r="D19" s="128" t="s">
        <v>42</v>
      </c>
      <c r="E19" s="129"/>
      <c r="F19" s="130" t="str">
        <f>'B2.6'!H4&amp;" "&amp;'B2.6'!D5</f>
        <v>Regionální školství – přepočtené počty zaměstnanců  v letech 2003 až 2011</v>
      </c>
      <c r="G19" s="124"/>
      <c r="H19" s="3"/>
      <c r="I19" s="2"/>
      <c r="J19" s="136"/>
    </row>
    <row r="20" spans="4:10" s="7" customFormat="1" ht="6" customHeight="1">
      <c r="D20" s="128"/>
      <c r="E20" s="131"/>
      <c r="F20" s="139"/>
      <c r="G20" s="13"/>
      <c r="H20" s="1"/>
      <c r="I20" s="2"/>
      <c r="J20" s="2"/>
    </row>
    <row r="21" spans="4:10" s="7" customFormat="1" ht="18" customHeight="1">
      <c r="D21" s="128" t="s">
        <v>43</v>
      </c>
      <c r="E21" s="129"/>
      <c r="F21" s="130" t="str">
        <f>'B2.7'!$H$4&amp;" "&amp;'B2.7'!$D$5</f>
        <v>Regionální školství – průměrné měsíční mzdy  v letech 2003 až 2011</v>
      </c>
      <c r="G21" s="124"/>
      <c r="H21" s="3"/>
      <c r="I21" s="1"/>
      <c r="J21" s="136"/>
    </row>
    <row r="22" ht="18" customHeight="1">
      <c r="E22" s="274" t="s">
        <v>106</v>
      </c>
    </row>
    <row r="23" spans="4:10" s="7" customFormat="1" ht="18" customHeight="1">
      <c r="D23" s="128" t="s">
        <v>102</v>
      </c>
      <c r="E23" s="129"/>
      <c r="F23" s="130" t="str">
        <f>'GB1'!$H$4&amp;" "&amp;'GB1'!$D$5</f>
        <v>Regionální školství – školy ve školním roce 2003/04 až 2011/12 – podle druhu školy  </v>
      </c>
      <c r="G23" s="124"/>
      <c r="H23" s="3"/>
      <c r="I23" s="1"/>
      <c r="J23" s="136"/>
    </row>
    <row r="24" spans="4:10" s="7" customFormat="1" ht="6" customHeight="1">
      <c r="D24" s="128"/>
      <c r="E24" s="131"/>
      <c r="F24" s="139"/>
      <c r="G24" s="13"/>
      <c r="H24" s="1"/>
      <c r="I24" s="2"/>
      <c r="J24" s="2"/>
    </row>
    <row r="25" spans="4:10" s="7" customFormat="1" ht="18" customHeight="1">
      <c r="D25" s="128" t="s">
        <v>103</v>
      </c>
      <c r="E25" s="129"/>
      <c r="F25" s="130" t="str">
        <f>'GB2'!$H$4&amp;" "&amp;'GB2'!$D$5</f>
        <v>Regionální školství – děti/žáci/studenti ve školním roce 2003/04 až 2011/12 – podle druhu školy </v>
      </c>
      <c r="G25" s="124"/>
      <c r="H25" s="3"/>
      <c r="I25" s="1"/>
      <c r="J25" s="136"/>
    </row>
    <row r="26" spans="4:10" s="7" customFormat="1" ht="6" customHeight="1">
      <c r="D26" s="128"/>
      <c r="E26" s="131"/>
      <c r="F26" s="139"/>
      <c r="G26" s="13"/>
      <c r="H26" s="1"/>
      <c r="I26" s="2"/>
      <c r="J26" s="2"/>
    </row>
    <row r="27" spans="4:10" s="7" customFormat="1" ht="18" customHeight="1">
      <c r="D27" s="128" t="s">
        <v>104</v>
      </c>
      <c r="E27" s="129"/>
      <c r="F27" s="130" t="str">
        <f>'GB3'!$H$4&amp;" "&amp;'GB3'!$D$5</f>
        <v>Regionální školství – děti/žáci/studenti ve školním roce 2003/04 a 2011/12 – podle zřizovatele </v>
      </c>
      <c r="G27" s="124"/>
      <c r="H27" s="3"/>
      <c r="I27" s="1"/>
      <c r="J27" s="136"/>
    </row>
    <row r="28" spans="4:10" s="7" customFormat="1" ht="6" customHeight="1">
      <c r="D28" s="128"/>
      <c r="E28" s="131"/>
      <c r="F28" s="139"/>
      <c r="G28" s="13"/>
      <c r="H28" s="1"/>
      <c r="I28" s="2"/>
      <c r="J28" s="2"/>
    </row>
    <row r="29" spans="4:10" s="7" customFormat="1" ht="25.5" customHeight="1">
      <c r="D29" s="128" t="s">
        <v>105</v>
      </c>
      <c r="E29" s="129"/>
      <c r="F29" s="130" t="str">
        <f>'GB4'!$H$4&amp;" "&amp;'GB4'!$D$5</f>
        <v>Regionální školství – všichni zřizovatelé – přepočtené počty zaměstnanců a učitelů, průměrné nominální  a reálné mzdy v letech 2003 až 2011</v>
      </c>
      <c r="G29" s="124"/>
      <c r="H29" s="3"/>
      <c r="I29" s="1"/>
      <c r="J29" s="136"/>
    </row>
    <row r="30" ht="18" customHeight="1">
      <c r="H30" s="302"/>
    </row>
  </sheetData>
  <sheetProtection selectLockedCells="1" selectUnlockedCells="1"/>
  <conditionalFormatting sqref="E4">
    <cfRule type="cellIs" priority="1" dxfId="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C3:T59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7.625" style="15" customWidth="1"/>
    <col min="8" max="8" width="6.125" style="15" customWidth="1"/>
    <col min="9" max="9" width="1.12109375" style="15" customWidth="1"/>
    <col min="10" max="19" width="8.7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108</v>
      </c>
      <c r="E4" s="17"/>
      <c r="F4" s="17"/>
      <c r="G4" s="17"/>
      <c r="H4" s="61" t="s">
        <v>140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82"/>
      <c r="J10" s="298"/>
      <c r="K10" s="298" t="s">
        <v>30</v>
      </c>
      <c r="L10" s="298" t="s">
        <v>31</v>
      </c>
      <c r="M10" s="298" t="s">
        <v>32</v>
      </c>
      <c r="N10" s="298" t="s">
        <v>33</v>
      </c>
      <c r="O10" s="298" t="s">
        <v>18</v>
      </c>
      <c r="P10" s="298" t="s">
        <v>47</v>
      </c>
      <c r="Q10" s="298" t="s">
        <v>67</v>
      </c>
      <c r="R10" s="298" t="s">
        <v>101</v>
      </c>
      <c r="S10" s="298" t="s">
        <v>136</v>
      </c>
      <c r="T10" s="56"/>
    </row>
    <row r="11" spans="3:20" ht="13.5" customHeight="1">
      <c r="C11" s="56"/>
      <c r="D11" s="282"/>
      <c r="E11" s="282"/>
      <c r="F11" s="282"/>
      <c r="G11" s="282"/>
      <c r="H11" s="282"/>
      <c r="I11" s="282"/>
      <c r="J11" s="299" t="s">
        <v>111</v>
      </c>
      <c r="K11" s="298">
        <v>286340</v>
      </c>
      <c r="L11" s="298">
        <v>286230</v>
      </c>
      <c r="M11" s="298">
        <v>282183</v>
      </c>
      <c r="N11" s="298">
        <v>285419</v>
      </c>
      <c r="O11" s="298">
        <v>291194</v>
      </c>
      <c r="P11" s="298">
        <v>301620</v>
      </c>
      <c r="Q11" s="298">
        <v>314008</v>
      </c>
      <c r="R11" s="298">
        <v>328612</v>
      </c>
      <c r="S11" s="298">
        <v>342521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82"/>
      <c r="J12" s="299" t="s">
        <v>112</v>
      </c>
      <c r="K12" s="298">
        <v>998026</v>
      </c>
      <c r="L12" s="298">
        <v>958203</v>
      </c>
      <c r="M12" s="298">
        <v>916575</v>
      </c>
      <c r="N12" s="298">
        <v>876513</v>
      </c>
      <c r="O12" s="298">
        <v>844863</v>
      </c>
      <c r="P12" s="298">
        <v>816015</v>
      </c>
      <c r="Q12" s="298">
        <v>794459</v>
      </c>
      <c r="R12" s="298">
        <v>789486</v>
      </c>
      <c r="S12" s="298">
        <v>794642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82"/>
      <c r="J13" s="299" t="s">
        <v>113</v>
      </c>
      <c r="K13" s="298">
        <v>576615</v>
      </c>
      <c r="L13" s="298">
        <v>579505</v>
      </c>
      <c r="M13" s="298">
        <v>577605</v>
      </c>
      <c r="N13" s="298">
        <v>576585</v>
      </c>
      <c r="O13" s="298">
        <v>569267</v>
      </c>
      <c r="P13" s="298">
        <v>564326</v>
      </c>
      <c r="Q13" s="298">
        <v>556260</v>
      </c>
      <c r="R13" s="298">
        <v>532918</v>
      </c>
      <c r="S13" s="298">
        <v>501220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82"/>
      <c r="J14" s="299" t="s">
        <v>114</v>
      </c>
      <c r="K14" s="298">
        <v>3543</v>
      </c>
      <c r="L14" s="298">
        <v>3505</v>
      </c>
      <c r="M14" s="298">
        <v>3495</v>
      </c>
      <c r="N14" s="298">
        <v>3534</v>
      </c>
      <c r="O14" s="298">
        <v>3606</v>
      </c>
      <c r="P14" s="298">
        <v>3535</v>
      </c>
      <c r="Q14" s="298">
        <v>3435</v>
      </c>
      <c r="R14" s="298">
        <v>3560</v>
      </c>
      <c r="S14" s="298">
        <v>3557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82"/>
      <c r="J15" s="299" t="s">
        <v>115</v>
      </c>
      <c r="K15" s="298">
        <v>30681</v>
      </c>
      <c r="L15" s="298">
        <v>29759</v>
      </c>
      <c r="M15" s="298">
        <v>28792</v>
      </c>
      <c r="N15" s="298">
        <v>27650</v>
      </c>
      <c r="O15" s="298">
        <v>28774</v>
      </c>
      <c r="P15" s="298">
        <v>28027</v>
      </c>
      <c r="Q15" s="298">
        <v>28749</v>
      </c>
      <c r="R15" s="298">
        <v>29800</v>
      </c>
      <c r="S15" s="298">
        <v>29335</v>
      </c>
      <c r="T15" s="56"/>
    </row>
    <row r="16" spans="3:20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56"/>
    </row>
    <row r="18" spans="3:20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56"/>
    </row>
    <row r="19" spans="3:20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56"/>
    </row>
    <row r="20" spans="3:20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56"/>
    </row>
    <row r="21" spans="3:20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0"/>
      <c r="H26" s="291"/>
      <c r="I26" s="290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85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0"/>
      <c r="H28" s="291"/>
      <c r="I28" s="290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0"/>
      <c r="H29" s="291"/>
      <c r="I29" s="290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85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186"/>
      <c r="D31" s="288"/>
      <c r="E31" s="295"/>
      <c r="F31" s="295"/>
      <c r="G31" s="295"/>
      <c r="H31" s="291"/>
      <c r="I31" s="290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56"/>
    </row>
    <row r="32" spans="3:20" ht="13.5" customHeight="1">
      <c r="C32" s="186"/>
      <c r="D32" s="288"/>
      <c r="E32" s="290"/>
      <c r="F32" s="290"/>
      <c r="G32" s="290"/>
      <c r="H32" s="291"/>
      <c r="I32" s="290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56"/>
    </row>
    <row r="33" spans="4:20" ht="13.5">
      <c r="D33" s="279" t="s">
        <v>117</v>
      </c>
      <c r="E33" s="280"/>
      <c r="F33" s="280"/>
      <c r="G33" s="280"/>
      <c r="H33" s="280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1" t="s">
        <v>151</v>
      </c>
      <c r="T33" s="15" t="s">
        <v>17</v>
      </c>
    </row>
    <row r="34" spans="4:19" ht="12.75">
      <c r="D34" s="146" t="s">
        <v>19</v>
      </c>
      <c r="E34" s="300" t="s">
        <v>116</v>
      </c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</row>
    <row r="35" spans="11:19" ht="12.75">
      <c r="K35" s="142"/>
      <c r="L35" s="142"/>
      <c r="M35" s="142"/>
      <c r="N35" s="142"/>
      <c r="O35" s="142"/>
      <c r="P35" s="142"/>
      <c r="Q35" s="142"/>
      <c r="R35" s="142"/>
      <c r="S35" s="142"/>
    </row>
    <row r="36" spans="11:19" ht="12.75"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1:19" ht="12.75">
      <c r="K37" s="142"/>
      <c r="L37" s="142"/>
      <c r="M37" s="142"/>
      <c r="N37" s="142"/>
      <c r="O37" s="142"/>
      <c r="P37" s="244"/>
      <c r="Q37" s="244"/>
      <c r="R37" s="244"/>
      <c r="S37" s="244"/>
    </row>
    <row r="38" spans="11:19" ht="12.75">
      <c r="K38" s="142"/>
      <c r="L38" s="142"/>
      <c r="M38" s="142"/>
      <c r="N38" s="142"/>
      <c r="O38" s="142"/>
      <c r="P38" s="244"/>
      <c r="Q38" s="244"/>
      <c r="R38" s="244"/>
      <c r="S38" s="244"/>
    </row>
    <row r="39" spans="11:19" ht="12.75">
      <c r="K39" s="142"/>
      <c r="L39" s="142"/>
      <c r="M39" s="142"/>
      <c r="N39" s="142"/>
      <c r="O39" s="142"/>
      <c r="P39" s="244"/>
      <c r="Q39" s="244"/>
      <c r="R39" s="244"/>
      <c r="S39" s="244"/>
    </row>
    <row r="40" spans="11:19" ht="12.75">
      <c r="K40" s="142"/>
      <c r="L40" s="142"/>
      <c r="M40" s="142"/>
      <c r="N40" s="142"/>
      <c r="O40" s="142"/>
      <c r="P40" s="244"/>
      <c r="Q40" s="244"/>
      <c r="R40" s="244"/>
      <c r="S40" s="244"/>
    </row>
    <row r="41" spans="11:19" ht="12.75">
      <c r="K41" s="142"/>
      <c r="L41" s="142"/>
      <c r="M41" s="142"/>
      <c r="N41" s="142"/>
      <c r="O41" s="142"/>
      <c r="P41" s="244"/>
      <c r="Q41" s="244"/>
      <c r="R41" s="244"/>
      <c r="S41" s="244"/>
    </row>
    <row r="42" spans="11:19" ht="12.75">
      <c r="K42" s="142"/>
      <c r="L42" s="142"/>
      <c r="M42" s="142"/>
      <c r="N42" s="142"/>
      <c r="O42" s="142"/>
      <c r="P42" s="142"/>
      <c r="Q42" s="142"/>
      <c r="R42" s="142"/>
      <c r="S42" s="142"/>
    </row>
    <row r="43" spans="11:19" ht="12.75"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1:19" ht="12.75"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1:19" ht="12.75">
      <c r="K45" s="142"/>
      <c r="L45" s="142"/>
      <c r="M45" s="142"/>
      <c r="N45" s="142"/>
      <c r="O45" s="142"/>
      <c r="P45" s="142"/>
      <c r="Q45" s="142"/>
      <c r="R45" s="142"/>
      <c r="S45" s="142"/>
    </row>
    <row r="46" spans="11:19" ht="12.75">
      <c r="K46" s="142"/>
      <c r="L46" s="142"/>
      <c r="M46" s="142"/>
      <c r="N46" s="142"/>
      <c r="O46" s="142"/>
      <c r="P46" s="142"/>
      <c r="Q46" s="142"/>
      <c r="R46" s="142"/>
      <c r="S46" s="142"/>
    </row>
    <row r="47" ht="12.75">
      <c r="K47" s="142"/>
    </row>
    <row r="48" spans="11:19" ht="12.75">
      <c r="K48" s="141"/>
      <c r="L48" s="141"/>
      <c r="M48" s="141"/>
      <c r="N48" s="141"/>
      <c r="O48" s="141"/>
      <c r="P48" s="141"/>
      <c r="Q48" s="141"/>
      <c r="R48" s="141"/>
      <c r="S48" s="141"/>
    </row>
    <row r="49" spans="11:19" ht="12.75"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1:19" ht="12.75"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1:19" ht="12.75"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1:19" ht="12.75"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1:19" ht="12.75"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1:19" ht="12.75"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1:19" ht="12.75"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1:19" ht="12.75"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1:19" ht="12.75"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1:19" ht="12.75"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1:19" ht="12.75">
      <c r="K59" s="141"/>
      <c r="L59" s="141"/>
      <c r="M59" s="141"/>
      <c r="N59" s="141"/>
      <c r="O59" s="141"/>
      <c r="P59" s="141"/>
      <c r="Q59" s="141"/>
      <c r="R59" s="141"/>
      <c r="S59" s="141"/>
    </row>
  </sheetData>
  <sheetProtection/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9"/>
  <dimension ref="C3:S53"/>
  <sheetViews>
    <sheetView showGridLines="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6.125" style="15" customWidth="1"/>
    <col min="9" max="9" width="1.12109375" style="15" customWidth="1"/>
    <col min="10" max="18" width="8.7539062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109</v>
      </c>
      <c r="E4" s="17"/>
      <c r="F4" s="17"/>
      <c r="G4" s="17"/>
      <c r="H4" s="61" t="s">
        <v>138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8"/>
      <c r="S6" s="27" t="s">
        <v>29</v>
      </c>
    </row>
    <row r="7" spans="3:19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56"/>
    </row>
    <row r="8" spans="3:19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56"/>
    </row>
    <row r="9" spans="3:19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56"/>
    </row>
    <row r="10" spans="3:19" ht="13.5" customHeight="1">
      <c r="C10" s="56"/>
      <c r="D10" s="282"/>
      <c r="E10" s="282"/>
      <c r="F10" s="282"/>
      <c r="G10" s="282"/>
      <c r="H10" s="282"/>
      <c r="I10" s="282"/>
      <c r="J10" s="299"/>
      <c r="K10" s="299" t="s">
        <v>30</v>
      </c>
      <c r="L10" s="301"/>
      <c r="M10" s="299"/>
      <c r="N10" s="299" t="s">
        <v>136</v>
      </c>
      <c r="O10" s="298"/>
      <c r="P10" s="283"/>
      <c r="Q10" s="283"/>
      <c r="R10" s="283"/>
      <c r="S10" s="56"/>
    </row>
    <row r="11" spans="3:19" ht="13.5" customHeight="1">
      <c r="C11" s="56"/>
      <c r="D11" s="282"/>
      <c r="E11" s="282"/>
      <c r="F11" s="282"/>
      <c r="G11" s="282"/>
      <c r="H11" s="282"/>
      <c r="I11" s="282"/>
      <c r="J11" s="299" t="s">
        <v>118</v>
      </c>
      <c r="K11" s="299">
        <v>1787537</v>
      </c>
      <c r="L11" s="301"/>
      <c r="M11" s="299" t="s">
        <v>118</v>
      </c>
      <c r="N11" s="299">
        <v>1569033</v>
      </c>
      <c r="O11" s="298"/>
      <c r="P11" s="283"/>
      <c r="Q11" s="283"/>
      <c r="R11" s="283"/>
      <c r="S11" s="56"/>
    </row>
    <row r="12" spans="3:19" ht="13.5" customHeight="1">
      <c r="C12" s="56"/>
      <c r="D12" s="282"/>
      <c r="E12" s="282"/>
      <c r="F12" s="282"/>
      <c r="G12" s="282"/>
      <c r="H12" s="282"/>
      <c r="I12" s="282"/>
      <c r="J12" s="299" t="s">
        <v>119</v>
      </c>
      <c r="K12" s="299">
        <v>91795</v>
      </c>
      <c r="L12" s="301"/>
      <c r="M12" s="299" t="s">
        <v>119</v>
      </c>
      <c r="N12" s="299">
        <v>84289</v>
      </c>
      <c r="O12" s="298"/>
      <c r="P12" s="283"/>
      <c r="Q12" s="283"/>
      <c r="R12" s="283"/>
      <c r="S12" s="56"/>
    </row>
    <row r="13" spans="3:19" ht="13.5" customHeight="1">
      <c r="C13" s="56"/>
      <c r="D13" s="282"/>
      <c r="E13" s="282"/>
      <c r="F13" s="282"/>
      <c r="G13" s="282"/>
      <c r="H13" s="282"/>
      <c r="I13" s="282"/>
      <c r="J13" s="299" t="s">
        <v>120</v>
      </c>
      <c r="K13" s="299">
        <v>11344.05633802817</v>
      </c>
      <c r="L13" s="301"/>
      <c r="M13" s="299" t="s">
        <v>120</v>
      </c>
      <c r="N13" s="299">
        <v>17953</v>
      </c>
      <c r="O13" s="298"/>
      <c r="P13" s="283"/>
      <c r="Q13" s="283"/>
      <c r="R13" s="283"/>
      <c r="S13" s="56"/>
    </row>
    <row r="14" spans="3:19" ht="13.5" customHeight="1">
      <c r="C14" s="56"/>
      <c r="D14" s="282"/>
      <c r="E14" s="282"/>
      <c r="F14" s="282"/>
      <c r="G14" s="282"/>
      <c r="H14" s="282"/>
      <c r="I14" s="282"/>
      <c r="J14" s="283"/>
      <c r="K14" s="283"/>
      <c r="L14" s="283"/>
      <c r="M14" s="283"/>
      <c r="N14" s="283"/>
      <c r="O14" s="283"/>
      <c r="P14" s="283"/>
      <c r="Q14" s="283"/>
      <c r="R14" s="283"/>
      <c r="S14" s="56"/>
    </row>
    <row r="15" spans="3:19" ht="13.5" customHeight="1">
      <c r="C15" s="56"/>
      <c r="D15" s="282"/>
      <c r="E15" s="282"/>
      <c r="F15" s="282"/>
      <c r="G15" s="282"/>
      <c r="H15" s="282"/>
      <c r="I15" s="282"/>
      <c r="J15" s="283"/>
      <c r="K15" s="283"/>
      <c r="L15" s="283"/>
      <c r="M15" s="283"/>
      <c r="N15" s="283"/>
      <c r="O15" s="283"/>
      <c r="P15" s="283"/>
      <c r="Q15" s="283"/>
      <c r="R15" s="283"/>
      <c r="S15" s="56"/>
    </row>
    <row r="16" spans="3:19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56"/>
    </row>
    <row r="17" spans="3:19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56"/>
    </row>
    <row r="18" spans="3:19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56"/>
    </row>
    <row r="19" spans="3:19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56"/>
    </row>
    <row r="20" spans="3:19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56"/>
    </row>
    <row r="21" spans="3:19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56"/>
    </row>
    <row r="22" spans="3:19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56"/>
    </row>
    <row r="23" spans="3:19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56"/>
    </row>
    <row r="24" spans="3:19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56"/>
    </row>
    <row r="25" spans="3:19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56"/>
    </row>
    <row r="26" spans="3:19" ht="13.5" customHeight="1">
      <c r="C26" s="186"/>
      <c r="D26" s="288"/>
      <c r="E26" s="290"/>
      <c r="F26" s="290"/>
      <c r="G26" s="290"/>
      <c r="H26" s="291"/>
      <c r="I26" s="290"/>
      <c r="J26" s="297"/>
      <c r="K26" s="297"/>
      <c r="L26" s="297"/>
      <c r="M26" s="297"/>
      <c r="N26" s="297"/>
      <c r="O26" s="297"/>
      <c r="P26" s="297"/>
      <c r="Q26" s="297"/>
      <c r="R26" s="297"/>
      <c r="S26" s="56"/>
    </row>
    <row r="27" spans="4:19" ht="13.5">
      <c r="D27" s="279" t="s">
        <v>34</v>
      </c>
      <c r="E27" s="280"/>
      <c r="F27" s="280"/>
      <c r="G27" s="280"/>
      <c r="H27" s="280"/>
      <c r="I27" s="279"/>
      <c r="J27" s="279"/>
      <c r="K27" s="279"/>
      <c r="L27" s="279"/>
      <c r="M27" s="279"/>
      <c r="N27" s="279"/>
      <c r="O27" s="279"/>
      <c r="P27" s="279"/>
      <c r="Q27" s="279"/>
      <c r="R27" s="281" t="s">
        <v>151</v>
      </c>
      <c r="S27" s="15" t="s">
        <v>17</v>
      </c>
    </row>
    <row r="28" spans="4:18" ht="12.75">
      <c r="D28" s="146" t="s">
        <v>19</v>
      </c>
      <c r="E28" s="338" t="s">
        <v>132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</row>
    <row r="29" spans="11:18" ht="12.75">
      <c r="K29" s="142"/>
      <c r="L29" s="142"/>
      <c r="M29" s="142"/>
      <c r="N29" s="142"/>
      <c r="O29" s="142"/>
      <c r="P29" s="142"/>
      <c r="Q29" s="142"/>
      <c r="R29" s="142"/>
    </row>
    <row r="30" spans="11:18" ht="12.75">
      <c r="K30" s="142"/>
      <c r="L30" s="142"/>
      <c r="M30" s="142"/>
      <c r="N30" s="142"/>
      <c r="O30" s="142"/>
      <c r="P30" s="142"/>
      <c r="Q30" s="142"/>
      <c r="R30" s="142"/>
    </row>
    <row r="31" spans="11:18" ht="12.75">
      <c r="K31" s="142"/>
      <c r="L31" s="142"/>
      <c r="M31" s="142"/>
      <c r="N31" s="142"/>
      <c r="O31" s="142"/>
      <c r="P31" s="244"/>
      <c r="Q31" s="244"/>
      <c r="R31" s="244"/>
    </row>
    <row r="32" spans="11:18" ht="12.75">
      <c r="K32" s="142"/>
      <c r="L32" s="142"/>
      <c r="M32" s="142"/>
      <c r="N32" s="142"/>
      <c r="O32" s="142"/>
      <c r="P32" s="244"/>
      <c r="Q32" s="244"/>
      <c r="R32" s="244"/>
    </row>
    <row r="33" spans="11:18" ht="12.75">
      <c r="K33" s="142"/>
      <c r="L33" s="142"/>
      <c r="M33" s="142"/>
      <c r="N33" s="142"/>
      <c r="O33" s="142"/>
      <c r="P33" s="244"/>
      <c r="Q33" s="244"/>
      <c r="R33" s="244"/>
    </row>
    <row r="34" spans="11:18" ht="12.75">
      <c r="K34" s="142"/>
      <c r="L34" s="142"/>
      <c r="M34" s="142"/>
      <c r="N34" s="142"/>
      <c r="O34" s="142"/>
      <c r="P34" s="244"/>
      <c r="Q34" s="244"/>
      <c r="R34" s="244"/>
    </row>
    <row r="35" spans="11:18" ht="12.75">
      <c r="K35" s="142"/>
      <c r="L35" s="142"/>
      <c r="M35" s="142"/>
      <c r="N35" s="142"/>
      <c r="O35" s="142"/>
      <c r="P35" s="244"/>
      <c r="Q35" s="244"/>
      <c r="R35" s="244"/>
    </row>
    <row r="36" spans="11:18" ht="12.75">
      <c r="K36" s="142"/>
      <c r="L36" s="142"/>
      <c r="M36" s="142"/>
      <c r="N36" s="142"/>
      <c r="O36" s="142"/>
      <c r="P36" s="142"/>
      <c r="Q36" s="142"/>
      <c r="R36" s="142"/>
    </row>
    <row r="37" spans="11:18" ht="12.75">
      <c r="K37" s="142"/>
      <c r="L37" s="142"/>
      <c r="M37" s="142"/>
      <c r="N37" s="142"/>
      <c r="O37" s="142"/>
      <c r="P37" s="142"/>
      <c r="Q37" s="142"/>
      <c r="R37" s="142"/>
    </row>
    <row r="38" spans="11:18" ht="12.75">
      <c r="K38" s="142"/>
      <c r="L38" s="142"/>
      <c r="M38" s="142"/>
      <c r="N38" s="142"/>
      <c r="O38" s="142"/>
      <c r="P38" s="142"/>
      <c r="Q38" s="142"/>
      <c r="R38" s="142"/>
    </row>
    <row r="39" spans="11:18" ht="12.75">
      <c r="K39" s="142"/>
      <c r="L39" s="142"/>
      <c r="M39" s="142"/>
      <c r="N39" s="142"/>
      <c r="O39" s="142"/>
      <c r="P39" s="142"/>
      <c r="Q39" s="142"/>
      <c r="R39" s="142"/>
    </row>
    <row r="40" spans="11:18" ht="12.75">
      <c r="K40" s="142"/>
      <c r="L40" s="142"/>
      <c r="M40" s="142"/>
      <c r="N40" s="142"/>
      <c r="O40" s="142"/>
      <c r="P40" s="142"/>
      <c r="Q40" s="142"/>
      <c r="R40" s="142"/>
    </row>
    <row r="41" ht="12.75">
      <c r="K41" s="142"/>
    </row>
    <row r="42" spans="11:18" ht="12.75">
      <c r="K42" s="141"/>
      <c r="L42" s="141"/>
      <c r="M42" s="141"/>
      <c r="N42" s="141"/>
      <c r="O42" s="141"/>
      <c r="P42" s="141"/>
      <c r="Q42" s="141"/>
      <c r="R42" s="141"/>
    </row>
    <row r="43" spans="11:18" ht="12.75">
      <c r="K43" s="141"/>
      <c r="L43" s="141"/>
      <c r="M43" s="141"/>
      <c r="N43" s="141"/>
      <c r="O43" s="141"/>
      <c r="P43" s="141"/>
      <c r="Q43" s="141"/>
      <c r="R43" s="141"/>
    </row>
    <row r="44" spans="11:18" ht="12.75">
      <c r="K44" s="141"/>
      <c r="L44" s="141"/>
      <c r="M44" s="141"/>
      <c r="N44" s="141"/>
      <c r="O44" s="141"/>
      <c r="P44" s="141"/>
      <c r="Q44" s="141"/>
      <c r="R44" s="141"/>
    </row>
    <row r="45" spans="11:18" ht="12.75">
      <c r="K45" s="141"/>
      <c r="L45" s="141"/>
      <c r="M45" s="141"/>
      <c r="N45" s="141"/>
      <c r="O45" s="141"/>
      <c r="P45" s="141"/>
      <c r="Q45" s="141"/>
      <c r="R45" s="141"/>
    </row>
    <row r="46" spans="11:18" ht="12.75">
      <c r="K46" s="141"/>
      <c r="L46" s="141"/>
      <c r="M46" s="141"/>
      <c r="N46" s="141"/>
      <c r="O46" s="141"/>
      <c r="P46" s="141"/>
      <c r="Q46" s="141"/>
      <c r="R46" s="141"/>
    </row>
    <row r="47" spans="11:18" ht="12.75">
      <c r="K47" s="141"/>
      <c r="L47" s="141"/>
      <c r="M47" s="141"/>
      <c r="N47" s="141"/>
      <c r="O47" s="141"/>
      <c r="P47" s="141"/>
      <c r="Q47" s="141"/>
      <c r="R47" s="141"/>
    </row>
    <row r="48" spans="11:18" ht="12.75">
      <c r="K48" s="141"/>
      <c r="L48" s="141"/>
      <c r="M48" s="141"/>
      <c r="N48" s="141"/>
      <c r="O48" s="141"/>
      <c r="P48" s="141"/>
      <c r="Q48" s="141"/>
      <c r="R48" s="141"/>
    </row>
    <row r="49" spans="11:18" ht="12.75">
      <c r="K49" s="141"/>
      <c r="L49" s="141"/>
      <c r="M49" s="141"/>
      <c r="N49" s="141"/>
      <c r="O49" s="141"/>
      <c r="P49" s="141"/>
      <c r="Q49" s="141"/>
      <c r="R49" s="141"/>
    </row>
    <row r="50" spans="11:18" ht="12.75">
      <c r="K50" s="141"/>
      <c r="L50" s="141"/>
      <c r="M50" s="141"/>
      <c r="N50" s="141"/>
      <c r="O50" s="141"/>
      <c r="P50" s="141"/>
      <c r="Q50" s="141"/>
      <c r="R50" s="141"/>
    </row>
    <row r="51" spans="11:18" ht="12.75">
      <c r="K51" s="141"/>
      <c r="L51" s="141"/>
      <c r="M51" s="141"/>
      <c r="N51" s="141"/>
      <c r="O51" s="141"/>
      <c r="P51" s="141"/>
      <c r="Q51" s="141"/>
      <c r="R51" s="141"/>
    </row>
    <row r="52" spans="11:18" ht="12.75">
      <c r="K52" s="141"/>
      <c r="L52" s="141"/>
      <c r="M52" s="141"/>
      <c r="N52" s="141"/>
      <c r="O52" s="141"/>
      <c r="P52" s="141"/>
      <c r="Q52" s="141"/>
      <c r="R52" s="141"/>
    </row>
    <row r="53" spans="11:18" ht="12.75">
      <c r="K53" s="141"/>
      <c r="L53" s="141"/>
      <c r="M53" s="141"/>
      <c r="N53" s="141"/>
      <c r="O53" s="141"/>
      <c r="P53" s="141"/>
      <c r="Q53" s="141"/>
      <c r="R53" s="141"/>
    </row>
  </sheetData>
  <sheetProtection/>
  <mergeCells count="1">
    <mergeCell ref="E28:R28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0"/>
  <dimension ref="C3:T80"/>
  <sheetViews>
    <sheetView showGridLines="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7.875" style="15" customWidth="1"/>
    <col min="8" max="8" width="6.125" style="15" customWidth="1"/>
    <col min="9" max="9" width="1.12109375" style="15" customWidth="1"/>
    <col min="10" max="17" width="7.25390625" style="15" customWidth="1"/>
    <col min="18" max="18" width="6.375" style="15" customWidth="1"/>
    <col min="19" max="19" width="7.2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110</v>
      </c>
      <c r="E4" s="17"/>
      <c r="F4" s="17"/>
      <c r="G4" s="17"/>
      <c r="H4" s="61" t="s">
        <v>130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7" t="s">
        <v>139</v>
      </c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82"/>
      <c r="J10" s="299" t="s">
        <v>122</v>
      </c>
      <c r="K10" s="298"/>
      <c r="L10" s="298"/>
      <c r="M10" s="298"/>
      <c r="N10" s="298"/>
      <c r="O10" s="298"/>
      <c r="P10" s="298"/>
      <c r="Q10" s="298"/>
      <c r="R10" s="298"/>
      <c r="S10" s="298"/>
      <c r="T10" s="56"/>
    </row>
    <row r="11" spans="3:20" ht="13.5" customHeight="1">
      <c r="C11" s="56"/>
      <c r="D11" s="282"/>
      <c r="E11" s="282"/>
      <c r="F11" s="282"/>
      <c r="G11" s="282"/>
      <c r="H11" s="282"/>
      <c r="I11" s="282"/>
      <c r="J11" s="299"/>
      <c r="K11" s="298">
        <v>2003</v>
      </c>
      <c r="L11" s="298">
        <v>2004</v>
      </c>
      <c r="M11" s="298">
        <v>2005</v>
      </c>
      <c r="N11" s="298">
        <v>2006</v>
      </c>
      <c r="O11" s="298">
        <v>2007</v>
      </c>
      <c r="P11" s="298">
        <v>2008</v>
      </c>
      <c r="Q11" s="298">
        <v>2009</v>
      </c>
      <c r="R11" s="298">
        <v>2010</v>
      </c>
      <c r="S11" s="298">
        <v>2011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82"/>
      <c r="J12" s="299" t="s">
        <v>123</v>
      </c>
      <c r="K12" s="298">
        <v>15708</v>
      </c>
      <c r="L12" s="298">
        <v>16699</v>
      </c>
      <c r="M12" s="298">
        <v>17712.680593650053</v>
      </c>
      <c r="N12" s="298">
        <v>18787</v>
      </c>
      <c r="O12" s="298">
        <v>19842</v>
      </c>
      <c r="P12" s="298">
        <v>20519.08244376705</v>
      </c>
      <c r="Q12" s="298">
        <v>21890.625309569397</v>
      </c>
      <c r="R12" s="298">
        <v>21457.948217274818</v>
      </c>
      <c r="S12" s="298">
        <v>22059.453305207786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82"/>
      <c r="J13" s="299" t="s">
        <v>124</v>
      </c>
      <c r="K13" s="298">
        <v>16448.167539267015</v>
      </c>
      <c r="L13" s="298">
        <v>17022.426095820592</v>
      </c>
      <c r="M13" s="298">
        <v>17712.680593650053</v>
      </c>
      <c r="N13" s="298">
        <v>18328.780487804877</v>
      </c>
      <c r="O13" s="298">
        <v>18825.426944971536</v>
      </c>
      <c r="P13" s="298">
        <v>18304.266229943845</v>
      </c>
      <c r="Q13" s="298">
        <v>19320.94025557758</v>
      </c>
      <c r="R13" s="298">
        <v>18675.324819212197</v>
      </c>
      <c r="S13" s="298">
        <v>18838.132626138162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82"/>
      <c r="J14" s="299" t="s">
        <v>125</v>
      </c>
      <c r="K14" s="351">
        <v>244.248254</v>
      </c>
      <c r="L14" s="351">
        <v>241.290158</v>
      </c>
      <c r="M14" s="351">
        <v>238.113300000001</v>
      </c>
      <c r="N14" s="351">
        <v>236.084974</v>
      </c>
      <c r="O14" s="351">
        <v>234.899479</v>
      </c>
      <c r="P14" s="351">
        <v>233.315317000003</v>
      </c>
      <c r="Q14" s="351">
        <v>232.61473</v>
      </c>
      <c r="R14" s="351">
        <v>233.147791</v>
      </c>
      <c r="S14" s="351">
        <v>231.528716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82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56"/>
    </row>
    <row r="16" spans="3:20" ht="13.5" customHeight="1">
      <c r="C16" s="56"/>
      <c r="D16" s="282"/>
      <c r="E16" s="282"/>
      <c r="F16" s="282"/>
      <c r="G16" s="282"/>
      <c r="H16" s="282"/>
      <c r="I16" s="282"/>
      <c r="J16" s="299" t="s">
        <v>126</v>
      </c>
      <c r="K16" s="298"/>
      <c r="L16" s="298"/>
      <c r="M16" s="298"/>
      <c r="N16" s="298"/>
      <c r="O16" s="298"/>
      <c r="P16" s="298"/>
      <c r="Q16" s="298"/>
      <c r="R16" s="298"/>
      <c r="S16" s="298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2"/>
      <c r="J17" s="299"/>
      <c r="K17" s="298">
        <v>2003</v>
      </c>
      <c r="L17" s="298">
        <v>2004</v>
      </c>
      <c r="M17" s="298">
        <v>2005</v>
      </c>
      <c r="N17" s="298">
        <v>2006</v>
      </c>
      <c r="O17" s="298">
        <v>2007</v>
      </c>
      <c r="P17" s="298">
        <v>2008</v>
      </c>
      <c r="Q17" s="298">
        <v>2009</v>
      </c>
      <c r="R17" s="298">
        <v>2010</v>
      </c>
      <c r="S17" s="298">
        <v>2011</v>
      </c>
      <c r="T17" s="56"/>
    </row>
    <row r="18" spans="3:20" ht="13.5" customHeight="1">
      <c r="C18" s="56"/>
      <c r="D18" s="282"/>
      <c r="E18" s="282"/>
      <c r="F18" s="282"/>
      <c r="G18" s="282"/>
      <c r="H18" s="282"/>
      <c r="I18" s="282"/>
      <c r="J18" s="299" t="s">
        <v>127</v>
      </c>
      <c r="K18" s="298">
        <v>18658</v>
      </c>
      <c r="L18" s="298">
        <v>19996</v>
      </c>
      <c r="M18" s="298">
        <v>21305.762701094493</v>
      </c>
      <c r="N18" s="298">
        <v>22598</v>
      </c>
      <c r="O18" s="298">
        <v>23858</v>
      </c>
      <c r="P18" s="298">
        <v>24661.298237902916</v>
      </c>
      <c r="Q18" s="298">
        <v>26006.025776666727</v>
      </c>
      <c r="R18" s="298">
        <v>25150.829181605844</v>
      </c>
      <c r="S18" s="298">
        <v>26011.55276505659</v>
      </c>
      <c r="T18" s="56"/>
    </row>
    <row r="19" spans="3:20" ht="13.5" customHeight="1">
      <c r="C19" s="56"/>
      <c r="D19" s="282"/>
      <c r="E19" s="282"/>
      <c r="F19" s="282"/>
      <c r="G19" s="282"/>
      <c r="H19" s="282"/>
      <c r="I19" s="282"/>
      <c r="J19" s="299" t="s">
        <v>128</v>
      </c>
      <c r="K19" s="298">
        <v>19537.17277486911</v>
      </c>
      <c r="L19" s="298">
        <v>20383.282364933744</v>
      </c>
      <c r="M19" s="298">
        <v>21305.762701094493</v>
      </c>
      <c r="N19" s="298">
        <v>22046.829268292684</v>
      </c>
      <c r="O19" s="298">
        <v>22635.673624288425</v>
      </c>
      <c r="P19" s="298">
        <v>21999.373985640425</v>
      </c>
      <c r="Q19" s="298">
        <v>22953.244286554924</v>
      </c>
      <c r="R19" s="298">
        <v>21889.32043655861</v>
      </c>
      <c r="S19" s="298">
        <v>22213.1108155906</v>
      </c>
      <c r="T19" s="56"/>
    </row>
    <row r="20" spans="3:20" ht="13.5" customHeight="1">
      <c r="C20" s="56"/>
      <c r="D20" s="282"/>
      <c r="E20" s="282"/>
      <c r="F20" s="282"/>
      <c r="G20" s="282"/>
      <c r="H20" s="282"/>
      <c r="I20" s="282"/>
      <c r="J20" s="299" t="s">
        <v>125</v>
      </c>
      <c r="K20" s="353">
        <v>137.97642</v>
      </c>
      <c r="L20" s="353">
        <v>136.572796</v>
      </c>
      <c r="M20" s="353">
        <v>137.676685</v>
      </c>
      <c r="N20" s="353">
        <v>133.792546</v>
      </c>
      <c r="O20" s="353">
        <v>132.876324</v>
      </c>
      <c r="P20" s="353">
        <v>131.875706</v>
      </c>
      <c r="Q20" s="353">
        <v>131.449141</v>
      </c>
      <c r="R20" s="353">
        <v>131.867995999999</v>
      </c>
      <c r="S20" s="353">
        <v>132.046231</v>
      </c>
      <c r="T20" s="56"/>
    </row>
    <row r="21" spans="3:20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0"/>
      <c r="H26" s="291"/>
      <c r="I26" s="290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85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0"/>
      <c r="H28" s="291"/>
      <c r="I28" s="290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0"/>
      <c r="H29" s="291"/>
      <c r="I29" s="290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85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56"/>
      <c r="D31" s="285"/>
      <c r="E31" s="285"/>
      <c r="F31" s="285"/>
      <c r="G31" s="285"/>
      <c r="H31" s="285"/>
      <c r="I31" s="285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56"/>
    </row>
    <row r="32" spans="3:20" ht="13.5" customHeight="1">
      <c r="C32" s="56"/>
      <c r="D32" s="285"/>
      <c r="E32" s="285"/>
      <c r="F32" s="285"/>
      <c r="G32" s="285"/>
      <c r="H32" s="285"/>
      <c r="I32" s="285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56"/>
    </row>
    <row r="33" spans="3:20" ht="13.5" customHeight="1">
      <c r="C33" s="56"/>
      <c r="D33" s="285"/>
      <c r="E33" s="285"/>
      <c r="F33" s="285"/>
      <c r="G33" s="285"/>
      <c r="H33" s="285"/>
      <c r="I33" s="285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56"/>
    </row>
    <row r="34" spans="3:20" ht="13.5" customHeight="1">
      <c r="C34" s="56"/>
      <c r="D34" s="285"/>
      <c r="E34" s="285"/>
      <c r="F34" s="285"/>
      <c r="G34" s="285"/>
      <c r="H34" s="285"/>
      <c r="I34" s="285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56"/>
    </row>
    <row r="35" spans="3:20" ht="13.5" customHeight="1">
      <c r="C35" s="56"/>
      <c r="D35" s="285"/>
      <c r="E35" s="285"/>
      <c r="F35" s="285"/>
      <c r="G35" s="285"/>
      <c r="H35" s="285"/>
      <c r="I35" s="285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56"/>
    </row>
    <row r="36" spans="3:20" ht="13.5" customHeight="1">
      <c r="C36" s="56"/>
      <c r="D36" s="285"/>
      <c r="E36" s="285"/>
      <c r="F36" s="285"/>
      <c r="G36" s="285"/>
      <c r="H36" s="285"/>
      <c r="I36" s="285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56"/>
    </row>
    <row r="37" spans="3:20" ht="13.5" customHeight="1">
      <c r="C37" s="56"/>
      <c r="D37" s="285"/>
      <c r="E37" s="285"/>
      <c r="F37" s="285"/>
      <c r="G37" s="285"/>
      <c r="H37" s="285"/>
      <c r="I37" s="285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56"/>
    </row>
    <row r="38" spans="3:20" ht="13.5" customHeight="1">
      <c r="C38" s="56"/>
      <c r="D38" s="285"/>
      <c r="E38" s="285"/>
      <c r="F38" s="285"/>
      <c r="G38" s="285"/>
      <c r="H38" s="285"/>
      <c r="I38" s="285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56"/>
    </row>
    <row r="39" spans="3:20" ht="13.5" customHeight="1">
      <c r="C39" s="56"/>
      <c r="D39" s="285"/>
      <c r="E39" s="285"/>
      <c r="F39" s="285"/>
      <c r="G39" s="285"/>
      <c r="H39" s="285"/>
      <c r="I39" s="285"/>
      <c r="J39" s="294"/>
      <c r="K39" s="352"/>
      <c r="L39" s="352"/>
      <c r="M39" s="352"/>
      <c r="N39" s="352"/>
      <c r="O39" s="352"/>
      <c r="P39" s="352"/>
      <c r="Q39" s="352"/>
      <c r="R39" s="352"/>
      <c r="S39" s="352"/>
      <c r="T39" s="56"/>
    </row>
    <row r="40" spans="3:20" ht="13.5" customHeight="1">
      <c r="C40" s="56"/>
      <c r="D40" s="285"/>
      <c r="E40" s="285"/>
      <c r="F40" s="285"/>
      <c r="G40" s="285"/>
      <c r="H40" s="285"/>
      <c r="I40" s="285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56"/>
    </row>
    <row r="41" spans="3:20" ht="13.5" customHeight="1">
      <c r="C41" s="56"/>
      <c r="D41" s="285"/>
      <c r="E41" s="285"/>
      <c r="F41" s="285"/>
      <c r="G41" s="285"/>
      <c r="H41" s="285"/>
      <c r="I41" s="285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56"/>
    </row>
    <row r="42" spans="3:20" ht="13.5" customHeight="1">
      <c r="C42" s="56"/>
      <c r="D42" s="285"/>
      <c r="E42" s="285"/>
      <c r="F42" s="285"/>
      <c r="G42" s="285"/>
      <c r="H42" s="285"/>
      <c r="I42" s="285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56"/>
    </row>
    <row r="43" spans="3:20" ht="13.5" customHeight="1">
      <c r="C43" s="56"/>
      <c r="D43" s="285"/>
      <c r="E43" s="285"/>
      <c r="F43" s="285"/>
      <c r="G43" s="285"/>
      <c r="H43" s="285"/>
      <c r="I43" s="285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56"/>
    </row>
    <row r="44" spans="3:20" ht="13.5" customHeight="1">
      <c r="C44" s="56"/>
      <c r="D44" s="285"/>
      <c r="E44" s="285"/>
      <c r="F44" s="285"/>
      <c r="G44" s="285"/>
      <c r="H44" s="285"/>
      <c r="I44" s="285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56"/>
    </row>
    <row r="45" spans="3:20" ht="13.5" customHeight="1">
      <c r="C45" s="56"/>
      <c r="D45" s="285"/>
      <c r="E45" s="285"/>
      <c r="F45" s="285"/>
      <c r="G45" s="285"/>
      <c r="H45" s="285"/>
      <c r="I45" s="285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56"/>
    </row>
    <row r="46" spans="3:20" ht="13.5" customHeight="1">
      <c r="C46" s="56"/>
      <c r="D46" s="285"/>
      <c r="E46" s="285"/>
      <c r="F46" s="285"/>
      <c r="G46" s="285"/>
      <c r="H46" s="285"/>
      <c r="I46" s="285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56"/>
    </row>
    <row r="47" spans="3:20" ht="13.5" customHeight="1">
      <c r="C47" s="56"/>
      <c r="D47" s="285"/>
      <c r="E47" s="285"/>
      <c r="F47" s="285"/>
      <c r="G47" s="285"/>
      <c r="H47" s="285"/>
      <c r="I47" s="285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56"/>
    </row>
    <row r="48" spans="3:20" ht="13.5" customHeight="1">
      <c r="C48" s="56"/>
      <c r="D48" s="285"/>
      <c r="E48" s="285"/>
      <c r="F48" s="285"/>
      <c r="G48" s="285"/>
      <c r="H48" s="285"/>
      <c r="I48" s="285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56"/>
    </row>
    <row r="49" spans="3:20" ht="13.5" customHeight="1">
      <c r="C49" s="56"/>
      <c r="D49" s="285"/>
      <c r="E49" s="285"/>
      <c r="F49" s="285"/>
      <c r="G49" s="285"/>
      <c r="H49" s="285"/>
      <c r="I49" s="285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56"/>
    </row>
    <row r="50" spans="3:20" ht="13.5" customHeight="1">
      <c r="C50" s="56"/>
      <c r="D50" s="285"/>
      <c r="E50" s="285"/>
      <c r="F50" s="285"/>
      <c r="G50" s="285"/>
      <c r="H50" s="285"/>
      <c r="I50" s="285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56"/>
    </row>
    <row r="51" spans="3:20" ht="13.5" customHeight="1">
      <c r="C51" s="186"/>
      <c r="D51" s="288"/>
      <c r="E51" s="295"/>
      <c r="F51" s="295"/>
      <c r="G51" s="295"/>
      <c r="H51" s="291"/>
      <c r="I51" s="290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56"/>
    </row>
    <row r="52" spans="3:20" ht="13.5" customHeight="1">
      <c r="C52" s="186"/>
      <c r="D52" s="288"/>
      <c r="E52" s="290"/>
      <c r="F52" s="290"/>
      <c r="G52" s="290"/>
      <c r="H52" s="291"/>
      <c r="I52" s="290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56"/>
    </row>
    <row r="53" spans="4:20" ht="13.5">
      <c r="D53" s="279" t="s">
        <v>34</v>
      </c>
      <c r="E53" s="280"/>
      <c r="F53" s="280"/>
      <c r="G53" s="280"/>
      <c r="H53" s="280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81" t="s">
        <v>151</v>
      </c>
      <c r="T53" s="15" t="s">
        <v>17</v>
      </c>
    </row>
    <row r="54" spans="4:19" ht="13.5">
      <c r="D54" s="146"/>
      <c r="E54" s="279" t="s">
        <v>144</v>
      </c>
      <c r="F54" s="280"/>
      <c r="G54" s="280"/>
      <c r="H54" s="280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81"/>
    </row>
    <row r="55" spans="4:19" ht="12.75">
      <c r="D55" s="146" t="s">
        <v>19</v>
      </c>
      <c r="E55" s="300" t="s">
        <v>121</v>
      </c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</row>
    <row r="56" spans="11:19" ht="12.75">
      <c r="K56" s="142"/>
      <c r="L56" s="142"/>
      <c r="M56" s="142"/>
      <c r="N56" s="142"/>
      <c r="O56" s="142"/>
      <c r="P56" s="142"/>
      <c r="Q56" s="142"/>
      <c r="R56" s="142"/>
      <c r="S56" s="142"/>
    </row>
    <row r="57" spans="11:19" ht="12.75">
      <c r="K57" s="142"/>
      <c r="L57" s="142"/>
      <c r="M57" s="142"/>
      <c r="N57" s="142"/>
      <c r="O57" s="142"/>
      <c r="P57" s="142"/>
      <c r="Q57" s="142"/>
      <c r="R57" s="142"/>
      <c r="S57" s="142"/>
    </row>
    <row r="58" spans="11:19" ht="12.75">
      <c r="K58" s="142"/>
      <c r="L58" s="142"/>
      <c r="M58" s="142"/>
      <c r="N58" s="142"/>
      <c r="O58" s="142"/>
      <c r="P58" s="244"/>
      <c r="Q58" s="244"/>
      <c r="R58" s="244"/>
      <c r="S58" s="244"/>
    </row>
    <row r="59" spans="11:19" ht="12.75">
      <c r="K59" s="142"/>
      <c r="L59" s="142"/>
      <c r="M59" s="142"/>
      <c r="N59" s="142"/>
      <c r="O59" s="142"/>
      <c r="P59" s="244"/>
      <c r="Q59" s="244"/>
      <c r="R59" s="244"/>
      <c r="S59" s="244"/>
    </row>
    <row r="60" spans="11:19" ht="12.75">
      <c r="K60" s="142"/>
      <c r="L60" s="142"/>
      <c r="M60" s="142"/>
      <c r="N60" s="142"/>
      <c r="O60" s="142"/>
      <c r="P60" s="244"/>
      <c r="Q60" s="244"/>
      <c r="R60" s="244"/>
      <c r="S60" s="244"/>
    </row>
    <row r="61" spans="11:19" ht="12.75">
      <c r="K61" s="142"/>
      <c r="L61" s="142"/>
      <c r="M61" s="142"/>
      <c r="N61" s="142"/>
      <c r="O61" s="142"/>
      <c r="P61" s="244"/>
      <c r="Q61" s="244"/>
      <c r="R61" s="244"/>
      <c r="S61" s="244"/>
    </row>
    <row r="62" spans="11:19" ht="12.75">
      <c r="K62" s="142"/>
      <c r="L62" s="142"/>
      <c r="M62" s="142"/>
      <c r="N62" s="142"/>
      <c r="O62" s="142"/>
      <c r="P62" s="244"/>
      <c r="Q62" s="244"/>
      <c r="R62" s="244"/>
      <c r="S62" s="244"/>
    </row>
    <row r="63" spans="11:19" ht="12.75">
      <c r="K63" s="142"/>
      <c r="L63" s="142"/>
      <c r="M63" s="142"/>
      <c r="N63" s="142"/>
      <c r="O63" s="142"/>
      <c r="P63" s="142"/>
      <c r="Q63" s="142"/>
      <c r="R63" s="142"/>
      <c r="S63" s="142"/>
    </row>
    <row r="64" spans="11:19" ht="12.75"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1:19" ht="12.75">
      <c r="K65" s="142"/>
      <c r="L65" s="142"/>
      <c r="M65" s="142"/>
      <c r="N65" s="142"/>
      <c r="O65" s="142"/>
      <c r="P65" s="142"/>
      <c r="Q65" s="142"/>
      <c r="R65" s="142"/>
      <c r="S65" s="142"/>
    </row>
    <row r="66" spans="11:19" ht="12.75">
      <c r="K66" s="142"/>
      <c r="L66" s="142"/>
      <c r="M66" s="142"/>
      <c r="N66" s="142"/>
      <c r="O66" s="142"/>
      <c r="P66" s="142"/>
      <c r="Q66" s="142"/>
      <c r="R66" s="142"/>
      <c r="S66" s="142"/>
    </row>
    <row r="67" spans="11:19" ht="12.75">
      <c r="K67" s="142"/>
      <c r="L67" s="142"/>
      <c r="M67" s="142"/>
      <c r="N67" s="142"/>
      <c r="O67" s="142"/>
      <c r="P67" s="142"/>
      <c r="Q67" s="142"/>
      <c r="R67" s="142"/>
      <c r="S67" s="142"/>
    </row>
    <row r="68" ht="12.75">
      <c r="K68" s="142"/>
    </row>
    <row r="69" spans="11:19" ht="12.75">
      <c r="K69" s="141"/>
      <c r="L69" s="141"/>
      <c r="M69" s="141"/>
      <c r="N69" s="141"/>
      <c r="O69" s="141"/>
      <c r="P69" s="141"/>
      <c r="Q69" s="141"/>
      <c r="R69" s="141"/>
      <c r="S69" s="141"/>
    </row>
    <row r="70" spans="11:19" ht="12.75">
      <c r="K70" s="141"/>
      <c r="L70" s="141"/>
      <c r="M70" s="141"/>
      <c r="N70" s="141"/>
      <c r="O70" s="141"/>
      <c r="P70" s="141"/>
      <c r="Q70" s="141"/>
      <c r="R70" s="141"/>
      <c r="S70" s="141"/>
    </row>
    <row r="71" spans="11:19" ht="12.75">
      <c r="K71" s="141"/>
      <c r="L71" s="141"/>
      <c r="M71" s="141"/>
      <c r="N71" s="141"/>
      <c r="O71" s="141"/>
      <c r="P71" s="141"/>
      <c r="Q71" s="141"/>
      <c r="R71" s="141"/>
      <c r="S71" s="141"/>
    </row>
    <row r="72" spans="11:19" ht="12.75">
      <c r="K72" s="141"/>
      <c r="L72" s="141"/>
      <c r="M72" s="141"/>
      <c r="N72" s="141"/>
      <c r="O72" s="141"/>
      <c r="P72" s="141"/>
      <c r="Q72" s="141"/>
      <c r="R72" s="141"/>
      <c r="S72" s="141"/>
    </row>
    <row r="73" spans="11:19" ht="12.75">
      <c r="K73" s="141"/>
      <c r="L73" s="141"/>
      <c r="M73" s="141"/>
      <c r="N73" s="141"/>
      <c r="O73" s="141"/>
      <c r="P73" s="141"/>
      <c r="Q73" s="141"/>
      <c r="R73" s="141"/>
      <c r="S73" s="141"/>
    </row>
    <row r="74" spans="11:19" ht="12.75">
      <c r="K74" s="141"/>
      <c r="L74" s="141"/>
      <c r="M74" s="141"/>
      <c r="N74" s="141"/>
      <c r="O74" s="141"/>
      <c r="P74" s="141"/>
      <c r="Q74" s="141"/>
      <c r="R74" s="141"/>
      <c r="S74" s="141"/>
    </row>
    <row r="75" spans="11:19" ht="12.75">
      <c r="K75" s="141"/>
      <c r="L75" s="141"/>
      <c r="M75" s="141"/>
      <c r="N75" s="141"/>
      <c r="O75" s="141"/>
      <c r="P75" s="141"/>
      <c r="Q75" s="141"/>
      <c r="R75" s="141"/>
      <c r="S75" s="141"/>
    </row>
    <row r="76" spans="11:19" ht="12.75">
      <c r="K76" s="141"/>
      <c r="L76" s="141"/>
      <c r="M76" s="141"/>
      <c r="N76" s="141"/>
      <c r="O76" s="141"/>
      <c r="P76" s="141"/>
      <c r="Q76" s="141"/>
      <c r="R76" s="141"/>
      <c r="S76" s="141"/>
    </row>
    <row r="77" spans="11:19" ht="12.75">
      <c r="K77" s="141"/>
      <c r="L77" s="141"/>
      <c r="M77" s="141"/>
      <c r="N77" s="141"/>
      <c r="O77" s="141"/>
      <c r="P77" s="141"/>
      <c r="Q77" s="141"/>
      <c r="R77" s="141"/>
      <c r="S77" s="141"/>
    </row>
    <row r="78" spans="11:19" ht="12.75">
      <c r="K78" s="141"/>
      <c r="L78" s="141"/>
      <c r="M78" s="141"/>
      <c r="N78" s="141"/>
      <c r="O78" s="141"/>
      <c r="P78" s="141"/>
      <c r="Q78" s="141"/>
      <c r="R78" s="141"/>
      <c r="S78" s="141"/>
    </row>
    <row r="79" spans="11:19" ht="12.75">
      <c r="K79" s="141"/>
      <c r="L79" s="141"/>
      <c r="M79" s="141"/>
      <c r="N79" s="141"/>
      <c r="O79" s="141"/>
      <c r="P79" s="141"/>
      <c r="Q79" s="141"/>
      <c r="R79" s="141"/>
      <c r="S79" s="141"/>
    </row>
    <row r="80" spans="11:19" ht="12.75">
      <c r="K80" s="141"/>
      <c r="L80" s="141"/>
      <c r="M80" s="141"/>
      <c r="N80" s="141"/>
      <c r="O80" s="141"/>
      <c r="P80" s="141"/>
      <c r="Q80" s="141"/>
      <c r="R80" s="141"/>
      <c r="S80" s="141"/>
    </row>
  </sheetData>
  <sheetProtection/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V69"/>
  <sheetViews>
    <sheetView showGridLines="0" zoomScale="90" zoomScaleNormal="90" workbookViewId="0" topLeftCell="B2">
      <pane xSplit="8" ySplit="10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25" style="15" customWidth="1"/>
    <col min="5" max="5" width="1.875" style="15" customWidth="1"/>
    <col min="6" max="6" width="2.625" style="15" customWidth="1"/>
    <col min="7" max="7" width="10.75390625" style="15" customWidth="1"/>
    <col min="8" max="8" width="17.75390625" style="15" customWidth="1"/>
    <col min="9" max="9" width="1.12109375" style="15" customWidth="1"/>
    <col min="10" max="10" width="8.875" style="15" customWidth="1"/>
    <col min="11" max="11" width="8.375" style="15" customWidth="1"/>
    <col min="12" max="12" width="7.875" style="15" customWidth="1"/>
    <col min="13" max="13" width="8.125" style="15" customWidth="1"/>
    <col min="14" max="14" width="7.875" style="15" customWidth="1"/>
    <col min="15" max="18" width="8.375" style="15" customWidth="1"/>
    <col min="19" max="19" width="1.75390625" style="15" customWidth="1"/>
    <col min="20" max="20" width="7.375" style="15" customWidth="1"/>
    <col min="21" max="21" width="7.25390625" style="15" customWidth="1"/>
    <col min="22" max="22" width="14.375" style="15" customWidth="1"/>
    <col min="23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</v>
      </c>
      <c r="E4" s="17"/>
      <c r="F4" s="17"/>
      <c r="G4" s="17"/>
      <c r="H4" s="18" t="s">
        <v>79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20" t="s">
        <v>137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5" t="s">
        <v>20</v>
      </c>
      <c r="E7" s="316"/>
      <c r="F7" s="316"/>
      <c r="G7" s="316"/>
      <c r="H7" s="316"/>
      <c r="I7" s="317"/>
      <c r="J7" s="306" t="s">
        <v>30</v>
      </c>
      <c r="K7" s="309" t="s">
        <v>31</v>
      </c>
      <c r="L7" s="330" t="s">
        <v>32</v>
      </c>
      <c r="M7" s="306" t="s">
        <v>33</v>
      </c>
      <c r="N7" s="306" t="s">
        <v>18</v>
      </c>
      <c r="O7" s="306" t="s">
        <v>47</v>
      </c>
      <c r="P7" s="306" t="s">
        <v>67</v>
      </c>
      <c r="Q7" s="306" t="s">
        <v>101</v>
      </c>
      <c r="R7" s="324" t="s">
        <v>136</v>
      </c>
      <c r="S7" s="29"/>
    </row>
    <row r="8" spans="3:19" ht="6" customHeight="1">
      <c r="C8" s="28"/>
      <c r="D8" s="318"/>
      <c r="E8" s="319"/>
      <c r="F8" s="319"/>
      <c r="G8" s="319"/>
      <c r="H8" s="319"/>
      <c r="I8" s="320"/>
      <c r="J8" s="307"/>
      <c r="K8" s="310"/>
      <c r="L8" s="331"/>
      <c r="M8" s="307"/>
      <c r="N8" s="307"/>
      <c r="O8" s="307"/>
      <c r="P8" s="307"/>
      <c r="Q8" s="307"/>
      <c r="R8" s="325"/>
      <c r="S8" s="29"/>
    </row>
    <row r="9" spans="3:19" ht="6" customHeight="1">
      <c r="C9" s="28"/>
      <c r="D9" s="318"/>
      <c r="E9" s="319"/>
      <c r="F9" s="319"/>
      <c r="G9" s="319"/>
      <c r="H9" s="319"/>
      <c r="I9" s="320"/>
      <c r="J9" s="307"/>
      <c r="K9" s="310"/>
      <c r="L9" s="331"/>
      <c r="M9" s="307"/>
      <c r="N9" s="307"/>
      <c r="O9" s="307"/>
      <c r="P9" s="307"/>
      <c r="Q9" s="307"/>
      <c r="R9" s="325"/>
      <c r="S9" s="29"/>
    </row>
    <row r="10" spans="3:19" ht="6" customHeight="1">
      <c r="C10" s="28"/>
      <c r="D10" s="318"/>
      <c r="E10" s="319"/>
      <c r="F10" s="319"/>
      <c r="G10" s="319"/>
      <c r="H10" s="319"/>
      <c r="I10" s="320"/>
      <c r="J10" s="307"/>
      <c r="K10" s="310"/>
      <c r="L10" s="331"/>
      <c r="M10" s="307"/>
      <c r="N10" s="307"/>
      <c r="O10" s="307"/>
      <c r="P10" s="307"/>
      <c r="Q10" s="307"/>
      <c r="R10" s="325"/>
      <c r="S10" s="29"/>
    </row>
    <row r="11" spans="3:19" ht="15" customHeight="1" thickBot="1">
      <c r="C11" s="28"/>
      <c r="D11" s="321"/>
      <c r="E11" s="322"/>
      <c r="F11" s="322"/>
      <c r="G11" s="322"/>
      <c r="H11" s="322"/>
      <c r="I11" s="323"/>
      <c r="J11" s="30" t="s">
        <v>19</v>
      </c>
      <c r="K11" s="31" t="s">
        <v>19</v>
      </c>
      <c r="L11" s="32"/>
      <c r="M11" s="30"/>
      <c r="N11" s="30"/>
      <c r="O11" s="30"/>
      <c r="P11" s="31"/>
      <c r="Q11" s="31"/>
      <c r="R11" s="33"/>
      <c r="S11" s="29"/>
    </row>
    <row r="12" spans="3:19" ht="15" customHeight="1" thickBot="1" thickTop="1">
      <c r="C12" s="28"/>
      <c r="D12" s="195" t="s">
        <v>77</v>
      </c>
      <c r="E12" s="196"/>
      <c r="F12" s="196"/>
      <c r="G12" s="196"/>
      <c r="H12" s="196"/>
      <c r="I12" s="196"/>
      <c r="J12" s="196"/>
      <c r="K12" s="196"/>
      <c r="L12" s="197"/>
      <c r="M12" s="198"/>
      <c r="N12" s="196"/>
      <c r="O12" s="196"/>
      <c r="P12" s="196"/>
      <c r="Q12" s="196"/>
      <c r="R12" s="199"/>
      <c r="S12" s="29"/>
    </row>
    <row r="13" spans="3:21" ht="15" customHeight="1">
      <c r="C13" s="28"/>
      <c r="D13" s="187"/>
      <c r="E13" s="188" t="s">
        <v>93</v>
      </c>
      <c r="F13" s="188"/>
      <c r="G13" s="188"/>
      <c r="H13" s="189"/>
      <c r="I13" s="190"/>
      <c r="J13" s="252" t="s">
        <v>98</v>
      </c>
      <c r="K13" s="253" t="s">
        <v>98</v>
      </c>
      <c r="L13" s="192">
        <v>8681</v>
      </c>
      <c r="M13" s="193">
        <v>8591</v>
      </c>
      <c r="N13" s="193">
        <v>8541</v>
      </c>
      <c r="O13" s="191">
        <v>8493</v>
      </c>
      <c r="P13" s="266">
        <v>8472</v>
      </c>
      <c r="Q13" s="266">
        <v>8474</v>
      </c>
      <c r="R13" s="194">
        <v>8490</v>
      </c>
      <c r="S13" s="29"/>
      <c r="U13" s="135"/>
    </row>
    <row r="14" spans="3:22" ht="12.75">
      <c r="C14" s="34"/>
      <c r="D14" s="106"/>
      <c r="E14" s="312" t="s">
        <v>36</v>
      </c>
      <c r="F14" s="166" t="s">
        <v>72</v>
      </c>
      <c r="G14" s="166"/>
      <c r="H14" s="167"/>
      <c r="I14" s="168"/>
      <c r="J14" s="254" t="s">
        <v>98</v>
      </c>
      <c r="K14" s="255" t="s">
        <v>98</v>
      </c>
      <c r="L14" s="174">
        <v>8140</v>
      </c>
      <c r="M14" s="169">
        <v>8040</v>
      </c>
      <c r="N14" s="169">
        <v>7978</v>
      </c>
      <c r="O14" s="169">
        <v>7911</v>
      </c>
      <c r="P14" s="172">
        <v>7880</v>
      </c>
      <c r="Q14" s="172">
        <v>7853</v>
      </c>
      <c r="R14" s="170">
        <v>7843</v>
      </c>
      <c r="S14" s="29"/>
      <c r="U14" s="135"/>
      <c r="V14" s="141"/>
    </row>
    <row r="15" spans="3:22" ht="12.75">
      <c r="C15" s="34"/>
      <c r="D15" s="175"/>
      <c r="E15" s="313"/>
      <c r="F15" s="329" t="s">
        <v>36</v>
      </c>
      <c r="G15" s="158" t="s">
        <v>68</v>
      </c>
      <c r="H15" s="159"/>
      <c r="I15" s="160"/>
      <c r="J15" s="256" t="s">
        <v>98</v>
      </c>
      <c r="K15" s="257" t="s">
        <v>98</v>
      </c>
      <c r="L15" s="173">
        <v>62</v>
      </c>
      <c r="M15" s="161">
        <v>62</v>
      </c>
      <c r="N15" s="161">
        <v>62</v>
      </c>
      <c r="O15" s="161">
        <v>64</v>
      </c>
      <c r="P15" s="164">
        <v>64</v>
      </c>
      <c r="Q15" s="164">
        <v>64</v>
      </c>
      <c r="R15" s="162">
        <v>64</v>
      </c>
      <c r="S15" s="29"/>
      <c r="U15" s="244"/>
      <c r="V15" s="141"/>
    </row>
    <row r="16" spans="3:22" ht="12.75">
      <c r="C16" s="34"/>
      <c r="D16" s="46"/>
      <c r="E16" s="314"/>
      <c r="F16" s="329"/>
      <c r="G16" s="42" t="s">
        <v>69</v>
      </c>
      <c r="H16" s="43"/>
      <c r="I16" s="44"/>
      <c r="J16" s="258" t="s">
        <v>98</v>
      </c>
      <c r="K16" s="259" t="s">
        <v>98</v>
      </c>
      <c r="L16" s="133">
        <v>6660</v>
      </c>
      <c r="M16" s="45">
        <v>6613</v>
      </c>
      <c r="N16" s="45">
        <v>6576</v>
      </c>
      <c r="O16" s="45">
        <v>6537</v>
      </c>
      <c r="P16" s="267">
        <v>6516</v>
      </c>
      <c r="Q16" s="267">
        <v>6506</v>
      </c>
      <c r="R16" s="58">
        <v>6507</v>
      </c>
      <c r="S16" s="29"/>
      <c r="U16" s="244"/>
      <c r="V16" s="141"/>
    </row>
    <row r="17" spans="3:22" ht="12.75">
      <c r="C17" s="34"/>
      <c r="D17" s="46"/>
      <c r="E17" s="314"/>
      <c r="F17" s="329"/>
      <c r="G17" s="42" t="s">
        <v>71</v>
      </c>
      <c r="H17" s="43"/>
      <c r="I17" s="44"/>
      <c r="J17" s="258" t="s">
        <v>98</v>
      </c>
      <c r="K17" s="259" t="s">
        <v>98</v>
      </c>
      <c r="L17" s="133">
        <v>9</v>
      </c>
      <c r="M17" s="45">
        <v>6</v>
      </c>
      <c r="N17" s="45">
        <v>8</v>
      </c>
      <c r="O17" s="45">
        <v>8</v>
      </c>
      <c r="P17" s="267">
        <v>8</v>
      </c>
      <c r="Q17" s="267">
        <v>8</v>
      </c>
      <c r="R17" s="58">
        <v>8</v>
      </c>
      <c r="S17" s="29"/>
      <c r="U17" s="244"/>
      <c r="V17" s="141"/>
    </row>
    <row r="18" spans="3:22" ht="12.75">
      <c r="C18" s="34"/>
      <c r="D18" s="46"/>
      <c r="E18" s="314"/>
      <c r="F18" s="329"/>
      <c r="G18" s="79" t="s">
        <v>70</v>
      </c>
      <c r="H18" s="80"/>
      <c r="I18" s="81"/>
      <c r="J18" s="260" t="s">
        <v>98</v>
      </c>
      <c r="K18" s="261" t="s">
        <v>98</v>
      </c>
      <c r="L18" s="178">
        <v>1409</v>
      </c>
      <c r="M18" s="176">
        <v>1359</v>
      </c>
      <c r="N18" s="176">
        <v>1332</v>
      </c>
      <c r="O18" s="176">
        <v>1302</v>
      </c>
      <c r="P18" s="268">
        <v>1292</v>
      </c>
      <c r="Q18" s="268">
        <v>1275</v>
      </c>
      <c r="R18" s="177">
        <v>1264</v>
      </c>
      <c r="S18" s="29"/>
      <c r="U18" s="244"/>
      <c r="V18" s="141"/>
    </row>
    <row r="19" spans="3:22" ht="12.75">
      <c r="C19" s="34"/>
      <c r="D19" s="46"/>
      <c r="E19" s="314"/>
      <c r="F19" s="166" t="s">
        <v>73</v>
      </c>
      <c r="G19" s="166"/>
      <c r="H19" s="167"/>
      <c r="I19" s="168"/>
      <c r="J19" s="262" t="s">
        <v>98</v>
      </c>
      <c r="K19" s="263" t="s">
        <v>98</v>
      </c>
      <c r="L19" s="179">
        <v>448</v>
      </c>
      <c r="M19" s="169">
        <v>458</v>
      </c>
      <c r="N19" s="169">
        <v>469</v>
      </c>
      <c r="O19" s="169">
        <v>484</v>
      </c>
      <c r="P19" s="172">
        <v>495</v>
      </c>
      <c r="Q19" s="172">
        <v>522</v>
      </c>
      <c r="R19" s="170">
        <v>543</v>
      </c>
      <c r="S19" s="29"/>
      <c r="U19" s="244"/>
      <c r="V19" s="141"/>
    </row>
    <row r="20" spans="3:22" ht="13.5" thickBot="1">
      <c r="C20" s="34"/>
      <c r="D20" s="46"/>
      <c r="E20" s="314"/>
      <c r="F20" s="205" t="s">
        <v>74</v>
      </c>
      <c r="G20" s="205"/>
      <c r="H20" s="206"/>
      <c r="I20" s="207"/>
      <c r="J20" s="264" t="s">
        <v>98</v>
      </c>
      <c r="K20" s="265" t="s">
        <v>98</v>
      </c>
      <c r="L20" s="219">
        <v>93</v>
      </c>
      <c r="M20" s="208">
        <v>93</v>
      </c>
      <c r="N20" s="208">
        <v>94</v>
      </c>
      <c r="O20" s="208">
        <v>98</v>
      </c>
      <c r="P20" s="211">
        <v>97</v>
      </c>
      <c r="Q20" s="211">
        <v>99</v>
      </c>
      <c r="R20" s="220">
        <v>104</v>
      </c>
      <c r="S20" s="29"/>
      <c r="U20" s="244"/>
      <c r="V20" s="141"/>
    </row>
    <row r="21" spans="3:21" ht="13.5" thickBot="1">
      <c r="C21" s="186"/>
      <c r="D21" s="225" t="s">
        <v>78</v>
      </c>
      <c r="E21" s="226"/>
      <c r="F21" s="226"/>
      <c r="G21" s="226"/>
      <c r="H21" s="226"/>
      <c r="I21" s="226"/>
      <c r="J21" s="226"/>
      <c r="K21" s="226"/>
      <c r="L21" s="227"/>
      <c r="M21" s="228"/>
      <c r="N21" s="226"/>
      <c r="O21" s="226"/>
      <c r="P21" s="226"/>
      <c r="Q21" s="226"/>
      <c r="R21" s="229"/>
      <c r="S21" s="56"/>
      <c r="U21" s="135"/>
    </row>
    <row r="22" spans="3:21" ht="12.75">
      <c r="C22" s="186"/>
      <c r="D22" s="187"/>
      <c r="E22" s="188" t="s">
        <v>35</v>
      </c>
      <c r="F22" s="188"/>
      <c r="G22" s="188"/>
      <c r="H22" s="189"/>
      <c r="I22" s="190"/>
      <c r="J22" s="221">
        <v>1887775</v>
      </c>
      <c r="K22" s="222">
        <v>1850642</v>
      </c>
      <c r="L22" s="223">
        <v>1808650</v>
      </c>
      <c r="M22" s="221">
        <v>1769701</v>
      </c>
      <c r="N22" s="224">
        <v>1737704</v>
      </c>
      <c r="O22" s="221">
        <v>1713523</v>
      </c>
      <c r="P22" s="224">
        <v>1696911</v>
      </c>
      <c r="Q22" s="224">
        <v>1684376</v>
      </c>
      <c r="R22" s="222">
        <v>1671275</v>
      </c>
      <c r="S22" s="56"/>
      <c r="U22" s="135"/>
    </row>
    <row r="23" spans="3:22" ht="12.75" customHeight="1">
      <c r="C23" s="186"/>
      <c r="D23" s="87"/>
      <c r="E23" s="326" t="s">
        <v>36</v>
      </c>
      <c r="F23" s="165" t="s">
        <v>72</v>
      </c>
      <c r="G23" s="166"/>
      <c r="H23" s="167"/>
      <c r="I23" s="168"/>
      <c r="J23" s="169">
        <v>1780215</v>
      </c>
      <c r="K23" s="170">
        <v>1741851</v>
      </c>
      <c r="L23" s="171">
        <v>1698818</v>
      </c>
      <c r="M23" s="169">
        <v>1658083</v>
      </c>
      <c r="N23" s="172">
        <v>1625603</v>
      </c>
      <c r="O23" s="169">
        <v>1600200</v>
      </c>
      <c r="P23" s="172">
        <v>1583325</v>
      </c>
      <c r="Q23" s="172">
        <v>1575784</v>
      </c>
      <c r="R23" s="170">
        <v>1569033</v>
      </c>
      <c r="S23" s="56"/>
      <c r="U23" s="135"/>
      <c r="V23" s="304"/>
    </row>
    <row r="24" spans="3:22" ht="12.75" customHeight="1">
      <c r="C24" s="186"/>
      <c r="D24" s="46"/>
      <c r="E24" s="327"/>
      <c r="F24" s="328" t="s">
        <v>36</v>
      </c>
      <c r="G24" s="158" t="s">
        <v>68</v>
      </c>
      <c r="H24" s="159"/>
      <c r="I24" s="160"/>
      <c r="J24" s="161">
        <v>3335</v>
      </c>
      <c r="K24" s="162">
        <v>3251</v>
      </c>
      <c r="L24" s="163">
        <v>3267</v>
      </c>
      <c r="M24" s="161">
        <v>3213</v>
      </c>
      <c r="N24" s="164">
        <v>3323</v>
      </c>
      <c r="O24" s="161">
        <v>3391</v>
      </c>
      <c r="P24" s="164">
        <v>3467</v>
      </c>
      <c r="Q24" s="164">
        <v>3301</v>
      </c>
      <c r="R24" s="162">
        <v>3182</v>
      </c>
      <c r="S24" s="56"/>
      <c r="U24" s="135"/>
      <c r="V24" s="141"/>
    </row>
    <row r="25" spans="3:22" ht="12.75">
      <c r="C25" s="186"/>
      <c r="D25" s="46"/>
      <c r="E25" s="327"/>
      <c r="F25" s="328"/>
      <c r="G25" s="158" t="s">
        <v>69</v>
      </c>
      <c r="H25" s="159"/>
      <c r="I25" s="160"/>
      <c r="J25" s="161">
        <v>1234243</v>
      </c>
      <c r="K25" s="162">
        <v>1195949</v>
      </c>
      <c r="L25" s="163">
        <v>1157785</v>
      </c>
      <c r="M25" s="161">
        <v>1121825</v>
      </c>
      <c r="N25" s="164">
        <v>1096645</v>
      </c>
      <c r="O25" s="161">
        <v>1077575</v>
      </c>
      <c r="P25" s="164">
        <v>1067854</v>
      </c>
      <c r="Q25" s="164">
        <v>1077462</v>
      </c>
      <c r="R25" s="162">
        <v>1095653</v>
      </c>
      <c r="S25" s="56"/>
      <c r="U25" s="135"/>
      <c r="V25" s="141"/>
    </row>
    <row r="26" spans="3:22" ht="12.75">
      <c r="C26" s="186"/>
      <c r="D26" s="46"/>
      <c r="E26" s="327"/>
      <c r="F26" s="328"/>
      <c r="G26" s="158" t="s">
        <v>71</v>
      </c>
      <c r="H26" s="159"/>
      <c r="I26" s="160"/>
      <c r="J26" s="161">
        <v>2086</v>
      </c>
      <c r="K26" s="162">
        <v>1903</v>
      </c>
      <c r="L26" s="163">
        <v>1502</v>
      </c>
      <c r="M26" s="161">
        <v>951</v>
      </c>
      <c r="N26" s="164">
        <v>1226</v>
      </c>
      <c r="O26" s="161">
        <v>1476</v>
      </c>
      <c r="P26" s="164">
        <v>1803</v>
      </c>
      <c r="Q26" s="164">
        <v>1889</v>
      </c>
      <c r="R26" s="162">
        <v>1853</v>
      </c>
      <c r="S26" s="56"/>
      <c r="U26" s="135"/>
      <c r="V26" s="141"/>
    </row>
    <row r="27" spans="3:22" ht="12.75">
      <c r="C27" s="186"/>
      <c r="D27" s="46"/>
      <c r="E27" s="327"/>
      <c r="F27" s="328"/>
      <c r="G27" s="110" t="s">
        <v>70</v>
      </c>
      <c r="H27" s="111"/>
      <c r="I27" s="112"/>
      <c r="J27" s="200">
        <v>540551</v>
      </c>
      <c r="K27" s="201">
        <v>540748</v>
      </c>
      <c r="L27" s="202">
        <v>536264</v>
      </c>
      <c r="M27" s="200">
        <v>532094</v>
      </c>
      <c r="N27" s="203">
        <v>524409</v>
      </c>
      <c r="O27" s="200">
        <v>517758</v>
      </c>
      <c r="P27" s="203">
        <v>510201</v>
      </c>
      <c r="Q27" s="203">
        <v>493132</v>
      </c>
      <c r="R27" s="201">
        <v>468345</v>
      </c>
      <c r="S27" s="56"/>
      <c r="U27" s="135"/>
      <c r="V27" s="141"/>
    </row>
    <row r="28" spans="3:22" ht="12.75">
      <c r="C28" s="186"/>
      <c r="D28" s="46"/>
      <c r="E28" s="327"/>
      <c r="F28" s="165" t="s">
        <v>73</v>
      </c>
      <c r="G28" s="166"/>
      <c r="H28" s="167"/>
      <c r="I28" s="168"/>
      <c r="J28" s="169">
        <v>91687</v>
      </c>
      <c r="K28" s="170">
        <v>92665</v>
      </c>
      <c r="L28" s="171">
        <v>93533</v>
      </c>
      <c r="M28" s="169">
        <v>95009</v>
      </c>
      <c r="N28" s="172">
        <v>95229</v>
      </c>
      <c r="O28" s="169">
        <v>96051</v>
      </c>
      <c r="P28" s="172">
        <v>96285</v>
      </c>
      <c r="Q28" s="172">
        <v>91105</v>
      </c>
      <c r="R28" s="170">
        <v>84289</v>
      </c>
      <c r="S28" s="56"/>
      <c r="U28" s="135"/>
      <c r="V28" s="141"/>
    </row>
    <row r="29" spans="3:22" ht="13.5" thickBot="1">
      <c r="C29" s="186"/>
      <c r="D29" s="46"/>
      <c r="E29" s="327"/>
      <c r="F29" s="204" t="s">
        <v>74</v>
      </c>
      <c r="G29" s="205"/>
      <c r="H29" s="206"/>
      <c r="I29" s="207"/>
      <c r="J29" s="208">
        <v>15873</v>
      </c>
      <c r="K29" s="209">
        <v>16126</v>
      </c>
      <c r="L29" s="210">
        <v>16299</v>
      </c>
      <c r="M29" s="208">
        <v>16609</v>
      </c>
      <c r="N29" s="211">
        <v>16872</v>
      </c>
      <c r="O29" s="208">
        <v>17272</v>
      </c>
      <c r="P29" s="211">
        <v>17301</v>
      </c>
      <c r="Q29" s="211">
        <v>17487</v>
      </c>
      <c r="R29" s="209">
        <v>17953</v>
      </c>
      <c r="S29" s="56"/>
      <c r="U29" s="135"/>
      <c r="V29" s="141"/>
    </row>
    <row r="30" spans="3:21" ht="12.75">
      <c r="C30" s="186"/>
      <c r="D30" s="70"/>
      <c r="E30" s="71" t="s">
        <v>94</v>
      </c>
      <c r="F30" s="71"/>
      <c r="G30" s="71"/>
      <c r="H30" s="72"/>
      <c r="I30" s="73"/>
      <c r="J30" s="212">
        <v>924356</v>
      </c>
      <c r="K30" s="213">
        <v>908094</v>
      </c>
      <c r="L30" s="214">
        <v>886522</v>
      </c>
      <c r="M30" s="212">
        <v>867709</v>
      </c>
      <c r="N30" s="215">
        <v>852673</v>
      </c>
      <c r="O30" s="212">
        <v>841083</v>
      </c>
      <c r="P30" s="215">
        <v>831991</v>
      </c>
      <c r="Q30" s="215">
        <v>825353</v>
      </c>
      <c r="R30" s="213">
        <v>819122</v>
      </c>
      <c r="S30" s="56"/>
      <c r="U30" s="135"/>
    </row>
    <row r="31" spans="3:21" ht="12.75">
      <c r="C31" s="186"/>
      <c r="D31" s="87"/>
      <c r="E31" s="326" t="s">
        <v>36</v>
      </c>
      <c r="F31" s="165" t="s">
        <v>72</v>
      </c>
      <c r="G31" s="166"/>
      <c r="H31" s="167"/>
      <c r="I31" s="168"/>
      <c r="J31" s="169">
        <v>865022</v>
      </c>
      <c r="K31" s="170">
        <v>847032</v>
      </c>
      <c r="L31" s="171">
        <v>824351</v>
      </c>
      <c r="M31" s="169">
        <v>804425</v>
      </c>
      <c r="N31" s="172">
        <v>789099</v>
      </c>
      <c r="O31" s="169">
        <v>776928</v>
      </c>
      <c r="P31" s="172">
        <v>769193</v>
      </c>
      <c r="Q31" s="172">
        <v>766073</v>
      </c>
      <c r="R31" s="170">
        <v>763712</v>
      </c>
      <c r="S31" s="56"/>
      <c r="U31" s="135"/>
    </row>
    <row r="32" spans="3:21" ht="12.75">
      <c r="C32" s="186"/>
      <c r="D32" s="46"/>
      <c r="E32" s="327"/>
      <c r="F32" s="328" t="s">
        <v>36</v>
      </c>
      <c r="G32" s="158" t="s">
        <v>68</v>
      </c>
      <c r="H32" s="159"/>
      <c r="I32" s="160"/>
      <c r="J32" s="161">
        <v>1088</v>
      </c>
      <c r="K32" s="162">
        <v>1090</v>
      </c>
      <c r="L32" s="163">
        <v>1087</v>
      </c>
      <c r="M32" s="161">
        <v>1097</v>
      </c>
      <c r="N32" s="164">
        <v>1100</v>
      </c>
      <c r="O32" s="161">
        <v>1177</v>
      </c>
      <c r="P32" s="164">
        <v>1205</v>
      </c>
      <c r="Q32" s="164">
        <v>1097</v>
      </c>
      <c r="R32" s="162">
        <v>1078</v>
      </c>
      <c r="S32" s="56"/>
      <c r="U32" s="135"/>
    </row>
    <row r="33" spans="3:21" ht="12.75">
      <c r="C33" s="186"/>
      <c r="D33" s="46"/>
      <c r="E33" s="327"/>
      <c r="F33" s="328"/>
      <c r="G33" s="158" t="s">
        <v>69</v>
      </c>
      <c r="H33" s="159"/>
      <c r="I33" s="160"/>
      <c r="J33" s="161">
        <v>598406</v>
      </c>
      <c r="K33" s="162">
        <v>579839</v>
      </c>
      <c r="L33" s="163">
        <v>560695</v>
      </c>
      <c r="M33" s="161">
        <v>543001</v>
      </c>
      <c r="N33" s="164">
        <v>531342</v>
      </c>
      <c r="O33" s="161">
        <v>521692</v>
      </c>
      <c r="P33" s="164">
        <v>517546</v>
      </c>
      <c r="Q33" s="164">
        <v>522878</v>
      </c>
      <c r="R33" s="162">
        <v>532117</v>
      </c>
      <c r="S33" s="56"/>
      <c r="U33" s="135"/>
    </row>
    <row r="34" spans="3:21" ht="12.75">
      <c r="C34" s="186"/>
      <c r="D34" s="46"/>
      <c r="E34" s="327"/>
      <c r="F34" s="328"/>
      <c r="G34" s="158" t="s">
        <v>71</v>
      </c>
      <c r="H34" s="159"/>
      <c r="I34" s="160"/>
      <c r="J34" s="161">
        <v>487</v>
      </c>
      <c r="K34" s="162">
        <v>397</v>
      </c>
      <c r="L34" s="163">
        <v>332</v>
      </c>
      <c r="M34" s="161">
        <v>260</v>
      </c>
      <c r="N34" s="164">
        <v>245</v>
      </c>
      <c r="O34" s="161">
        <v>297</v>
      </c>
      <c r="P34" s="164">
        <v>342</v>
      </c>
      <c r="Q34" s="164">
        <v>367</v>
      </c>
      <c r="R34" s="162">
        <v>333</v>
      </c>
      <c r="S34" s="56"/>
      <c r="U34" s="135"/>
    </row>
    <row r="35" spans="3:21" ht="12.75">
      <c r="C35" s="186"/>
      <c r="D35" s="46"/>
      <c r="E35" s="327"/>
      <c r="F35" s="328"/>
      <c r="G35" s="110" t="s">
        <v>70</v>
      </c>
      <c r="H35" s="111"/>
      <c r="I35" s="112"/>
      <c r="J35" s="200">
        <v>265041</v>
      </c>
      <c r="K35" s="201">
        <v>265706</v>
      </c>
      <c r="L35" s="202">
        <v>262237</v>
      </c>
      <c r="M35" s="200">
        <v>260067</v>
      </c>
      <c r="N35" s="203">
        <v>256412</v>
      </c>
      <c r="O35" s="200">
        <v>253762</v>
      </c>
      <c r="P35" s="203">
        <v>250100</v>
      </c>
      <c r="Q35" s="203">
        <v>241731</v>
      </c>
      <c r="R35" s="201">
        <v>230184</v>
      </c>
      <c r="S35" s="56"/>
      <c r="U35" s="135"/>
    </row>
    <row r="36" spans="3:21" ht="12.75">
      <c r="C36" s="186"/>
      <c r="D36" s="46"/>
      <c r="E36" s="327"/>
      <c r="F36" s="165" t="s">
        <v>73</v>
      </c>
      <c r="G36" s="166"/>
      <c r="H36" s="167"/>
      <c r="I36" s="168"/>
      <c r="J36" s="169">
        <v>49362</v>
      </c>
      <c r="K36" s="170">
        <v>50935</v>
      </c>
      <c r="L36" s="171">
        <v>51902</v>
      </c>
      <c r="M36" s="169">
        <v>52902</v>
      </c>
      <c r="N36" s="172">
        <v>53054</v>
      </c>
      <c r="O36" s="169">
        <v>53451</v>
      </c>
      <c r="P36" s="172">
        <v>52081</v>
      </c>
      <c r="Q36" s="172">
        <v>48477</v>
      </c>
      <c r="R36" s="170">
        <v>44410</v>
      </c>
      <c r="S36" s="56"/>
      <c r="U36" s="135"/>
    </row>
    <row r="37" spans="3:21" ht="13.5" thickBot="1">
      <c r="C37" s="186"/>
      <c r="D37" s="77"/>
      <c r="E37" s="332"/>
      <c r="F37" s="216" t="s">
        <v>74</v>
      </c>
      <c r="G37" s="180"/>
      <c r="H37" s="181"/>
      <c r="I37" s="182"/>
      <c r="J37" s="183">
        <v>9972</v>
      </c>
      <c r="K37" s="217">
        <v>10127</v>
      </c>
      <c r="L37" s="218">
        <v>10269</v>
      </c>
      <c r="M37" s="183">
        <v>10382</v>
      </c>
      <c r="N37" s="184">
        <v>10520</v>
      </c>
      <c r="O37" s="183">
        <v>10704</v>
      </c>
      <c r="P37" s="184">
        <v>10717</v>
      </c>
      <c r="Q37" s="184">
        <v>10803</v>
      </c>
      <c r="R37" s="217">
        <v>11000</v>
      </c>
      <c r="S37" s="56"/>
      <c r="U37" s="135"/>
    </row>
    <row r="38" spans="4:19" ht="13.5">
      <c r="D38" s="52" t="s">
        <v>34</v>
      </c>
      <c r="E38" s="53"/>
      <c r="F38" s="53"/>
      <c r="G38" s="53"/>
      <c r="H38" s="53"/>
      <c r="I38" s="52"/>
      <c r="J38" s="52"/>
      <c r="K38" s="52"/>
      <c r="L38" s="52"/>
      <c r="M38" s="52"/>
      <c r="N38" s="52"/>
      <c r="O38" s="52"/>
      <c r="P38" s="52"/>
      <c r="Q38" s="52"/>
      <c r="R38" s="54" t="s">
        <v>151</v>
      </c>
      <c r="S38" s="15" t="s">
        <v>29</v>
      </c>
    </row>
    <row r="39" spans="4:18" ht="11.25" customHeight="1">
      <c r="D39" s="55" t="s">
        <v>19</v>
      </c>
      <c r="E39" s="311" t="s">
        <v>95</v>
      </c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4:18" ht="12.75">
      <c r="D40" s="55" t="s">
        <v>0</v>
      </c>
      <c r="E40" s="308" t="s">
        <v>64</v>
      </c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</row>
    <row r="60" spans="10:18" ht="12.75">
      <c r="J60" s="135"/>
      <c r="K60" s="135"/>
      <c r="L60" s="135"/>
      <c r="M60" s="135"/>
      <c r="N60" s="135"/>
      <c r="O60" s="135"/>
      <c r="P60" s="135"/>
      <c r="Q60" s="135"/>
      <c r="R60" s="135"/>
    </row>
    <row r="61" spans="10:18" ht="12.75">
      <c r="J61" s="135"/>
      <c r="K61" s="135"/>
      <c r="L61" s="135"/>
      <c r="M61" s="135"/>
      <c r="N61" s="135"/>
      <c r="O61" s="135"/>
      <c r="P61" s="135"/>
      <c r="Q61" s="135"/>
      <c r="R61" s="135"/>
    </row>
    <row r="62" spans="10:18" ht="12.75">
      <c r="J62" s="135"/>
      <c r="K62" s="135"/>
      <c r="L62" s="135"/>
      <c r="M62" s="135"/>
      <c r="N62" s="135"/>
      <c r="O62" s="135"/>
      <c r="P62" s="135"/>
      <c r="Q62" s="135"/>
      <c r="R62" s="135"/>
    </row>
    <row r="63" spans="10:18" ht="12.75">
      <c r="J63" s="135"/>
      <c r="K63" s="135"/>
      <c r="L63" s="135"/>
      <c r="M63" s="135"/>
      <c r="N63" s="135"/>
      <c r="O63" s="135"/>
      <c r="P63" s="135"/>
      <c r="Q63" s="135"/>
      <c r="R63" s="135"/>
    </row>
    <row r="64" spans="10:18" ht="12.75">
      <c r="J64" s="135"/>
      <c r="K64" s="135"/>
      <c r="L64" s="135"/>
      <c r="M64" s="135"/>
      <c r="N64" s="135"/>
      <c r="O64" s="135"/>
      <c r="P64" s="135"/>
      <c r="Q64" s="135"/>
      <c r="R64" s="135"/>
    </row>
    <row r="65" spans="10:18" ht="12.75">
      <c r="J65" s="135"/>
      <c r="K65" s="135"/>
      <c r="L65" s="135"/>
      <c r="M65" s="135"/>
      <c r="N65" s="135"/>
      <c r="O65" s="135"/>
      <c r="P65" s="135"/>
      <c r="Q65" s="135"/>
      <c r="R65" s="135"/>
    </row>
    <row r="66" spans="10:18" ht="12.75">
      <c r="J66" s="135"/>
      <c r="K66" s="135"/>
      <c r="L66" s="135"/>
      <c r="M66" s="135"/>
      <c r="N66" s="135"/>
      <c r="O66" s="135"/>
      <c r="P66" s="135"/>
      <c r="Q66" s="135"/>
      <c r="R66" s="135"/>
    </row>
    <row r="67" spans="10:18" ht="12.75">
      <c r="J67" s="135"/>
      <c r="K67" s="135"/>
      <c r="L67" s="135"/>
      <c r="M67" s="135"/>
      <c r="N67" s="135"/>
      <c r="O67" s="135"/>
      <c r="P67" s="135"/>
      <c r="Q67" s="135"/>
      <c r="R67" s="135"/>
    </row>
    <row r="68" spans="10:18" ht="12.75">
      <c r="J68" s="135"/>
      <c r="K68" s="135"/>
      <c r="L68" s="135"/>
      <c r="M68" s="135"/>
      <c r="N68" s="135"/>
      <c r="O68" s="135"/>
      <c r="P68" s="135"/>
      <c r="Q68" s="135"/>
      <c r="R68" s="135"/>
    </row>
    <row r="69" spans="10:18" ht="12.75">
      <c r="J69" s="135"/>
      <c r="K69" s="135"/>
      <c r="L69" s="135"/>
      <c r="M69" s="135"/>
      <c r="N69" s="135"/>
      <c r="O69" s="135"/>
      <c r="P69" s="135"/>
      <c r="Q69" s="135"/>
      <c r="R69" s="135"/>
    </row>
  </sheetData>
  <sheetProtection/>
  <mergeCells count="18">
    <mergeCell ref="E23:E29"/>
    <mergeCell ref="P7:P10"/>
    <mergeCell ref="F32:F35"/>
    <mergeCell ref="F24:F27"/>
    <mergeCell ref="F15:F18"/>
    <mergeCell ref="O7:O10"/>
    <mergeCell ref="L7:L10"/>
    <mergeCell ref="E31:E37"/>
    <mergeCell ref="Q7:Q10"/>
    <mergeCell ref="M7:M10"/>
    <mergeCell ref="N7:N10"/>
    <mergeCell ref="E40:R40"/>
    <mergeCell ref="J7:J10"/>
    <mergeCell ref="K7:K10"/>
    <mergeCell ref="E39:R39"/>
    <mergeCell ref="E14:E20"/>
    <mergeCell ref="D7:I11"/>
    <mergeCell ref="R7:R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P18"/>
  <sheetViews>
    <sheetView showGridLines="0" zoomScale="90" zoomScaleNormal="90" workbookViewId="0" topLeftCell="C3">
      <selection activeCell="G58" sqref="G58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3.75390625" style="15" customWidth="1"/>
    <col min="9" max="9" width="1.12109375" style="15" customWidth="1"/>
    <col min="10" max="15" width="8.00390625" style="15" customWidth="1"/>
    <col min="16" max="40" width="1.75390625" style="15" customWidth="1"/>
    <col min="41" max="16384" width="9.125" style="15" customWidth="1"/>
  </cols>
  <sheetData>
    <row r="1" ht="12.75" hidden="1"/>
    <row r="2" ht="12.75" hidden="1"/>
    <row r="3" ht="9" customHeight="1">
      <c r="C3" s="14"/>
    </row>
    <row r="4" spans="4:15" s="16" customFormat="1" ht="15.75">
      <c r="D4" s="17" t="s">
        <v>44</v>
      </c>
      <c r="E4" s="17"/>
      <c r="F4" s="17"/>
      <c r="G4" s="17"/>
      <c r="H4" s="18" t="s">
        <v>148</v>
      </c>
      <c r="I4" s="19"/>
      <c r="J4" s="17"/>
      <c r="K4" s="17"/>
      <c r="L4" s="17"/>
      <c r="M4" s="17"/>
      <c r="N4" s="17"/>
      <c r="O4" s="17"/>
    </row>
    <row r="5" spans="4:15" s="16" customFormat="1" ht="15.75">
      <c r="D5" s="20" t="s">
        <v>147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4:16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6"/>
      <c r="P6" s="27" t="s">
        <v>29</v>
      </c>
    </row>
    <row r="7" spans="3:16" ht="6" customHeight="1">
      <c r="C7" s="28"/>
      <c r="D7" s="315" t="s">
        <v>80</v>
      </c>
      <c r="E7" s="316"/>
      <c r="F7" s="316"/>
      <c r="G7" s="316"/>
      <c r="H7" s="316"/>
      <c r="I7" s="317"/>
      <c r="J7" s="333">
        <v>2006</v>
      </c>
      <c r="K7" s="306">
        <v>2007</v>
      </c>
      <c r="L7" s="306">
        <v>2008</v>
      </c>
      <c r="M7" s="306">
        <v>2009</v>
      </c>
      <c r="N7" s="306">
        <v>2010</v>
      </c>
      <c r="O7" s="324">
        <v>2011</v>
      </c>
      <c r="P7" s="56"/>
    </row>
    <row r="8" spans="3:16" ht="6" customHeight="1">
      <c r="C8" s="28"/>
      <c r="D8" s="318"/>
      <c r="E8" s="319"/>
      <c r="F8" s="319"/>
      <c r="G8" s="319"/>
      <c r="H8" s="319"/>
      <c r="I8" s="320"/>
      <c r="J8" s="334"/>
      <c r="K8" s="307"/>
      <c r="L8" s="307"/>
      <c r="M8" s="307"/>
      <c r="N8" s="307"/>
      <c r="O8" s="325"/>
      <c r="P8" s="56"/>
    </row>
    <row r="9" spans="3:16" ht="6" customHeight="1">
      <c r="C9" s="28"/>
      <c r="D9" s="318"/>
      <c r="E9" s="319"/>
      <c r="F9" s="319"/>
      <c r="G9" s="319"/>
      <c r="H9" s="319"/>
      <c r="I9" s="320"/>
      <c r="J9" s="334"/>
      <c r="K9" s="307"/>
      <c r="L9" s="307"/>
      <c r="M9" s="307"/>
      <c r="N9" s="307"/>
      <c r="O9" s="325"/>
      <c r="P9" s="56"/>
    </row>
    <row r="10" spans="3:16" ht="6" customHeight="1">
      <c r="C10" s="28"/>
      <c r="D10" s="318"/>
      <c r="E10" s="319"/>
      <c r="F10" s="319"/>
      <c r="G10" s="319"/>
      <c r="H10" s="319"/>
      <c r="I10" s="320"/>
      <c r="J10" s="334"/>
      <c r="K10" s="307"/>
      <c r="L10" s="307"/>
      <c r="M10" s="307"/>
      <c r="N10" s="307"/>
      <c r="O10" s="325"/>
      <c r="P10" s="56"/>
    </row>
    <row r="11" spans="3:16" ht="15" customHeight="1" thickBot="1">
      <c r="C11" s="28"/>
      <c r="D11" s="321"/>
      <c r="E11" s="322"/>
      <c r="F11" s="322"/>
      <c r="G11" s="322"/>
      <c r="H11" s="322"/>
      <c r="I11" s="323"/>
      <c r="J11" s="134"/>
      <c r="K11" s="30"/>
      <c r="L11" s="30"/>
      <c r="M11" s="31"/>
      <c r="N11" s="31"/>
      <c r="O11" s="33"/>
      <c r="P11" s="56"/>
    </row>
    <row r="12" spans="3:16" ht="16.5" thickBot="1" thickTop="1">
      <c r="C12" s="34"/>
      <c r="D12" s="195" t="s">
        <v>145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9"/>
      <c r="P12" s="56"/>
    </row>
    <row r="13" spans="3:16" ht="12.75" customHeight="1">
      <c r="C13" s="34"/>
      <c r="D13" s="230"/>
      <c r="E13" s="74" t="s">
        <v>89</v>
      </c>
      <c r="F13" s="36"/>
      <c r="G13" s="36"/>
      <c r="H13" s="37"/>
      <c r="I13" s="38"/>
      <c r="J13" s="231">
        <v>0.018174112103202876</v>
      </c>
      <c r="K13" s="231">
        <v>0.01700769181913144</v>
      </c>
      <c r="L13" s="232">
        <v>0.016569771418887873</v>
      </c>
      <c r="M13" s="269">
        <v>0.01555668599803083</v>
      </c>
      <c r="N13" s="269">
        <v>0.014595454871278665</v>
      </c>
      <c r="O13" s="233">
        <v>0.013133299813017996</v>
      </c>
      <c r="P13" s="56"/>
    </row>
    <row r="14" spans="3:16" ht="12.75">
      <c r="C14" s="34"/>
      <c r="D14" s="84"/>
      <c r="E14" s="42" t="s">
        <v>90</v>
      </c>
      <c r="F14" s="42"/>
      <c r="G14" s="42"/>
      <c r="H14" s="43"/>
      <c r="I14" s="44"/>
      <c r="J14" s="234">
        <v>0.3021912926379458</v>
      </c>
      <c r="K14" s="234">
        <v>0.2989278328031453</v>
      </c>
      <c r="L14" s="235">
        <v>0.2982748755771956</v>
      </c>
      <c r="M14" s="270">
        <v>0.2969489104286072</v>
      </c>
      <c r="N14" s="270">
        <v>0.29028041814745886</v>
      </c>
      <c r="O14" s="236">
        <v>0.27285347309757224</v>
      </c>
      <c r="P14" s="56"/>
    </row>
    <row r="15" spans="3:16" ht="12.75">
      <c r="C15" s="34"/>
      <c r="D15" s="84"/>
      <c r="E15" s="42" t="s">
        <v>91</v>
      </c>
      <c r="F15" s="42"/>
      <c r="G15" s="42"/>
      <c r="H15" s="43"/>
      <c r="I15" s="44"/>
      <c r="J15" s="234">
        <v>0.011322719787577144</v>
      </c>
      <c r="K15" s="234">
        <v>0.011610280151490392</v>
      </c>
      <c r="L15" s="235">
        <v>0.011866581991595482</v>
      </c>
      <c r="M15" s="270">
        <v>0.012138970671578883</v>
      </c>
      <c r="N15" s="270">
        <v>0.012666675605668627</v>
      </c>
      <c r="O15" s="236">
        <v>0.02619535647592214</v>
      </c>
      <c r="P15" s="56"/>
    </row>
    <row r="16" spans="3:16" ht="13.5" thickBot="1">
      <c r="C16" s="34"/>
      <c r="D16" s="100"/>
      <c r="E16" s="101" t="s">
        <v>92</v>
      </c>
      <c r="F16" s="101"/>
      <c r="G16" s="101"/>
      <c r="H16" s="102"/>
      <c r="I16" s="103"/>
      <c r="J16" s="237">
        <v>0.6683118754712739</v>
      </c>
      <c r="K16" s="237">
        <v>0.6724541952262207</v>
      </c>
      <c r="L16" s="238">
        <v>0.6732887710123249</v>
      </c>
      <c r="M16" s="271">
        <v>0.6753554329017804</v>
      </c>
      <c r="N16" s="271">
        <v>0.682457451375592</v>
      </c>
      <c r="O16" s="239">
        <v>0.6878178706134876</v>
      </c>
      <c r="P16" s="56"/>
    </row>
    <row r="17" spans="4:16" ht="13.5">
      <c r="D17" s="118" t="s">
        <v>34</v>
      </c>
      <c r="E17" s="185"/>
      <c r="F17" s="185"/>
      <c r="G17" s="185"/>
      <c r="H17" s="185"/>
      <c r="I17" s="118"/>
      <c r="J17" s="60"/>
      <c r="K17" s="60"/>
      <c r="L17" s="60"/>
      <c r="M17" s="60"/>
      <c r="N17" s="60"/>
      <c r="O17" s="60" t="s">
        <v>151</v>
      </c>
      <c r="P17" s="15" t="s">
        <v>29</v>
      </c>
    </row>
    <row r="18" spans="4:15" ht="39.75" customHeight="1">
      <c r="D18" s="55" t="s">
        <v>19</v>
      </c>
      <c r="E18" s="311" t="s">
        <v>146</v>
      </c>
      <c r="F18" s="311"/>
      <c r="G18" s="311"/>
      <c r="H18" s="311"/>
      <c r="I18" s="311"/>
      <c r="J18" s="311"/>
      <c r="K18" s="311"/>
      <c r="L18" s="311"/>
      <c r="M18" s="311"/>
      <c r="N18" s="311"/>
      <c r="O18" s="311"/>
    </row>
    <row r="19" ht="11.25" customHeight="1"/>
  </sheetData>
  <sheetProtection/>
  <mergeCells count="8">
    <mergeCell ref="E18:O18"/>
    <mergeCell ref="O7:O10"/>
    <mergeCell ref="L7:L10"/>
    <mergeCell ref="D7:I11"/>
    <mergeCell ref="J7:J10"/>
    <mergeCell ref="K7:K10"/>
    <mergeCell ref="M7:M10"/>
    <mergeCell ref="N7:N10"/>
  </mergeCells>
  <conditionalFormatting sqref="G6">
    <cfRule type="expression" priority="1" dxfId="1" stopIfTrue="1">
      <formula>P6="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6"/>
  <dimension ref="C3:P20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0.875" style="15" customWidth="1"/>
    <col min="5" max="5" width="1.75390625" style="15" customWidth="1"/>
    <col min="6" max="6" width="2.625" style="15" customWidth="1"/>
    <col min="7" max="8" width="15.75390625" style="15" customWidth="1"/>
    <col min="9" max="9" width="1.12109375" style="15" customWidth="1"/>
    <col min="10" max="15" width="8.00390625" style="15" customWidth="1"/>
    <col min="16" max="40" width="1.75390625" style="15" customWidth="1"/>
    <col min="41" max="16384" width="9.125" style="15" customWidth="1"/>
  </cols>
  <sheetData>
    <row r="1" ht="12.75" hidden="1"/>
    <row r="2" ht="12.75" hidden="1"/>
    <row r="3" ht="9" customHeight="1">
      <c r="C3" s="14"/>
    </row>
    <row r="4" spans="4:15" s="16" customFormat="1" ht="15.75">
      <c r="D4" s="17" t="s">
        <v>2</v>
      </c>
      <c r="E4" s="17"/>
      <c r="F4" s="17"/>
      <c r="G4" s="17"/>
      <c r="H4" s="18" t="s">
        <v>148</v>
      </c>
      <c r="I4" s="19"/>
      <c r="J4" s="17"/>
      <c r="K4" s="17"/>
      <c r="L4" s="17"/>
      <c r="M4" s="17"/>
      <c r="N4" s="17"/>
      <c r="O4" s="17"/>
    </row>
    <row r="5" spans="4:15" s="16" customFormat="1" ht="15.75">
      <c r="D5" s="20" t="s">
        <v>149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4:16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6"/>
      <c r="P6" s="27" t="s">
        <v>29</v>
      </c>
    </row>
    <row r="7" spans="3:16" ht="6" customHeight="1">
      <c r="C7" s="28"/>
      <c r="D7" s="315" t="s">
        <v>87</v>
      </c>
      <c r="E7" s="316"/>
      <c r="F7" s="316"/>
      <c r="G7" s="316"/>
      <c r="H7" s="316"/>
      <c r="I7" s="317"/>
      <c r="J7" s="333">
        <v>2006</v>
      </c>
      <c r="K7" s="306">
        <v>2007</v>
      </c>
      <c r="L7" s="306">
        <v>2008</v>
      </c>
      <c r="M7" s="306">
        <v>2009</v>
      </c>
      <c r="N7" s="306">
        <v>2010</v>
      </c>
      <c r="O7" s="324">
        <v>2011</v>
      </c>
      <c r="P7" s="56"/>
    </row>
    <row r="8" spans="3:16" ht="6" customHeight="1">
      <c r="C8" s="28"/>
      <c r="D8" s="318"/>
      <c r="E8" s="319"/>
      <c r="F8" s="319"/>
      <c r="G8" s="319"/>
      <c r="H8" s="319"/>
      <c r="I8" s="320"/>
      <c r="J8" s="334"/>
      <c r="K8" s="307"/>
      <c r="L8" s="307"/>
      <c r="M8" s="307"/>
      <c r="N8" s="307"/>
      <c r="O8" s="325"/>
      <c r="P8" s="56"/>
    </row>
    <row r="9" spans="3:16" ht="6" customHeight="1">
      <c r="C9" s="28"/>
      <c r="D9" s="318"/>
      <c r="E9" s="319"/>
      <c r="F9" s="319"/>
      <c r="G9" s="319"/>
      <c r="H9" s="319"/>
      <c r="I9" s="320"/>
      <c r="J9" s="334"/>
      <c r="K9" s="307"/>
      <c r="L9" s="307"/>
      <c r="M9" s="307"/>
      <c r="N9" s="307"/>
      <c r="O9" s="325"/>
      <c r="P9" s="56"/>
    </row>
    <row r="10" spans="3:16" ht="6" customHeight="1">
      <c r="C10" s="28"/>
      <c r="D10" s="318"/>
      <c r="E10" s="319"/>
      <c r="F10" s="319"/>
      <c r="G10" s="319"/>
      <c r="H10" s="319"/>
      <c r="I10" s="320"/>
      <c r="J10" s="334"/>
      <c r="K10" s="307"/>
      <c r="L10" s="307"/>
      <c r="M10" s="307"/>
      <c r="N10" s="307"/>
      <c r="O10" s="325"/>
      <c r="P10" s="56"/>
    </row>
    <row r="11" spans="3:16" ht="15" customHeight="1" thickBot="1">
      <c r="C11" s="28"/>
      <c r="D11" s="321"/>
      <c r="E11" s="322"/>
      <c r="F11" s="322"/>
      <c r="G11" s="322"/>
      <c r="H11" s="322"/>
      <c r="I11" s="323"/>
      <c r="J11" s="134"/>
      <c r="K11" s="30"/>
      <c r="L11" s="30"/>
      <c r="M11" s="31"/>
      <c r="N11" s="31"/>
      <c r="O11" s="33"/>
      <c r="P11" s="56"/>
    </row>
    <row r="12" spans="3:16" ht="16.5" thickBot="1" thickTop="1">
      <c r="C12" s="34"/>
      <c r="D12" s="195" t="s">
        <v>145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9"/>
      <c r="P12" s="56"/>
    </row>
    <row r="13" spans="3:16" ht="12.75" customHeight="1">
      <c r="C13" s="34"/>
      <c r="D13" s="230"/>
      <c r="E13" s="74" t="s">
        <v>81</v>
      </c>
      <c r="F13" s="36"/>
      <c r="G13" s="36"/>
      <c r="H13" s="37"/>
      <c r="I13" s="38"/>
      <c r="J13" s="231">
        <v>0.032822075127458016</v>
      </c>
      <c r="K13" s="231">
        <v>0.03201554263430346</v>
      </c>
      <c r="L13" s="232">
        <v>0.03059181978123761</v>
      </c>
      <c r="M13" s="269">
        <v>0.03031888148241175</v>
      </c>
      <c r="N13" s="269">
        <v>0.030584482213817783</v>
      </c>
      <c r="O13" s="233">
        <v>0.02813547543943639</v>
      </c>
      <c r="P13" s="56"/>
    </row>
    <row r="14" spans="3:16" ht="12.75" customHeight="1">
      <c r="C14" s="34"/>
      <c r="D14" s="240"/>
      <c r="E14" s="158" t="s">
        <v>82</v>
      </c>
      <c r="F14" s="158"/>
      <c r="G14" s="158"/>
      <c r="H14" s="159"/>
      <c r="I14" s="160"/>
      <c r="J14" s="241">
        <v>0.19813208629808846</v>
      </c>
      <c r="K14" s="241">
        <v>0.19466355621410084</v>
      </c>
      <c r="L14" s="242">
        <v>0.19133553876932974</v>
      </c>
      <c r="M14" s="272">
        <v>0.18942118559791524</v>
      </c>
      <c r="N14" s="272">
        <v>0.1880850036658804</v>
      </c>
      <c r="O14" s="243">
        <v>0.1787073694154261</v>
      </c>
      <c r="P14" s="56"/>
    </row>
    <row r="15" spans="3:16" ht="12.75" customHeight="1">
      <c r="C15" s="34"/>
      <c r="D15" s="240"/>
      <c r="E15" s="158" t="s">
        <v>83</v>
      </c>
      <c r="F15" s="158"/>
      <c r="G15" s="158"/>
      <c r="H15" s="159"/>
      <c r="I15" s="160"/>
      <c r="J15" s="241">
        <v>0.31287660149090313</v>
      </c>
      <c r="K15" s="241">
        <v>0.3038832176723271</v>
      </c>
      <c r="L15" s="242">
        <v>0.2945448621635701</v>
      </c>
      <c r="M15" s="272">
        <v>0.2819641680158871</v>
      </c>
      <c r="N15" s="272">
        <v>0.2707062742367609</v>
      </c>
      <c r="O15" s="243">
        <v>0.2694453182961154</v>
      </c>
      <c r="P15" s="56"/>
    </row>
    <row r="16" spans="3:16" ht="12.75" customHeight="1">
      <c r="C16" s="34"/>
      <c r="D16" s="84"/>
      <c r="E16" s="42" t="s">
        <v>84</v>
      </c>
      <c r="F16" s="42"/>
      <c r="G16" s="42"/>
      <c r="H16" s="43"/>
      <c r="I16" s="44"/>
      <c r="J16" s="234">
        <v>0.3027475990131929</v>
      </c>
      <c r="K16" s="234">
        <v>0.3123457587453269</v>
      </c>
      <c r="L16" s="235">
        <v>0.32216011775098125</v>
      </c>
      <c r="M16" s="270">
        <v>0.3343866457502836</v>
      </c>
      <c r="N16" s="270">
        <v>0.3427538046363083</v>
      </c>
      <c r="O16" s="236">
        <v>0.3597632890852131</v>
      </c>
      <c r="P16" s="56"/>
    </row>
    <row r="17" spans="3:16" ht="12.75">
      <c r="C17" s="34"/>
      <c r="D17" s="84"/>
      <c r="E17" s="42" t="s">
        <v>85</v>
      </c>
      <c r="F17" s="42"/>
      <c r="G17" s="42"/>
      <c r="H17" s="43"/>
      <c r="I17" s="44"/>
      <c r="J17" s="234">
        <v>0.14329842138258633</v>
      </c>
      <c r="K17" s="234">
        <v>0.14602126534684837</v>
      </c>
      <c r="L17" s="235">
        <v>0.1483933760263339</v>
      </c>
      <c r="M17" s="270">
        <v>0.1500876735065339</v>
      </c>
      <c r="N17" s="270">
        <v>0.1541459007959329</v>
      </c>
      <c r="O17" s="236">
        <v>0.15461473719698166</v>
      </c>
      <c r="P17" s="56"/>
    </row>
    <row r="18" spans="3:16" ht="13.5" thickBot="1">
      <c r="C18" s="34"/>
      <c r="D18" s="100"/>
      <c r="E18" s="101" t="s">
        <v>86</v>
      </c>
      <c r="F18" s="101"/>
      <c r="G18" s="101"/>
      <c r="H18" s="102"/>
      <c r="I18" s="103"/>
      <c r="J18" s="237">
        <v>0.010123216687771124</v>
      </c>
      <c r="K18" s="237">
        <v>0.01107065938709309</v>
      </c>
      <c r="L18" s="238">
        <v>0.012974285508546183</v>
      </c>
      <c r="M18" s="271">
        <v>0.013821445646971204</v>
      </c>
      <c r="N18" s="271">
        <v>0.013724534451302195</v>
      </c>
      <c r="O18" s="239">
        <v>0.009333810566827364</v>
      </c>
      <c r="P18" s="56"/>
    </row>
    <row r="19" spans="4:15" ht="13.5">
      <c r="D19" s="118" t="s">
        <v>34</v>
      </c>
      <c r="E19" s="185"/>
      <c r="F19" s="185"/>
      <c r="G19" s="185"/>
      <c r="H19" s="185"/>
      <c r="I19" s="118"/>
      <c r="J19" s="60"/>
      <c r="K19" s="60"/>
      <c r="L19" s="60"/>
      <c r="M19" s="60"/>
      <c r="N19" s="60"/>
      <c r="O19" s="60" t="s">
        <v>151</v>
      </c>
    </row>
    <row r="20" spans="4:15" ht="38.25" customHeight="1">
      <c r="D20" s="55" t="s">
        <v>19</v>
      </c>
      <c r="E20" s="311" t="s">
        <v>146</v>
      </c>
      <c r="F20" s="311"/>
      <c r="G20" s="311"/>
      <c r="H20" s="311"/>
      <c r="I20" s="311"/>
      <c r="J20" s="311"/>
      <c r="K20" s="311"/>
      <c r="L20" s="311"/>
      <c r="M20" s="311"/>
      <c r="N20" s="311"/>
      <c r="O20" s="311"/>
    </row>
  </sheetData>
  <sheetProtection/>
  <mergeCells count="8">
    <mergeCell ref="E20:O20"/>
    <mergeCell ref="D7:I11"/>
    <mergeCell ref="J7:J10"/>
    <mergeCell ref="K7:K10"/>
    <mergeCell ref="O7:O10"/>
    <mergeCell ref="L7:L10"/>
    <mergeCell ref="M7:M10"/>
    <mergeCell ref="N7:N10"/>
  </mergeCells>
  <conditionalFormatting sqref="G6">
    <cfRule type="expression" priority="1" dxfId="1" stopIfTrue="1">
      <formula>P6="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AT44"/>
  <sheetViews>
    <sheetView showGridLines="0" showOutlineSymbols="0" zoomScale="90" zoomScaleNormal="90" workbookViewId="0" topLeftCell="A1">
      <pane xSplit="9" ySplit="13" topLeftCell="J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0.75390625" style="15" customWidth="1"/>
    <col min="9" max="9" width="1.12109375" style="15" customWidth="1"/>
    <col min="10" max="18" width="9.375" style="15" customWidth="1"/>
    <col min="19" max="42" width="1.75390625" style="15" customWidth="1"/>
    <col min="43" max="45" width="9.125" style="15" customWidth="1"/>
    <col min="46" max="46" width="10.00390625" style="15" bestFit="1" customWidth="1"/>
    <col min="47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3</v>
      </c>
      <c r="E4" s="17"/>
      <c r="F4" s="17"/>
      <c r="G4" s="17"/>
      <c r="H4" s="18" t="s">
        <v>53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 t="s">
        <v>133</v>
      </c>
      <c r="E5" s="17"/>
      <c r="F5" s="17"/>
      <c r="G5" s="17"/>
      <c r="H5" s="18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 t="s">
        <v>21</v>
      </c>
      <c r="S6" s="27" t="s">
        <v>29</v>
      </c>
    </row>
    <row r="7" spans="3:19" ht="6" customHeight="1">
      <c r="C7" s="28"/>
      <c r="D7" s="315"/>
      <c r="E7" s="316"/>
      <c r="F7" s="316"/>
      <c r="G7" s="316"/>
      <c r="H7" s="316"/>
      <c r="I7" s="317"/>
      <c r="J7" s="306">
        <v>2003</v>
      </c>
      <c r="K7" s="306">
        <v>2004</v>
      </c>
      <c r="L7" s="306">
        <v>2005</v>
      </c>
      <c r="M7" s="306">
        <v>2006</v>
      </c>
      <c r="N7" s="306">
        <v>2007</v>
      </c>
      <c r="O7" s="306">
        <v>2008</v>
      </c>
      <c r="P7" s="306">
        <v>2009</v>
      </c>
      <c r="Q7" s="306">
        <v>2010</v>
      </c>
      <c r="R7" s="324">
        <v>2011</v>
      </c>
      <c r="S7" s="29"/>
    </row>
    <row r="8" spans="3:19" ht="6" customHeight="1">
      <c r="C8" s="28"/>
      <c r="D8" s="318"/>
      <c r="E8" s="319"/>
      <c r="F8" s="319"/>
      <c r="G8" s="319"/>
      <c r="H8" s="319"/>
      <c r="I8" s="320"/>
      <c r="J8" s="307"/>
      <c r="K8" s="307"/>
      <c r="L8" s="307"/>
      <c r="M8" s="307"/>
      <c r="N8" s="307"/>
      <c r="O8" s="307"/>
      <c r="P8" s="307"/>
      <c r="Q8" s="307"/>
      <c r="R8" s="325"/>
      <c r="S8" s="29"/>
    </row>
    <row r="9" spans="3:19" ht="6" customHeight="1">
      <c r="C9" s="28"/>
      <c r="D9" s="318"/>
      <c r="E9" s="319"/>
      <c r="F9" s="319"/>
      <c r="G9" s="319"/>
      <c r="H9" s="319"/>
      <c r="I9" s="320"/>
      <c r="J9" s="307"/>
      <c r="K9" s="307"/>
      <c r="L9" s="307"/>
      <c r="M9" s="307"/>
      <c r="N9" s="307"/>
      <c r="O9" s="307"/>
      <c r="P9" s="307"/>
      <c r="Q9" s="307"/>
      <c r="R9" s="325"/>
      <c r="S9" s="29"/>
    </row>
    <row r="10" spans="3:19" ht="6" customHeight="1">
      <c r="C10" s="28"/>
      <c r="D10" s="318"/>
      <c r="E10" s="319"/>
      <c r="F10" s="319"/>
      <c r="G10" s="319"/>
      <c r="H10" s="319"/>
      <c r="I10" s="320"/>
      <c r="J10" s="307"/>
      <c r="K10" s="307"/>
      <c r="L10" s="307"/>
      <c r="M10" s="307"/>
      <c r="N10" s="307"/>
      <c r="O10" s="307"/>
      <c r="P10" s="307"/>
      <c r="Q10" s="307"/>
      <c r="R10" s="325"/>
      <c r="S10" s="29"/>
    </row>
    <row r="11" spans="3:19" ht="15" customHeight="1" thickBot="1">
      <c r="C11" s="28"/>
      <c r="D11" s="321"/>
      <c r="E11" s="322"/>
      <c r="F11" s="322"/>
      <c r="G11" s="322"/>
      <c r="H11" s="322"/>
      <c r="I11" s="323"/>
      <c r="J11" s="30"/>
      <c r="K11" s="30"/>
      <c r="L11" s="30"/>
      <c r="M11" s="30"/>
      <c r="N11" s="30"/>
      <c r="O11" s="31"/>
      <c r="P11" s="31"/>
      <c r="Q11" s="31"/>
      <c r="R11" s="33"/>
      <c r="S11" s="29"/>
    </row>
    <row r="12" spans="3:18" ht="16.5" thickBot="1" thickTop="1">
      <c r="C12" s="28"/>
      <c r="D12" s="90" t="s">
        <v>52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3:18" ht="12.75">
      <c r="C13" s="34"/>
      <c r="D13" s="70"/>
      <c r="E13" s="71" t="s">
        <v>35</v>
      </c>
      <c r="F13" s="71"/>
      <c r="G13" s="71"/>
      <c r="H13" s="72"/>
      <c r="I13" s="73"/>
      <c r="J13" s="62">
        <v>88719423.19999999</v>
      </c>
      <c r="K13" s="62">
        <v>92959097.38000003</v>
      </c>
      <c r="L13" s="62">
        <v>95531621.31000002</v>
      </c>
      <c r="M13" s="62">
        <v>103098700.13000001</v>
      </c>
      <c r="N13" s="62">
        <f>N19+N31+N25</f>
        <v>105368849.89999999</v>
      </c>
      <c r="O13" s="62">
        <f>O19+O31+O25</f>
        <v>109433676.92000002</v>
      </c>
      <c r="P13" s="152">
        <v>120051447.63000003</v>
      </c>
      <c r="Q13" s="152">
        <f>Q14+Q15</f>
        <v>118543695.64999998</v>
      </c>
      <c r="R13" s="63">
        <f>R14+R15</f>
        <v>120189926.85178006</v>
      </c>
    </row>
    <row r="14" spans="3:18" ht="12.75" customHeight="1">
      <c r="C14" s="34"/>
      <c r="D14" s="87"/>
      <c r="E14" s="335" t="s">
        <v>36</v>
      </c>
      <c r="F14" s="36" t="s">
        <v>22</v>
      </c>
      <c r="G14" s="36"/>
      <c r="H14" s="37"/>
      <c r="I14" s="38"/>
      <c r="J14" s="39">
        <v>82040858.39999999</v>
      </c>
      <c r="K14" s="39">
        <v>84577281.35000002</v>
      </c>
      <c r="L14" s="39">
        <v>87592340.97000001</v>
      </c>
      <c r="M14" s="39">
        <v>92398846.95</v>
      </c>
      <c r="N14" s="39">
        <f>N20+N26+N32</f>
        <v>97025341.28000002</v>
      </c>
      <c r="O14" s="39">
        <f>O20+O26+O32</f>
        <v>98871269.89</v>
      </c>
      <c r="P14" s="40">
        <v>105673231.81000002</v>
      </c>
      <c r="Q14" s="40">
        <v>105114467.75999998</v>
      </c>
      <c r="R14" s="57">
        <v>107893267.73833005</v>
      </c>
    </row>
    <row r="15" spans="3:18" ht="12.75">
      <c r="C15" s="34"/>
      <c r="D15" s="47"/>
      <c r="E15" s="336"/>
      <c r="F15" s="48" t="s">
        <v>23</v>
      </c>
      <c r="G15" s="48"/>
      <c r="H15" s="49"/>
      <c r="I15" s="50"/>
      <c r="J15" s="51">
        <v>6678564.8</v>
      </c>
      <c r="K15" s="51">
        <v>8381816.029999999</v>
      </c>
      <c r="L15" s="51">
        <v>7939280.339999999</v>
      </c>
      <c r="M15" s="51">
        <v>10699853.18</v>
      </c>
      <c r="N15" s="51">
        <f>N21+N27+N33</f>
        <v>8343508.619999998</v>
      </c>
      <c r="O15" s="51">
        <f>O21+O27+O33</f>
        <v>10562407.029999996</v>
      </c>
      <c r="P15" s="153">
        <v>14378215.820000004</v>
      </c>
      <c r="Q15" s="153">
        <v>13429227.889999999</v>
      </c>
      <c r="R15" s="59">
        <v>12296659.113450002</v>
      </c>
    </row>
    <row r="16" spans="3:18" ht="12.75" customHeight="1">
      <c r="C16" s="34"/>
      <c r="D16" s="87"/>
      <c r="E16" s="335" t="s">
        <v>24</v>
      </c>
      <c r="F16" s="36" t="s">
        <v>22</v>
      </c>
      <c r="G16" s="36"/>
      <c r="H16" s="37"/>
      <c r="I16" s="38"/>
      <c r="J16" s="108">
        <v>0.9247226305231434</v>
      </c>
      <c r="K16" s="108">
        <v>0.9098332894118297</v>
      </c>
      <c r="L16" s="108">
        <v>0.9168936920453067</v>
      </c>
      <c r="M16" s="108">
        <v>0.8962173803694105</v>
      </c>
      <c r="N16" s="108">
        <f>N14/N13</f>
        <v>0.9208161745343301</v>
      </c>
      <c r="O16" s="108">
        <f>O14/O13</f>
        <v>0.9034812013332831</v>
      </c>
      <c r="P16" s="154">
        <v>0.8802328826195096</v>
      </c>
      <c r="Q16" s="154">
        <v>0.8867089500968816</v>
      </c>
      <c r="R16" s="109">
        <f>R14/R13</f>
        <v>0.8976897695543619</v>
      </c>
    </row>
    <row r="17" spans="3:18" ht="12.75" customHeight="1" thickBot="1">
      <c r="C17" s="34"/>
      <c r="D17" s="46"/>
      <c r="E17" s="337"/>
      <c r="F17" s="110" t="s">
        <v>23</v>
      </c>
      <c r="G17" s="110"/>
      <c r="H17" s="111"/>
      <c r="I17" s="112"/>
      <c r="J17" s="85">
        <v>0.07527736947685656</v>
      </c>
      <c r="K17" s="85">
        <v>0.09016671058817027</v>
      </c>
      <c r="L17" s="85">
        <v>0.08310630795469326</v>
      </c>
      <c r="M17" s="85">
        <v>0.1037826196305895</v>
      </c>
      <c r="N17" s="85">
        <f>N15/N13</f>
        <v>0.07918382546567018</v>
      </c>
      <c r="O17" s="85">
        <f>O15/O13</f>
        <v>0.09651879866671663</v>
      </c>
      <c r="P17" s="150">
        <v>0.11976711738049035</v>
      </c>
      <c r="Q17" s="150">
        <v>0.11329104990311842</v>
      </c>
      <c r="R17" s="86">
        <f>R15/R13</f>
        <v>0.10231023044563808</v>
      </c>
    </row>
    <row r="18" spans="3:18" ht="13.5" thickBot="1">
      <c r="C18" s="28"/>
      <c r="D18" s="66" t="s">
        <v>56</v>
      </c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9"/>
    </row>
    <row r="19" spans="3:18" ht="13.5" customHeight="1">
      <c r="C19" s="34"/>
      <c r="D19" s="70"/>
      <c r="E19" s="71" t="s">
        <v>35</v>
      </c>
      <c r="F19" s="71"/>
      <c r="G19" s="71"/>
      <c r="H19" s="72"/>
      <c r="I19" s="73"/>
      <c r="J19" s="62">
        <v>67305642.53</v>
      </c>
      <c r="K19" s="62">
        <v>69859440.23</v>
      </c>
      <c r="L19" s="62">
        <v>72729690.35000001</v>
      </c>
      <c r="M19" s="62">
        <v>76156420.43</v>
      </c>
      <c r="N19" s="62">
        <v>79497225.91</v>
      </c>
      <c r="O19" s="152">
        <v>82132513.41</v>
      </c>
      <c r="P19" s="152">
        <v>88396466.66000003</v>
      </c>
      <c r="Q19" s="152">
        <v>85135869.57000001</v>
      </c>
      <c r="R19" s="63">
        <f>R20+R21</f>
        <v>90448214.58656001</v>
      </c>
    </row>
    <row r="20" spans="3:18" ht="11.25" customHeight="1">
      <c r="C20" s="34"/>
      <c r="D20" s="87"/>
      <c r="E20" s="335" t="s">
        <v>36</v>
      </c>
      <c r="F20" s="36" t="s">
        <v>22</v>
      </c>
      <c r="G20" s="36"/>
      <c r="H20" s="37"/>
      <c r="I20" s="38"/>
      <c r="J20" s="39">
        <v>66716406.410000004</v>
      </c>
      <c r="K20" s="39">
        <v>69066812.59</v>
      </c>
      <c r="L20" s="39">
        <v>72026925.72000001</v>
      </c>
      <c r="M20" s="39">
        <v>75554469.66</v>
      </c>
      <c r="N20" s="39">
        <v>79062285.83</v>
      </c>
      <c r="O20" s="40">
        <v>81611233.89</v>
      </c>
      <c r="P20" s="40">
        <v>87913952.10000002</v>
      </c>
      <c r="Q20" s="40">
        <v>84879289.09</v>
      </c>
      <c r="R20" s="57">
        <v>90116536.07371001</v>
      </c>
    </row>
    <row r="21" spans="3:18" ht="12.75">
      <c r="C21" s="34"/>
      <c r="D21" s="47"/>
      <c r="E21" s="336"/>
      <c r="F21" s="48" t="s">
        <v>23</v>
      </c>
      <c r="G21" s="48"/>
      <c r="H21" s="49"/>
      <c r="I21" s="50"/>
      <c r="J21" s="51">
        <v>589236.12</v>
      </c>
      <c r="K21" s="51">
        <v>792627.64</v>
      </c>
      <c r="L21" s="51">
        <v>702764.63</v>
      </c>
      <c r="M21" s="51">
        <v>601950.77</v>
      </c>
      <c r="N21" s="51">
        <v>434940.08</v>
      </c>
      <c r="O21" s="153">
        <v>521279.52</v>
      </c>
      <c r="P21" s="153">
        <v>482514.56</v>
      </c>
      <c r="Q21" s="153">
        <v>256580.48</v>
      </c>
      <c r="R21" s="59">
        <v>331678.51285000006</v>
      </c>
    </row>
    <row r="22" spans="3:18" ht="12.75" customHeight="1">
      <c r="C22" s="34"/>
      <c r="D22" s="87"/>
      <c r="E22" s="335" t="s">
        <v>24</v>
      </c>
      <c r="F22" s="36" t="s">
        <v>22</v>
      </c>
      <c r="G22" s="36"/>
      <c r="H22" s="37"/>
      <c r="I22" s="38"/>
      <c r="J22" s="108">
        <v>0.9912453681764146</v>
      </c>
      <c r="K22" s="108">
        <v>0.9886539651994002</v>
      </c>
      <c r="L22" s="108">
        <v>0.9903373075477422</v>
      </c>
      <c r="M22" s="108">
        <v>0.9920958631379833</v>
      </c>
      <c r="N22" s="108">
        <v>0.9945288646865187</v>
      </c>
      <c r="O22" s="154">
        <v>0.9936531892382521</v>
      </c>
      <c r="P22" s="154">
        <v>0.9945414723208802</v>
      </c>
      <c r="Q22" s="154">
        <v>0.996986223535439</v>
      </c>
      <c r="R22" s="109">
        <f>R20/R19</f>
        <v>0.9963329457152238</v>
      </c>
    </row>
    <row r="23" spans="3:18" ht="12.75" customHeight="1" thickBot="1">
      <c r="C23" s="34"/>
      <c r="D23" s="46"/>
      <c r="E23" s="337"/>
      <c r="F23" s="110" t="s">
        <v>23</v>
      </c>
      <c r="G23" s="110"/>
      <c r="H23" s="111"/>
      <c r="I23" s="112"/>
      <c r="J23" s="113">
        <v>0.008754631823585386</v>
      </c>
      <c r="K23" s="113">
        <v>0.011346034800599775</v>
      </c>
      <c r="L23" s="113">
        <v>0.009662692452257909</v>
      </c>
      <c r="M23" s="113">
        <v>0.007904136862016638</v>
      </c>
      <c r="N23" s="113">
        <v>0.00547113531348128</v>
      </c>
      <c r="O23" s="155">
        <v>0.006346810761748001</v>
      </c>
      <c r="P23" s="155">
        <v>0.005458527679119792</v>
      </c>
      <c r="Q23" s="155">
        <v>0.003013776464560988</v>
      </c>
      <c r="R23" s="114">
        <f>R21/R19</f>
        <v>0.003667054284776178</v>
      </c>
    </row>
    <row r="24" spans="3:18" ht="12.75" customHeight="1" thickBot="1">
      <c r="C24" s="28"/>
      <c r="D24" s="66" t="s">
        <v>57</v>
      </c>
      <c r="E24" s="67"/>
      <c r="F24" s="67"/>
      <c r="G24" s="67"/>
      <c r="H24" s="67"/>
      <c r="I24" s="67"/>
      <c r="J24" s="68"/>
      <c r="K24" s="68"/>
      <c r="L24" s="68"/>
      <c r="M24" s="68"/>
      <c r="N24" s="68"/>
      <c r="O24" s="68"/>
      <c r="P24" s="68"/>
      <c r="Q24" s="68"/>
      <c r="R24" s="69"/>
    </row>
    <row r="25" spans="3:18" ht="12.75">
      <c r="C25" s="34"/>
      <c r="D25" s="70"/>
      <c r="E25" s="71" t="s">
        <v>35</v>
      </c>
      <c r="F25" s="71"/>
      <c r="G25" s="71"/>
      <c r="H25" s="72"/>
      <c r="I25" s="73"/>
      <c r="J25" s="62">
        <v>-62873585.95</v>
      </c>
      <c r="K25" s="62">
        <v>-65467664.94</v>
      </c>
      <c r="L25" s="62">
        <v>-68546171.83</v>
      </c>
      <c r="M25" s="62">
        <v>-72430196.85</v>
      </c>
      <c r="N25" s="62">
        <v>-75098157.17</v>
      </c>
      <c r="O25" s="152">
        <v>-78469683.44999999</v>
      </c>
      <c r="P25" s="152">
        <v>-83397045.66</v>
      </c>
      <c r="Q25" s="152">
        <v>-80102122.59</v>
      </c>
      <c r="R25" s="63">
        <f>R26+R27</f>
        <v>-84823635.86478</v>
      </c>
    </row>
    <row r="26" spans="3:18" ht="12.75" customHeight="1">
      <c r="C26" s="34"/>
      <c r="D26" s="87"/>
      <c r="E26" s="335" t="s">
        <v>36</v>
      </c>
      <c r="F26" s="36" t="s">
        <v>5</v>
      </c>
      <c r="G26" s="36"/>
      <c r="H26" s="37"/>
      <c r="I26" s="38"/>
      <c r="J26" s="39">
        <v>-62788596.86</v>
      </c>
      <c r="K26" s="39">
        <v>-65433125.76</v>
      </c>
      <c r="L26" s="39">
        <v>-68474409.01</v>
      </c>
      <c r="M26" s="39">
        <v>-72362645.73</v>
      </c>
      <c r="N26" s="39">
        <v>-75090241.69</v>
      </c>
      <c r="O26" s="40">
        <v>-78252961.46</v>
      </c>
      <c r="P26" s="40">
        <v>-83342793.92</v>
      </c>
      <c r="Q26" s="40">
        <v>-80084782.18</v>
      </c>
      <c r="R26" s="57">
        <v>-84724903.77538</v>
      </c>
    </row>
    <row r="27" spans="3:18" ht="12.75">
      <c r="C27" s="34"/>
      <c r="D27" s="47"/>
      <c r="E27" s="336"/>
      <c r="F27" s="48" t="s">
        <v>6</v>
      </c>
      <c r="G27" s="48"/>
      <c r="H27" s="49"/>
      <c r="I27" s="50"/>
      <c r="J27" s="51">
        <v>-84989.09</v>
      </c>
      <c r="K27" s="51">
        <v>-34539.18</v>
      </c>
      <c r="L27" s="51">
        <v>-71762.82</v>
      </c>
      <c r="M27" s="51">
        <v>-67551.12</v>
      </c>
      <c r="N27" s="51">
        <v>-7915.48</v>
      </c>
      <c r="O27" s="153">
        <v>-216721.99</v>
      </c>
      <c r="P27" s="153">
        <v>-54251.74</v>
      </c>
      <c r="Q27" s="153">
        <v>-17340.41</v>
      </c>
      <c r="R27" s="59">
        <v>-98732.0894</v>
      </c>
    </row>
    <row r="28" spans="3:18" ht="12.75" customHeight="1">
      <c r="C28" s="34"/>
      <c r="D28" s="87"/>
      <c r="E28" s="335" t="s">
        <v>24</v>
      </c>
      <c r="F28" s="36" t="s">
        <v>5</v>
      </c>
      <c r="G28" s="36"/>
      <c r="H28" s="37"/>
      <c r="I28" s="38"/>
      <c r="J28" s="108">
        <v>0.9986482544503252</v>
      </c>
      <c r="K28" s="108">
        <v>0.9994724238288986</v>
      </c>
      <c r="L28" s="108">
        <v>0.9989530732631142</v>
      </c>
      <c r="M28" s="108">
        <v>0.9990673624684483</v>
      </c>
      <c r="N28" s="108">
        <v>0.9998945982125489</v>
      </c>
      <c r="O28" s="154">
        <v>0.9972381436948438</v>
      </c>
      <c r="P28" s="154">
        <v>0.9993494764764069</v>
      </c>
      <c r="Q28" s="154">
        <v>0.9997835212171748</v>
      </c>
      <c r="R28" s="109">
        <f>R26/R25</f>
        <v>0.9988360309199975</v>
      </c>
    </row>
    <row r="29" spans="3:18" ht="12.75" customHeight="1" thickBot="1">
      <c r="C29" s="34"/>
      <c r="D29" s="46"/>
      <c r="E29" s="337"/>
      <c r="F29" s="110" t="s">
        <v>7</v>
      </c>
      <c r="G29" s="110"/>
      <c r="H29" s="111"/>
      <c r="I29" s="112"/>
      <c r="J29" s="113">
        <v>0.0013517455496746642</v>
      </c>
      <c r="K29" s="113">
        <v>0.000527576171101483</v>
      </c>
      <c r="L29" s="113">
        <v>0.0010469267368858695</v>
      </c>
      <c r="M29" s="113">
        <v>0.0009326375315518696</v>
      </c>
      <c r="N29" s="113">
        <v>0.00010540178745107813</v>
      </c>
      <c r="O29" s="155">
        <v>0.002761856305156282</v>
      </c>
      <c r="P29" s="155">
        <v>0.0006505235235931259</v>
      </c>
      <c r="Q29" s="155">
        <v>0.000216478782825223</v>
      </c>
      <c r="R29" s="114">
        <f>R27/R25</f>
        <v>0.0011639690800025586</v>
      </c>
    </row>
    <row r="30" spans="3:46" ht="13.5" thickBot="1">
      <c r="C30" s="28"/>
      <c r="D30" s="66" t="s">
        <v>8</v>
      </c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9"/>
      <c r="AT30" s="135"/>
    </row>
    <row r="31" spans="3:46" ht="12.75">
      <c r="C31" s="34"/>
      <c r="D31" s="70"/>
      <c r="E31" s="71" t="s">
        <v>35</v>
      </c>
      <c r="F31" s="71"/>
      <c r="G31" s="71"/>
      <c r="H31" s="72"/>
      <c r="I31" s="73"/>
      <c r="J31" s="62">
        <v>84287366.61999997</v>
      </c>
      <c r="K31" s="62">
        <v>88567322.08999999</v>
      </c>
      <c r="L31" s="62">
        <v>91348102.79</v>
      </c>
      <c r="M31" s="62">
        <v>99372476.55000001</v>
      </c>
      <c r="N31" s="62">
        <f>N32+N33</f>
        <v>100969781.16000001</v>
      </c>
      <c r="O31" s="152">
        <f>O32+O33</f>
        <v>105770846.96</v>
      </c>
      <c r="P31" s="152">
        <v>115052026.63</v>
      </c>
      <c r="Q31" s="152">
        <f>Q32+Q33</f>
        <v>113509948.66999999</v>
      </c>
      <c r="R31" s="63">
        <f>R32+R33</f>
        <v>114565348.13</v>
      </c>
      <c r="AT31" s="135"/>
    </row>
    <row r="32" spans="3:18" ht="12.75" customHeight="1">
      <c r="C32" s="34"/>
      <c r="D32" s="87"/>
      <c r="E32" s="335" t="s">
        <v>36</v>
      </c>
      <c r="F32" s="36" t="s">
        <v>22</v>
      </c>
      <c r="G32" s="36"/>
      <c r="H32" s="37"/>
      <c r="I32" s="38"/>
      <c r="J32" s="39">
        <v>78113048.84999998</v>
      </c>
      <c r="K32" s="39">
        <v>80943594.52</v>
      </c>
      <c r="L32" s="39">
        <v>84039824.26</v>
      </c>
      <c r="M32" s="39">
        <v>89207023.02000003</v>
      </c>
      <c r="N32" s="39">
        <f>93053729.65-1.02-431.49</f>
        <v>93053297.14000002</v>
      </c>
      <c r="O32" s="40">
        <f>95514531.99-36.78-1497.75</f>
        <v>95512997.46</v>
      </c>
      <c r="P32" s="40">
        <v>101102073.63</v>
      </c>
      <c r="Q32" s="40">
        <v>100319960.85</v>
      </c>
      <c r="R32" s="57">
        <v>102501635.44</v>
      </c>
    </row>
    <row r="33" spans="3:18" ht="12.75">
      <c r="C33" s="34"/>
      <c r="D33" s="47"/>
      <c r="E33" s="336"/>
      <c r="F33" s="48" t="s">
        <v>23</v>
      </c>
      <c r="G33" s="48"/>
      <c r="H33" s="49"/>
      <c r="I33" s="50"/>
      <c r="J33" s="51">
        <v>6174317.77</v>
      </c>
      <c r="K33" s="51">
        <v>7623727.569999998</v>
      </c>
      <c r="L33" s="51">
        <v>7308278.529999999</v>
      </c>
      <c r="M33" s="51">
        <v>10165453.53</v>
      </c>
      <c r="N33" s="51">
        <v>7916484.019999999</v>
      </c>
      <c r="O33" s="153">
        <v>10257849.499999996</v>
      </c>
      <c r="P33" s="153">
        <v>13949953.000000004</v>
      </c>
      <c r="Q33" s="153">
        <v>13189987.819999998</v>
      </c>
      <c r="R33" s="59">
        <v>12063712.689999998</v>
      </c>
    </row>
    <row r="34" spans="3:18" ht="12.75" customHeight="1" thickBot="1">
      <c r="C34" s="34"/>
      <c r="D34" s="87"/>
      <c r="E34" s="339" t="s">
        <v>24</v>
      </c>
      <c r="F34" s="93" t="s">
        <v>22</v>
      </c>
      <c r="G34" s="36"/>
      <c r="H34" s="37"/>
      <c r="I34" s="38"/>
      <c r="J34" s="108">
        <v>0.9267468184427187</v>
      </c>
      <c r="K34" s="108">
        <v>0.9139216655748839</v>
      </c>
      <c r="L34" s="108">
        <v>0.9199952893734313</v>
      </c>
      <c r="M34" s="108">
        <v>0.8977035303645153</v>
      </c>
      <c r="N34" s="108">
        <v>0.8980076685923472</v>
      </c>
      <c r="O34" s="154">
        <v>0.8557791217994407</v>
      </c>
      <c r="P34" s="154">
        <v>0.8297943314980476</v>
      </c>
      <c r="Q34" s="154">
        <v>0.8837924063056667</v>
      </c>
      <c r="R34" s="109">
        <f>R32/R31</f>
        <v>0.8947001612013519</v>
      </c>
    </row>
    <row r="35" spans="3:18" ht="12.75" customHeight="1" thickBot="1">
      <c r="C35" s="34"/>
      <c r="D35" s="77"/>
      <c r="E35" s="340"/>
      <c r="F35" s="115" t="s">
        <v>23</v>
      </c>
      <c r="G35" s="101"/>
      <c r="H35" s="102"/>
      <c r="I35" s="103"/>
      <c r="J35" s="85">
        <v>0.07325318155728142</v>
      </c>
      <c r="K35" s="85">
        <v>0.08607833442511617</v>
      </c>
      <c r="L35" s="85">
        <v>0.08000471062656865</v>
      </c>
      <c r="M35" s="85">
        <v>0.10229646963548478</v>
      </c>
      <c r="N35" s="85">
        <v>0.10199233140765286</v>
      </c>
      <c r="O35" s="150">
        <v>0.1442208782005593</v>
      </c>
      <c r="P35" s="150">
        <v>0.17020566850195235</v>
      </c>
      <c r="Q35" s="150">
        <v>0.11620759369433332</v>
      </c>
      <c r="R35" s="86">
        <f>R33/R31</f>
        <v>0.10529983879864808</v>
      </c>
    </row>
    <row r="36" spans="3:18" ht="13.5" thickBot="1">
      <c r="C36" s="28"/>
      <c r="D36" s="66" t="s">
        <v>58</v>
      </c>
      <c r="E36" s="67"/>
      <c r="F36" s="67"/>
      <c r="G36" s="67"/>
      <c r="H36" s="67"/>
      <c r="I36" s="67"/>
      <c r="J36" s="68"/>
      <c r="K36" s="68"/>
      <c r="L36" s="68"/>
      <c r="M36" s="68"/>
      <c r="N36" s="68"/>
      <c r="O36" s="68"/>
      <c r="P36" s="68"/>
      <c r="Q36" s="68"/>
      <c r="R36" s="69"/>
    </row>
    <row r="37" spans="3:18" ht="15">
      <c r="C37" s="34"/>
      <c r="D37" s="35"/>
      <c r="E37" s="36" t="s">
        <v>55</v>
      </c>
      <c r="F37" s="36"/>
      <c r="G37" s="36"/>
      <c r="H37" s="37"/>
      <c r="I37" s="38"/>
      <c r="J37" s="65">
        <v>114.24777249999998</v>
      </c>
      <c r="K37" s="65">
        <v>121.34803966999998</v>
      </c>
      <c r="L37" s="65">
        <v>128.55417447999997</v>
      </c>
      <c r="M37" s="65">
        <v>141.24843944</v>
      </c>
      <c r="N37" s="65">
        <v>151.5849897</v>
      </c>
      <c r="O37" s="156">
        <v>149.79972682000005</v>
      </c>
      <c r="P37" s="156">
        <v>162.80350399</v>
      </c>
      <c r="Q37" s="156">
        <v>161.87480193999997</v>
      </c>
      <c r="R37" s="4">
        <v>172.76879587426</v>
      </c>
    </row>
    <row r="38" spans="3:18" ht="12.75">
      <c r="C38" s="34"/>
      <c r="D38" s="64"/>
      <c r="E38" s="48" t="s">
        <v>9</v>
      </c>
      <c r="F38" s="48"/>
      <c r="G38" s="48"/>
      <c r="H38" s="49"/>
      <c r="I38" s="50"/>
      <c r="J38" s="116">
        <f aca="true" t="shared" si="0" ref="J38:Q38">J13/1000000/J37</f>
        <v>0.7765527612365485</v>
      </c>
      <c r="K38" s="116">
        <f t="shared" si="0"/>
        <v>0.7660535566359187</v>
      </c>
      <c r="L38" s="116">
        <f t="shared" si="0"/>
        <v>0.7431234473436917</v>
      </c>
      <c r="M38" s="116">
        <f t="shared" si="0"/>
        <v>0.7299103660100588</v>
      </c>
      <c r="N38" s="116">
        <f t="shared" si="0"/>
        <v>0.6951140090356849</v>
      </c>
      <c r="O38" s="157">
        <f t="shared" si="0"/>
        <v>0.730533220874935</v>
      </c>
      <c r="P38" s="157">
        <f t="shared" si="0"/>
        <v>0.7374008831982759</v>
      </c>
      <c r="Q38" s="157">
        <f t="shared" si="0"/>
        <v>0.7323171625806161</v>
      </c>
      <c r="R38" s="117">
        <f>R13/1000000/R37</f>
        <v>0.6956691817152763</v>
      </c>
    </row>
    <row r="39" spans="3:18" ht="12.75">
      <c r="C39" s="34"/>
      <c r="D39" s="35"/>
      <c r="E39" s="36" t="s">
        <v>10</v>
      </c>
      <c r="F39" s="36"/>
      <c r="G39" s="36"/>
      <c r="H39" s="37"/>
      <c r="I39" s="38"/>
      <c r="J39" s="65">
        <v>2688.107</v>
      </c>
      <c r="K39" s="65">
        <v>2929.172</v>
      </c>
      <c r="L39" s="65">
        <v>3116.056</v>
      </c>
      <c r="M39" s="65">
        <v>3352.599</v>
      </c>
      <c r="N39" s="65">
        <v>3662.573</v>
      </c>
      <c r="O39" s="156">
        <v>3848.411</v>
      </c>
      <c r="P39" s="156">
        <v>3739.225</v>
      </c>
      <c r="Q39" s="156">
        <v>3775.237</v>
      </c>
      <c r="R39" s="4">
        <v>3809.311</v>
      </c>
    </row>
    <row r="40" spans="3:18" ht="13.5" thickBot="1">
      <c r="C40" s="34"/>
      <c r="D40" s="100"/>
      <c r="E40" s="101" t="s">
        <v>11</v>
      </c>
      <c r="F40" s="101"/>
      <c r="G40" s="101"/>
      <c r="H40" s="102"/>
      <c r="I40" s="103"/>
      <c r="J40" s="85">
        <f aca="true" t="shared" si="1" ref="J40:Q40">J13/1000000/J39</f>
        <v>0.033004424005443234</v>
      </c>
      <c r="K40" s="85">
        <f t="shared" si="1"/>
        <v>0.03173562268791318</v>
      </c>
      <c r="L40" s="85">
        <f t="shared" si="1"/>
        <v>0.030657864078822723</v>
      </c>
      <c r="M40" s="85">
        <f t="shared" si="1"/>
        <v>0.030751873436101366</v>
      </c>
      <c r="N40" s="85">
        <f t="shared" si="1"/>
        <v>0.02876907843202033</v>
      </c>
      <c r="O40" s="150">
        <f t="shared" si="1"/>
        <v>0.028436068008328635</v>
      </c>
      <c r="P40" s="150">
        <f t="shared" si="1"/>
        <v>0.032105970523303634</v>
      </c>
      <c r="Q40" s="150">
        <f t="shared" si="1"/>
        <v>0.031400332124844076</v>
      </c>
      <c r="R40" s="86">
        <f>R13/1000000/R39</f>
        <v>0.03155161835087239</v>
      </c>
    </row>
    <row r="41" spans="4:18" ht="13.5">
      <c r="D41" s="52" t="s">
        <v>34</v>
      </c>
      <c r="E41" s="53"/>
      <c r="F41" s="53"/>
      <c r="G41" s="53"/>
      <c r="H41" s="53"/>
      <c r="I41" s="52"/>
      <c r="J41" s="118"/>
      <c r="K41" s="118"/>
      <c r="L41" s="118"/>
      <c r="M41" s="118"/>
      <c r="N41" s="118"/>
      <c r="O41" s="118"/>
      <c r="P41" s="118"/>
      <c r="Q41" s="118"/>
      <c r="R41" s="60" t="s">
        <v>96</v>
      </c>
    </row>
    <row r="42" spans="4:18" ht="12.75" customHeight="1">
      <c r="D42" s="55" t="s">
        <v>19</v>
      </c>
      <c r="E42" s="311" t="s">
        <v>131</v>
      </c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</row>
    <row r="43" spans="4:18" ht="15.75" customHeight="1">
      <c r="D43" s="55" t="s">
        <v>0</v>
      </c>
      <c r="E43" s="338" t="s">
        <v>54</v>
      </c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</row>
    <row r="44" spans="4:18" ht="25.5" customHeight="1">
      <c r="D44" s="55" t="s">
        <v>49</v>
      </c>
      <c r="E44" s="338" t="s">
        <v>66</v>
      </c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</row>
  </sheetData>
  <sheetProtection/>
  <mergeCells count="21">
    <mergeCell ref="Q7:Q10"/>
    <mergeCell ref="E44:R44"/>
    <mergeCell ref="E43:R43"/>
    <mergeCell ref="E28:E29"/>
    <mergeCell ref="E32:E33"/>
    <mergeCell ref="E34:E35"/>
    <mergeCell ref="E42:R42"/>
    <mergeCell ref="J7:J10"/>
    <mergeCell ref="R7:R10"/>
    <mergeCell ref="E14:E15"/>
    <mergeCell ref="O7:O10"/>
    <mergeCell ref="P7:P10"/>
    <mergeCell ref="E22:E23"/>
    <mergeCell ref="K7:K10"/>
    <mergeCell ref="L7:L10"/>
    <mergeCell ref="M7:M10"/>
    <mergeCell ref="N7:N10"/>
    <mergeCell ref="E26:E27"/>
    <mergeCell ref="E16:E17"/>
    <mergeCell ref="E20:E21"/>
    <mergeCell ref="D7:I11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C3:Q18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26.00390625" style="15" customWidth="1"/>
    <col min="9" max="9" width="1.12109375" style="15" customWidth="1"/>
    <col min="10" max="10" width="19.25390625" style="15" customWidth="1"/>
    <col min="11" max="11" width="20.25390625" style="15" customWidth="1"/>
    <col min="12" max="37" width="1.75390625" style="15" customWidth="1"/>
    <col min="38" max="16384" width="9.125" style="15" customWidth="1"/>
  </cols>
  <sheetData>
    <row r="1" ht="12.75" hidden="1"/>
    <row r="2" ht="12.75" hidden="1"/>
    <row r="3" ht="9" customHeight="1">
      <c r="C3" s="14"/>
    </row>
    <row r="4" spans="4:11" s="16" customFormat="1" ht="15.75">
      <c r="D4" s="17" t="s">
        <v>4</v>
      </c>
      <c r="E4" s="17"/>
      <c r="F4" s="17"/>
      <c r="G4" s="17"/>
      <c r="H4" s="18" t="s">
        <v>48</v>
      </c>
      <c r="I4" s="19"/>
      <c r="J4" s="17"/>
      <c r="K4" s="17"/>
    </row>
    <row r="5" spans="4:17" s="16" customFormat="1" ht="15.75">
      <c r="D5" s="138" t="s">
        <v>134</v>
      </c>
      <c r="E5" s="21"/>
      <c r="F5" s="21"/>
      <c r="G5" s="21"/>
      <c r="H5" s="21"/>
      <c r="I5" s="21"/>
      <c r="J5" s="21"/>
      <c r="K5" s="21"/>
      <c r="Q5" s="22"/>
    </row>
    <row r="6" spans="4:12" s="22" customFormat="1" ht="21" customHeight="1" thickBot="1">
      <c r="D6" s="23"/>
      <c r="E6" s="24"/>
      <c r="F6" s="24"/>
      <c r="G6" s="24"/>
      <c r="H6" s="24"/>
      <c r="I6" s="25"/>
      <c r="J6" s="25"/>
      <c r="K6" s="26" t="s">
        <v>13</v>
      </c>
      <c r="L6" s="27" t="s">
        <v>29</v>
      </c>
    </row>
    <row r="7" spans="3:12" ht="12.75" customHeight="1">
      <c r="C7" s="28"/>
      <c r="D7" s="315"/>
      <c r="E7" s="316"/>
      <c r="F7" s="316"/>
      <c r="G7" s="316"/>
      <c r="H7" s="316"/>
      <c r="I7" s="317"/>
      <c r="J7" s="343" t="s">
        <v>99</v>
      </c>
      <c r="K7" s="346" t="s">
        <v>135</v>
      </c>
      <c r="L7" s="29"/>
    </row>
    <row r="8" spans="3:12" ht="12.75">
      <c r="C8" s="28"/>
      <c r="D8" s="318"/>
      <c r="E8" s="319"/>
      <c r="F8" s="319"/>
      <c r="G8" s="319"/>
      <c r="H8" s="319"/>
      <c r="I8" s="320"/>
      <c r="J8" s="344"/>
      <c r="K8" s="347"/>
      <c r="L8" s="29"/>
    </row>
    <row r="9" spans="3:12" ht="12.75">
      <c r="C9" s="28"/>
      <c r="D9" s="318"/>
      <c r="E9" s="319"/>
      <c r="F9" s="319"/>
      <c r="G9" s="319"/>
      <c r="H9" s="319"/>
      <c r="I9" s="320"/>
      <c r="J9" s="344"/>
      <c r="K9" s="347"/>
      <c r="L9" s="29"/>
    </row>
    <row r="10" spans="3:12" ht="12.75">
      <c r="C10" s="28"/>
      <c r="D10" s="318"/>
      <c r="E10" s="319"/>
      <c r="F10" s="319"/>
      <c r="G10" s="319"/>
      <c r="H10" s="319"/>
      <c r="I10" s="320"/>
      <c r="J10" s="344"/>
      <c r="K10" s="347"/>
      <c r="L10" s="29"/>
    </row>
    <row r="11" spans="3:12" ht="13.5" thickBot="1">
      <c r="C11" s="28"/>
      <c r="D11" s="321"/>
      <c r="E11" s="322"/>
      <c r="F11" s="322"/>
      <c r="G11" s="322"/>
      <c r="H11" s="322"/>
      <c r="I11" s="323"/>
      <c r="J11" s="345"/>
      <c r="K11" s="348"/>
      <c r="L11" s="29"/>
    </row>
    <row r="12" spans="3:12" ht="13.5" thickTop="1">
      <c r="C12" s="34"/>
      <c r="D12" s="78"/>
      <c r="E12" s="74" t="s">
        <v>14</v>
      </c>
      <c r="F12" s="74"/>
      <c r="G12" s="74"/>
      <c r="H12" s="75"/>
      <c r="I12" s="76"/>
      <c r="J12" s="246">
        <v>31</v>
      </c>
      <c r="K12" s="247">
        <v>31</v>
      </c>
      <c r="L12" s="29"/>
    </row>
    <row r="13" spans="3:12" ht="12.75">
      <c r="C13" s="34"/>
      <c r="D13" s="84"/>
      <c r="E13" s="42" t="s">
        <v>60</v>
      </c>
      <c r="F13" s="42"/>
      <c r="G13" s="42"/>
      <c r="H13" s="43"/>
      <c r="I13" s="44"/>
      <c r="J13" s="248">
        <v>22</v>
      </c>
      <c r="K13" s="249" t="s">
        <v>15</v>
      </c>
      <c r="L13" s="29"/>
    </row>
    <row r="14" spans="3:12" ht="12.75">
      <c r="C14" s="34"/>
      <c r="D14" s="84"/>
      <c r="E14" s="42" t="s">
        <v>61</v>
      </c>
      <c r="F14" s="42"/>
      <c r="G14" s="42"/>
      <c r="H14" s="43"/>
      <c r="I14" s="44"/>
      <c r="J14" s="248">
        <v>22</v>
      </c>
      <c r="K14" s="249">
        <v>22</v>
      </c>
      <c r="L14" s="29"/>
    </row>
    <row r="15" spans="3:12" ht="13.5" thickBot="1">
      <c r="C15" s="34"/>
      <c r="D15" s="84"/>
      <c r="E15" s="42" t="s">
        <v>59</v>
      </c>
      <c r="F15" s="42"/>
      <c r="G15" s="42"/>
      <c r="H15" s="43"/>
      <c r="I15" s="44"/>
      <c r="J15" s="250">
        <v>21</v>
      </c>
      <c r="K15" s="251">
        <v>21</v>
      </c>
      <c r="L15" s="29"/>
    </row>
    <row r="16" spans="4:12" ht="13.5">
      <c r="D16" s="52" t="s">
        <v>34</v>
      </c>
      <c r="E16" s="53"/>
      <c r="F16" s="53"/>
      <c r="G16" s="53"/>
      <c r="H16" s="53"/>
      <c r="I16" s="52"/>
      <c r="J16" s="52"/>
      <c r="K16" s="54" t="s">
        <v>151</v>
      </c>
      <c r="L16" s="15" t="s">
        <v>29</v>
      </c>
    </row>
    <row r="17" spans="4:11" ht="27.75" customHeight="1">
      <c r="D17" s="245" t="s">
        <v>75</v>
      </c>
      <c r="E17" s="341" t="s">
        <v>100</v>
      </c>
      <c r="F17" s="342"/>
      <c r="G17" s="342"/>
      <c r="H17" s="342"/>
      <c r="I17" s="342"/>
      <c r="J17" s="342"/>
      <c r="K17" s="342"/>
    </row>
    <row r="18" spans="4:11" ht="37.5" customHeight="1">
      <c r="D18" s="245" t="s">
        <v>76</v>
      </c>
      <c r="E18" s="341" t="s">
        <v>97</v>
      </c>
      <c r="F18" s="342"/>
      <c r="G18" s="342"/>
      <c r="H18" s="342"/>
      <c r="I18" s="342"/>
      <c r="J18" s="342"/>
      <c r="K18" s="342"/>
    </row>
    <row r="21" ht="23.25" customHeight="1"/>
    <row r="22" ht="11.25" customHeight="1"/>
    <row r="23" ht="13.5" customHeight="1"/>
  </sheetData>
  <sheetProtection/>
  <mergeCells count="5">
    <mergeCell ref="E18:K18"/>
    <mergeCell ref="J7:J11"/>
    <mergeCell ref="K7:K11"/>
    <mergeCell ref="D7:I11"/>
    <mergeCell ref="E17:K17"/>
  </mergeCells>
  <conditionalFormatting sqref="G6">
    <cfRule type="expression" priority="1" dxfId="1" stopIfTrue="1">
      <formula>L6="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C3:AQ30"/>
  <sheetViews>
    <sheetView showGridLines="0" zoomScale="90" zoomScaleNormal="9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16.25390625" style="15" customWidth="1"/>
    <col min="9" max="9" width="1.12109375" style="15" customWidth="1"/>
    <col min="10" max="18" width="6.87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12</v>
      </c>
      <c r="E4" s="17"/>
      <c r="F4" s="17"/>
      <c r="G4" s="17"/>
      <c r="H4" s="18" t="s">
        <v>50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8" t="s">
        <v>133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5"/>
      <c r="E7" s="316"/>
      <c r="F7" s="316"/>
      <c r="G7" s="316"/>
      <c r="H7" s="316"/>
      <c r="I7" s="317"/>
      <c r="J7" s="306">
        <v>2003</v>
      </c>
      <c r="K7" s="306">
        <v>2004</v>
      </c>
      <c r="L7" s="306">
        <v>2005</v>
      </c>
      <c r="M7" s="306">
        <v>2006</v>
      </c>
      <c r="N7" s="306">
        <v>2007</v>
      </c>
      <c r="O7" s="306">
        <v>2008</v>
      </c>
      <c r="P7" s="306">
        <v>2009</v>
      </c>
      <c r="Q7" s="306">
        <v>2010</v>
      </c>
      <c r="R7" s="324">
        <v>2011</v>
      </c>
      <c r="S7" s="29"/>
    </row>
    <row r="8" spans="3:19" ht="6" customHeight="1">
      <c r="C8" s="28"/>
      <c r="D8" s="318"/>
      <c r="E8" s="319"/>
      <c r="F8" s="319"/>
      <c r="G8" s="319"/>
      <c r="H8" s="319"/>
      <c r="I8" s="320"/>
      <c r="J8" s="307"/>
      <c r="K8" s="307"/>
      <c r="L8" s="307"/>
      <c r="M8" s="307"/>
      <c r="N8" s="307"/>
      <c r="O8" s="307"/>
      <c r="P8" s="307"/>
      <c r="Q8" s="307"/>
      <c r="R8" s="325"/>
      <c r="S8" s="29"/>
    </row>
    <row r="9" spans="3:19" ht="6" customHeight="1">
      <c r="C9" s="28"/>
      <c r="D9" s="318"/>
      <c r="E9" s="319"/>
      <c r="F9" s="319"/>
      <c r="G9" s="319"/>
      <c r="H9" s="319"/>
      <c r="I9" s="320"/>
      <c r="J9" s="307"/>
      <c r="K9" s="307"/>
      <c r="L9" s="307"/>
      <c r="M9" s="307"/>
      <c r="N9" s="307"/>
      <c r="O9" s="307"/>
      <c r="P9" s="307"/>
      <c r="Q9" s="307"/>
      <c r="R9" s="325"/>
      <c r="S9" s="29"/>
    </row>
    <row r="10" spans="3:19" ht="6" customHeight="1">
      <c r="C10" s="28"/>
      <c r="D10" s="318"/>
      <c r="E10" s="319"/>
      <c r="F10" s="319"/>
      <c r="G10" s="319"/>
      <c r="H10" s="319"/>
      <c r="I10" s="320"/>
      <c r="J10" s="307"/>
      <c r="K10" s="307"/>
      <c r="L10" s="307"/>
      <c r="M10" s="307"/>
      <c r="N10" s="307"/>
      <c r="O10" s="307"/>
      <c r="P10" s="307"/>
      <c r="Q10" s="307"/>
      <c r="R10" s="325"/>
      <c r="S10" s="29"/>
    </row>
    <row r="11" spans="3:19" ht="15" customHeight="1" thickBot="1">
      <c r="C11" s="28"/>
      <c r="D11" s="321"/>
      <c r="E11" s="322"/>
      <c r="F11" s="322"/>
      <c r="G11" s="322"/>
      <c r="H11" s="322"/>
      <c r="I11" s="323"/>
      <c r="J11" s="30"/>
      <c r="K11" s="30"/>
      <c r="L11" s="30"/>
      <c r="M11" s="30"/>
      <c r="N11" s="30"/>
      <c r="O11" s="31"/>
      <c r="P11" s="31"/>
      <c r="Q11" s="31"/>
      <c r="R11" s="33"/>
      <c r="S11" s="29"/>
    </row>
    <row r="12" spans="3:19" ht="14.25" thickBot="1" thickTop="1">
      <c r="C12" s="28"/>
      <c r="D12" s="90" t="s">
        <v>65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29"/>
    </row>
    <row r="13" spans="3:19" ht="12.75">
      <c r="C13" s="34"/>
      <c r="D13" s="84"/>
      <c r="E13" s="119" t="s">
        <v>25</v>
      </c>
      <c r="F13" s="42"/>
      <c r="G13" s="42"/>
      <c r="H13" s="43"/>
      <c r="I13" s="44"/>
      <c r="J13" s="120">
        <v>244248.254</v>
      </c>
      <c r="K13" s="120">
        <v>241290.158</v>
      </c>
      <c r="L13" s="120">
        <v>238113.30000000054</v>
      </c>
      <c r="M13" s="120">
        <v>236084.97400000016</v>
      </c>
      <c r="N13" s="120">
        <v>234899.479</v>
      </c>
      <c r="O13" s="151">
        <v>233315.31700000333</v>
      </c>
      <c r="P13" s="151">
        <v>232614.73</v>
      </c>
      <c r="Q13" s="151">
        <v>233147.7910000003</v>
      </c>
      <c r="R13" s="121">
        <v>231528.71599999955</v>
      </c>
      <c r="S13" s="29"/>
    </row>
    <row r="14" spans="3:43" ht="15.75" thickBot="1">
      <c r="C14" s="34"/>
      <c r="D14" s="100"/>
      <c r="E14" s="101"/>
      <c r="F14" s="101" t="s">
        <v>63</v>
      </c>
      <c r="G14" s="101"/>
      <c r="H14" s="102"/>
      <c r="I14" s="103"/>
      <c r="J14" s="88">
        <v>137976.42</v>
      </c>
      <c r="K14" s="88">
        <v>136572.796</v>
      </c>
      <c r="L14" s="88">
        <v>137676.6850000001</v>
      </c>
      <c r="M14" s="88">
        <v>133792.54600000035</v>
      </c>
      <c r="N14" s="88">
        <v>132876.324</v>
      </c>
      <c r="O14" s="107">
        <v>131875.7059999995</v>
      </c>
      <c r="P14" s="107">
        <v>131449.14099999954</v>
      </c>
      <c r="Q14" s="107">
        <v>131867.99599999943</v>
      </c>
      <c r="R14" s="89">
        <v>132046.23100000003</v>
      </c>
      <c r="S14" s="29"/>
      <c r="AQ14" s="244"/>
    </row>
    <row r="15" spans="4:43" ht="13.5">
      <c r="D15" s="143" t="s">
        <v>34</v>
      </c>
      <c r="E15" s="144"/>
      <c r="F15" s="144"/>
      <c r="G15" s="144"/>
      <c r="H15" s="144"/>
      <c r="I15" s="143"/>
      <c r="J15" s="143"/>
      <c r="K15" s="143"/>
      <c r="L15" s="143"/>
      <c r="M15" s="143"/>
      <c r="N15" s="143"/>
      <c r="O15" s="143"/>
      <c r="P15" s="143"/>
      <c r="Q15" s="143"/>
      <c r="R15" s="145" t="s">
        <v>151</v>
      </c>
      <c r="S15" s="15" t="s">
        <v>29</v>
      </c>
      <c r="AQ15" s="244"/>
    </row>
    <row r="16" spans="4:18" ht="12" customHeight="1">
      <c r="D16" s="146" t="s">
        <v>19</v>
      </c>
      <c r="E16" s="338" t="s">
        <v>62</v>
      </c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</row>
    <row r="17" spans="10:18" ht="11.25" customHeight="1">
      <c r="J17" s="135"/>
      <c r="K17" s="135"/>
      <c r="L17" s="135"/>
      <c r="M17" s="135"/>
      <c r="N17" s="135"/>
      <c r="O17" s="135"/>
      <c r="P17" s="135"/>
      <c r="Q17" s="135"/>
      <c r="R17" s="135"/>
    </row>
    <row r="18" spans="10:18" ht="12.75">
      <c r="J18" s="135"/>
      <c r="K18" s="135"/>
      <c r="L18" s="135"/>
      <c r="M18" s="135"/>
      <c r="N18" s="135"/>
      <c r="O18" s="135"/>
      <c r="P18" s="135"/>
      <c r="Q18" s="135"/>
      <c r="R18" s="135"/>
    </row>
    <row r="19" spans="10:18" ht="12.75">
      <c r="J19" s="135"/>
      <c r="K19" s="135"/>
      <c r="L19" s="135"/>
      <c r="M19" s="135"/>
      <c r="N19" s="135"/>
      <c r="O19" s="135"/>
      <c r="P19" s="135"/>
      <c r="Q19" s="135"/>
      <c r="R19" s="135"/>
    </row>
    <row r="20" spans="10:18" ht="12.75">
      <c r="J20" s="135"/>
      <c r="K20" s="135"/>
      <c r="L20" s="135"/>
      <c r="M20" s="135"/>
      <c r="N20" s="135"/>
      <c r="O20" s="135"/>
      <c r="P20" s="135"/>
      <c r="Q20" s="135"/>
      <c r="R20" s="135"/>
    </row>
    <row r="21" spans="10:18" ht="12.75">
      <c r="J21" s="135"/>
      <c r="K21" s="135"/>
      <c r="L21" s="135"/>
      <c r="M21" s="135"/>
      <c r="N21" s="135"/>
      <c r="O21" s="135"/>
      <c r="P21" s="135"/>
      <c r="Q21" s="135"/>
      <c r="R21" s="135"/>
    </row>
    <row r="23" spans="10:17" ht="12.75">
      <c r="J23" s="141"/>
      <c r="K23" s="141"/>
      <c r="L23" s="141"/>
      <c r="M23" s="141"/>
      <c r="N23" s="141"/>
      <c r="O23" s="141"/>
      <c r="P23" s="141"/>
      <c r="Q23" s="141"/>
    </row>
    <row r="24" spans="10:17" ht="12.75">
      <c r="J24" s="141"/>
      <c r="K24" s="141"/>
      <c r="L24" s="141"/>
      <c r="M24" s="141"/>
      <c r="N24" s="141"/>
      <c r="O24" s="141"/>
      <c r="P24" s="141"/>
      <c r="Q24" s="141"/>
    </row>
    <row r="25" spans="10:17" ht="12.75">
      <c r="J25" s="141"/>
      <c r="K25" s="141"/>
      <c r="L25" s="141"/>
      <c r="M25" s="141"/>
      <c r="N25" s="141"/>
      <c r="O25" s="141"/>
      <c r="P25" s="141"/>
      <c r="Q25" s="141"/>
    </row>
    <row r="26" spans="10:17" ht="12.75">
      <c r="J26" s="141"/>
      <c r="K26" s="141"/>
      <c r="L26" s="141"/>
      <c r="M26" s="141"/>
      <c r="N26" s="141"/>
      <c r="O26" s="141"/>
      <c r="P26" s="141"/>
      <c r="Q26" s="141"/>
    </row>
    <row r="27" spans="10:17" ht="12.75">
      <c r="J27" s="141"/>
      <c r="K27" s="141"/>
      <c r="L27" s="141"/>
      <c r="M27" s="141"/>
      <c r="N27" s="141"/>
      <c r="O27" s="141"/>
      <c r="P27" s="141"/>
      <c r="Q27" s="141"/>
    </row>
    <row r="29" ht="12.75">
      <c r="J29" s="135"/>
    </row>
    <row r="30" ht="12.75">
      <c r="J30" s="135"/>
    </row>
  </sheetData>
  <sheetProtection/>
  <mergeCells count="11">
    <mergeCell ref="E16:R16"/>
    <mergeCell ref="R7:R10"/>
    <mergeCell ref="J7:J10"/>
    <mergeCell ref="K7:K10"/>
    <mergeCell ref="D7:I11"/>
    <mergeCell ref="L7:L10"/>
    <mergeCell ref="M7:M10"/>
    <mergeCell ref="N7:N10"/>
    <mergeCell ref="O7:O10"/>
    <mergeCell ref="P7:P10"/>
    <mergeCell ref="Q7:Q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C3:S48"/>
  <sheetViews>
    <sheetView showGridLines="0" zoomScale="90" zoomScaleNormal="90" workbookViewId="0" topLeftCell="A1">
      <pane xSplit="9" ySplit="13" topLeftCell="J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6.125" style="15" customWidth="1"/>
    <col min="9" max="9" width="1.12109375" style="15" customWidth="1"/>
    <col min="10" max="18" width="8.7539062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16</v>
      </c>
      <c r="E4" s="17"/>
      <c r="F4" s="17"/>
      <c r="G4" s="17"/>
      <c r="H4" s="61" t="s">
        <v>51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 t="s">
        <v>133</v>
      </c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15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5"/>
      <c r="E7" s="316"/>
      <c r="F7" s="316"/>
      <c r="G7" s="316"/>
      <c r="H7" s="316"/>
      <c r="I7" s="317"/>
      <c r="J7" s="306">
        <v>2003</v>
      </c>
      <c r="K7" s="306">
        <v>2004</v>
      </c>
      <c r="L7" s="306">
        <v>2005</v>
      </c>
      <c r="M7" s="306">
        <v>2006</v>
      </c>
      <c r="N7" s="306">
        <v>2007</v>
      </c>
      <c r="O7" s="306">
        <v>2008</v>
      </c>
      <c r="P7" s="306">
        <v>2009</v>
      </c>
      <c r="Q7" s="306">
        <v>2010</v>
      </c>
      <c r="R7" s="324">
        <v>2011</v>
      </c>
      <c r="S7" s="29"/>
    </row>
    <row r="8" spans="3:19" ht="6" customHeight="1">
      <c r="C8" s="28"/>
      <c r="D8" s="318"/>
      <c r="E8" s="319"/>
      <c r="F8" s="319"/>
      <c r="G8" s="319"/>
      <c r="H8" s="319"/>
      <c r="I8" s="320"/>
      <c r="J8" s="307"/>
      <c r="K8" s="307"/>
      <c r="L8" s="307"/>
      <c r="M8" s="307"/>
      <c r="N8" s="307"/>
      <c r="O8" s="307"/>
      <c r="P8" s="307"/>
      <c r="Q8" s="307"/>
      <c r="R8" s="325"/>
      <c r="S8" s="29"/>
    </row>
    <row r="9" spans="3:19" ht="6" customHeight="1">
      <c r="C9" s="28"/>
      <c r="D9" s="318"/>
      <c r="E9" s="319"/>
      <c r="F9" s="319"/>
      <c r="G9" s="319"/>
      <c r="H9" s="319"/>
      <c r="I9" s="320"/>
      <c r="J9" s="307"/>
      <c r="K9" s="307"/>
      <c r="L9" s="307"/>
      <c r="M9" s="307"/>
      <c r="N9" s="307"/>
      <c r="O9" s="307"/>
      <c r="P9" s="307"/>
      <c r="Q9" s="307"/>
      <c r="R9" s="325"/>
      <c r="S9" s="29"/>
    </row>
    <row r="10" spans="3:19" ht="6" customHeight="1">
      <c r="C10" s="28"/>
      <c r="D10" s="318"/>
      <c r="E10" s="319"/>
      <c r="F10" s="319"/>
      <c r="G10" s="319"/>
      <c r="H10" s="319"/>
      <c r="I10" s="320"/>
      <c r="J10" s="307"/>
      <c r="K10" s="307"/>
      <c r="L10" s="307"/>
      <c r="M10" s="307"/>
      <c r="N10" s="307"/>
      <c r="O10" s="307"/>
      <c r="P10" s="307"/>
      <c r="Q10" s="307"/>
      <c r="R10" s="325"/>
      <c r="S10" s="29"/>
    </row>
    <row r="11" spans="3:19" ht="15" customHeight="1" thickBot="1">
      <c r="C11" s="28"/>
      <c r="D11" s="318"/>
      <c r="E11" s="319"/>
      <c r="F11" s="319"/>
      <c r="G11" s="319"/>
      <c r="H11" s="319"/>
      <c r="I11" s="320"/>
      <c r="J11" s="30"/>
      <c r="K11" s="30"/>
      <c r="L11" s="30"/>
      <c r="M11" s="30"/>
      <c r="N11" s="30"/>
      <c r="O11" s="31"/>
      <c r="P11" s="31"/>
      <c r="Q11" s="31"/>
      <c r="R11" s="33"/>
      <c r="S11" s="29"/>
    </row>
    <row r="12" spans="3:19" ht="15" customHeight="1" thickBot="1" thickTop="1">
      <c r="C12" s="28"/>
      <c r="D12" s="90" t="s">
        <v>65</v>
      </c>
      <c r="E12" s="94"/>
      <c r="F12" s="94"/>
      <c r="G12" s="94"/>
      <c r="H12" s="94"/>
      <c r="I12" s="94"/>
      <c r="J12" s="95"/>
      <c r="K12" s="95"/>
      <c r="L12" s="95"/>
      <c r="M12" s="95"/>
      <c r="N12" s="95"/>
      <c r="O12" s="95"/>
      <c r="P12" s="95"/>
      <c r="Q12" s="95"/>
      <c r="R12" s="96"/>
      <c r="S12" s="29"/>
    </row>
    <row r="13" spans="3:19" ht="13.5" customHeight="1" thickBot="1">
      <c r="C13" s="28"/>
      <c r="D13" s="97" t="s">
        <v>27</v>
      </c>
      <c r="E13" s="98"/>
      <c r="F13" s="98"/>
      <c r="G13" s="98"/>
      <c r="H13" s="98"/>
      <c r="I13" s="98"/>
      <c r="J13" s="67"/>
      <c r="K13" s="67"/>
      <c r="L13" s="67"/>
      <c r="M13" s="67"/>
      <c r="N13" s="67"/>
      <c r="O13" s="67"/>
      <c r="P13" s="67"/>
      <c r="Q13" s="67"/>
      <c r="R13" s="99"/>
      <c r="S13" s="29"/>
    </row>
    <row r="14" spans="3:19" ht="12.75">
      <c r="C14" s="34"/>
      <c r="D14" s="78"/>
      <c r="E14" s="119" t="s">
        <v>25</v>
      </c>
      <c r="F14" s="74"/>
      <c r="G14" s="74"/>
      <c r="H14" s="75"/>
      <c r="I14" s="76"/>
      <c r="J14" s="122">
        <v>15708</v>
      </c>
      <c r="K14" s="122">
        <v>16699</v>
      </c>
      <c r="L14" s="122">
        <v>17712.680593650053</v>
      </c>
      <c r="M14" s="122">
        <v>18787</v>
      </c>
      <c r="N14" s="122">
        <v>19842</v>
      </c>
      <c r="O14" s="147">
        <v>20519.08244376705</v>
      </c>
      <c r="P14" s="147">
        <v>21890.625309569397</v>
      </c>
      <c r="Q14" s="147">
        <v>21457.948217274818</v>
      </c>
      <c r="R14" s="123">
        <v>22059.453305207786</v>
      </c>
      <c r="S14" s="29"/>
    </row>
    <row r="15" spans="3:19" ht="15.75" thickBot="1">
      <c r="C15" s="34"/>
      <c r="D15" s="41"/>
      <c r="E15" s="79"/>
      <c r="F15" s="79" t="s">
        <v>63</v>
      </c>
      <c r="G15" s="79"/>
      <c r="H15" s="80"/>
      <c r="I15" s="81"/>
      <c r="J15" s="104">
        <v>18658</v>
      </c>
      <c r="K15" s="104">
        <v>19996</v>
      </c>
      <c r="L15" s="104">
        <v>21305.762701094493</v>
      </c>
      <c r="M15" s="104">
        <v>22598</v>
      </c>
      <c r="N15" s="104">
        <v>23858</v>
      </c>
      <c r="O15" s="148">
        <v>24661.298237902916</v>
      </c>
      <c r="P15" s="148">
        <v>26006.025776666727</v>
      </c>
      <c r="Q15" s="148">
        <v>25150.829181605844</v>
      </c>
      <c r="R15" s="105">
        <v>26011.55276505659</v>
      </c>
      <c r="S15" s="29"/>
    </row>
    <row r="16" spans="3:19" ht="13.5" customHeight="1" thickBot="1">
      <c r="C16" s="28"/>
      <c r="D16" s="66" t="s">
        <v>143</v>
      </c>
      <c r="E16" s="67"/>
      <c r="F16" s="67"/>
      <c r="G16" s="67"/>
      <c r="H16" s="67"/>
      <c r="I16" s="67"/>
      <c r="J16" s="68"/>
      <c r="K16" s="68"/>
      <c r="L16" s="68"/>
      <c r="M16" s="68"/>
      <c r="N16" s="69"/>
      <c r="O16" s="69"/>
      <c r="P16" s="69"/>
      <c r="Q16" s="69"/>
      <c r="R16" s="69"/>
      <c r="S16" s="29"/>
    </row>
    <row r="17" spans="3:19" ht="12.75">
      <c r="C17" s="34"/>
      <c r="D17" s="84"/>
      <c r="E17" s="119" t="s">
        <v>25</v>
      </c>
      <c r="F17" s="74"/>
      <c r="G17" s="42"/>
      <c r="H17" s="43"/>
      <c r="I17" s="44"/>
      <c r="J17" s="122">
        <f>J14/J$20*100</f>
        <v>16448.167539267015</v>
      </c>
      <c r="K17" s="122">
        <f aca="true" t="shared" si="0" ref="K17:R17">K14/K$20*100</f>
        <v>17022.426095820592</v>
      </c>
      <c r="L17" s="122">
        <f t="shared" si="0"/>
        <v>17712.680593650053</v>
      </c>
      <c r="M17" s="122">
        <f t="shared" si="0"/>
        <v>18328.780487804877</v>
      </c>
      <c r="N17" s="122">
        <f t="shared" si="0"/>
        <v>18825.426944971536</v>
      </c>
      <c r="O17" s="147">
        <f t="shared" si="0"/>
        <v>18304.266229943845</v>
      </c>
      <c r="P17" s="147">
        <f t="shared" si="0"/>
        <v>19320.94025557758</v>
      </c>
      <c r="Q17" s="147">
        <f t="shared" si="0"/>
        <v>18675.324819212197</v>
      </c>
      <c r="R17" s="123">
        <f t="shared" si="0"/>
        <v>18838.132626138162</v>
      </c>
      <c r="S17" s="29"/>
    </row>
    <row r="18" spans="3:19" ht="13.5" thickBot="1">
      <c r="C18" s="34"/>
      <c r="D18" s="100"/>
      <c r="E18" s="101"/>
      <c r="F18" s="101" t="s">
        <v>26</v>
      </c>
      <c r="G18" s="101"/>
      <c r="H18" s="102"/>
      <c r="I18" s="103"/>
      <c r="J18" s="104">
        <f>J15/J$20*100</f>
        <v>19537.17277486911</v>
      </c>
      <c r="K18" s="104">
        <f aca="true" t="shared" si="1" ref="K18:R18">K15/K$20*100</f>
        <v>20383.282364933744</v>
      </c>
      <c r="L18" s="104">
        <f t="shared" si="1"/>
        <v>21305.762701094493</v>
      </c>
      <c r="M18" s="104">
        <f t="shared" si="1"/>
        <v>22046.829268292684</v>
      </c>
      <c r="N18" s="104">
        <f t="shared" si="1"/>
        <v>22635.673624288425</v>
      </c>
      <c r="O18" s="148">
        <f t="shared" si="1"/>
        <v>21999.373985640425</v>
      </c>
      <c r="P18" s="148">
        <f t="shared" si="1"/>
        <v>22953.244286554924</v>
      </c>
      <c r="Q18" s="148">
        <f t="shared" si="1"/>
        <v>21889.32043655861</v>
      </c>
      <c r="R18" s="105">
        <f t="shared" si="1"/>
        <v>22213.1108155906</v>
      </c>
      <c r="S18" s="29"/>
    </row>
    <row r="19" spans="3:19" ht="13.5" customHeight="1" thickBot="1">
      <c r="C19" s="28"/>
      <c r="D19" s="66" t="s">
        <v>28</v>
      </c>
      <c r="E19" s="67"/>
      <c r="F19" s="67"/>
      <c r="G19" s="67"/>
      <c r="H19" s="67"/>
      <c r="I19" s="67"/>
      <c r="J19" s="68"/>
      <c r="K19" s="68"/>
      <c r="L19" s="68"/>
      <c r="M19" s="68"/>
      <c r="N19" s="69"/>
      <c r="O19" s="69"/>
      <c r="P19" s="69"/>
      <c r="Q19" s="69"/>
      <c r="R19" s="69"/>
      <c r="S19" s="29"/>
    </row>
    <row r="20" spans="3:19" ht="24" customHeight="1">
      <c r="C20" s="34"/>
      <c r="D20" s="84"/>
      <c r="E20" s="349" t="s">
        <v>142</v>
      </c>
      <c r="F20" s="349"/>
      <c r="G20" s="349"/>
      <c r="H20" s="43"/>
      <c r="I20" s="44"/>
      <c r="J20" s="82">
        <v>95.5</v>
      </c>
      <c r="K20" s="82">
        <v>98.1</v>
      </c>
      <c r="L20" s="82">
        <v>100</v>
      </c>
      <c r="M20" s="82">
        <v>102.5</v>
      </c>
      <c r="N20" s="82">
        <v>105.4</v>
      </c>
      <c r="O20" s="149">
        <v>112.1</v>
      </c>
      <c r="P20" s="149">
        <v>113.3</v>
      </c>
      <c r="Q20" s="149">
        <v>114.9</v>
      </c>
      <c r="R20" s="83">
        <v>117.1</v>
      </c>
      <c r="S20" s="29"/>
    </row>
    <row r="21" spans="3:19" ht="13.5" thickBot="1">
      <c r="C21" s="34"/>
      <c r="D21" s="84"/>
      <c r="E21" s="42" t="s">
        <v>88</v>
      </c>
      <c r="F21" s="42"/>
      <c r="G21" s="42"/>
      <c r="H21" s="43"/>
      <c r="I21" s="44"/>
      <c r="J21" s="85">
        <v>0.001</v>
      </c>
      <c r="K21" s="85">
        <v>0.028</v>
      </c>
      <c r="L21" s="85">
        <v>0.019</v>
      </c>
      <c r="M21" s="85">
        <v>0.025</v>
      </c>
      <c r="N21" s="85">
        <v>0.028</v>
      </c>
      <c r="O21" s="150">
        <v>0.063</v>
      </c>
      <c r="P21" s="150">
        <v>0.01</v>
      </c>
      <c r="Q21" s="150">
        <v>0.015</v>
      </c>
      <c r="R21" s="86">
        <v>0.019</v>
      </c>
      <c r="S21" s="29"/>
    </row>
    <row r="22" spans="4:19" ht="13.5">
      <c r="D22" s="143" t="s">
        <v>34</v>
      </c>
      <c r="E22" s="144"/>
      <c r="F22" s="144"/>
      <c r="G22" s="144"/>
      <c r="H22" s="144"/>
      <c r="I22" s="143"/>
      <c r="J22" s="143"/>
      <c r="K22" s="143"/>
      <c r="L22" s="143"/>
      <c r="M22" s="143"/>
      <c r="N22" s="143"/>
      <c r="O22" s="143"/>
      <c r="P22" s="143"/>
      <c r="Q22" s="143"/>
      <c r="R22" s="145" t="s">
        <v>152</v>
      </c>
      <c r="S22" s="15" t="s">
        <v>17</v>
      </c>
    </row>
    <row r="23" spans="4:18" ht="12.75">
      <c r="D23" s="146" t="s">
        <v>19</v>
      </c>
      <c r="E23" s="338" t="s">
        <v>62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</row>
    <row r="24" spans="11:18" ht="12.75">
      <c r="K24" s="142"/>
      <c r="L24" s="142"/>
      <c r="M24" s="142"/>
      <c r="N24" s="142"/>
      <c r="O24" s="142"/>
      <c r="P24" s="142"/>
      <c r="Q24" s="142"/>
      <c r="R24" s="142"/>
    </row>
    <row r="25" spans="11:18" ht="12.75">
      <c r="K25" s="142"/>
      <c r="L25" s="142"/>
      <c r="M25" s="142"/>
      <c r="N25" s="142"/>
      <c r="O25" s="142"/>
      <c r="P25" s="142"/>
      <c r="Q25" s="142"/>
      <c r="R25" s="142"/>
    </row>
    <row r="26" spans="11:18" ht="12.75">
      <c r="K26" s="142"/>
      <c r="L26" s="142"/>
      <c r="M26" s="142"/>
      <c r="N26" s="142"/>
      <c r="O26" s="244"/>
      <c r="P26" s="244"/>
      <c r="Q26" s="244"/>
      <c r="R26" s="244"/>
    </row>
    <row r="27" spans="11:18" ht="12.75">
      <c r="K27" s="142"/>
      <c r="L27" s="142"/>
      <c r="M27" s="142"/>
      <c r="N27" s="142"/>
      <c r="O27" s="244"/>
      <c r="P27" s="244"/>
      <c r="Q27" s="244"/>
      <c r="R27" s="244"/>
    </row>
    <row r="28" spans="11:18" ht="12.75">
      <c r="K28" s="142"/>
      <c r="L28" s="142"/>
      <c r="M28" s="142"/>
      <c r="N28" s="142"/>
      <c r="O28" s="244"/>
      <c r="P28" s="244"/>
      <c r="Q28" s="244"/>
      <c r="R28" s="244"/>
    </row>
    <row r="29" spans="11:18" ht="12.75">
      <c r="K29" s="142"/>
      <c r="L29" s="142"/>
      <c r="M29" s="142"/>
      <c r="N29" s="142"/>
      <c r="O29" s="244"/>
      <c r="P29" s="244"/>
      <c r="Q29" s="244"/>
      <c r="R29" s="244"/>
    </row>
    <row r="30" spans="11:18" ht="12.75">
      <c r="K30" s="142"/>
      <c r="L30" s="142"/>
      <c r="M30" s="142"/>
      <c r="N30" s="142"/>
      <c r="O30" s="244"/>
      <c r="P30" s="244"/>
      <c r="Q30" s="244"/>
      <c r="R30" s="244"/>
    </row>
    <row r="31" spans="11:18" ht="12.75">
      <c r="K31" s="142"/>
      <c r="L31" s="142"/>
      <c r="M31" s="142"/>
      <c r="N31" s="142"/>
      <c r="O31" s="142"/>
      <c r="P31" s="142"/>
      <c r="Q31" s="142"/>
      <c r="R31" s="142"/>
    </row>
    <row r="32" spans="11:18" ht="12.75">
      <c r="K32" s="142"/>
      <c r="L32" s="142"/>
      <c r="M32" s="142"/>
      <c r="N32" s="142"/>
      <c r="O32" s="142"/>
      <c r="P32" s="142"/>
      <c r="Q32" s="142"/>
      <c r="R32" s="142"/>
    </row>
    <row r="33" spans="11:18" ht="12.75">
      <c r="K33" s="142"/>
      <c r="L33" s="142"/>
      <c r="M33" s="142"/>
      <c r="N33" s="142"/>
      <c r="O33" s="142"/>
      <c r="P33" s="142"/>
      <c r="Q33" s="142"/>
      <c r="R33" s="142"/>
    </row>
    <row r="34" spans="11:18" ht="12.75">
      <c r="K34" s="142"/>
      <c r="L34" s="142"/>
      <c r="M34" s="142"/>
      <c r="N34" s="142"/>
      <c r="O34" s="142"/>
      <c r="P34" s="142"/>
      <c r="Q34" s="142"/>
      <c r="R34" s="142"/>
    </row>
    <row r="35" spans="11:18" ht="12.75">
      <c r="K35" s="142"/>
      <c r="L35" s="142"/>
      <c r="M35" s="142"/>
      <c r="N35" s="142"/>
      <c r="O35" s="142"/>
      <c r="P35" s="142"/>
      <c r="Q35" s="142"/>
      <c r="R35" s="142"/>
    </row>
    <row r="36" ht="12.75">
      <c r="K36" s="142"/>
    </row>
    <row r="37" spans="11:18" ht="12.75">
      <c r="K37" s="141"/>
      <c r="L37" s="141"/>
      <c r="M37" s="141"/>
      <c r="N37" s="141"/>
      <c r="O37" s="141"/>
      <c r="P37" s="141"/>
      <c r="Q37" s="141"/>
      <c r="R37" s="141"/>
    </row>
    <row r="38" spans="11:18" ht="12.75">
      <c r="K38" s="141"/>
      <c r="L38" s="141"/>
      <c r="M38" s="141"/>
      <c r="N38" s="141"/>
      <c r="O38" s="141"/>
      <c r="P38" s="141"/>
      <c r="Q38" s="141"/>
      <c r="R38" s="141"/>
    </row>
    <row r="39" spans="11:18" ht="12.75">
      <c r="K39" s="141"/>
      <c r="L39" s="141"/>
      <c r="M39" s="141"/>
      <c r="N39" s="141"/>
      <c r="O39" s="141"/>
      <c r="P39" s="141"/>
      <c r="Q39" s="141"/>
      <c r="R39" s="141"/>
    </row>
    <row r="40" spans="11:18" ht="12.75">
      <c r="K40" s="141"/>
      <c r="L40" s="141"/>
      <c r="M40" s="141"/>
      <c r="N40" s="141"/>
      <c r="O40" s="141"/>
      <c r="P40" s="141"/>
      <c r="Q40" s="141"/>
      <c r="R40" s="141"/>
    </row>
    <row r="41" spans="11:18" ht="12.75">
      <c r="K41" s="141"/>
      <c r="L41" s="141"/>
      <c r="M41" s="141"/>
      <c r="N41" s="141"/>
      <c r="O41" s="141"/>
      <c r="P41" s="141"/>
      <c r="Q41" s="141"/>
      <c r="R41" s="141"/>
    </row>
    <row r="42" spans="11:18" ht="12.75">
      <c r="K42" s="141"/>
      <c r="L42" s="141"/>
      <c r="M42" s="141"/>
      <c r="N42" s="141"/>
      <c r="O42" s="141"/>
      <c r="P42" s="141"/>
      <c r="Q42" s="141"/>
      <c r="R42" s="141"/>
    </row>
    <row r="43" spans="11:18" ht="12.75">
      <c r="K43" s="141"/>
      <c r="L43" s="141"/>
      <c r="M43" s="141"/>
      <c r="N43" s="141"/>
      <c r="O43" s="141"/>
      <c r="P43" s="141"/>
      <c r="Q43" s="141"/>
      <c r="R43" s="141"/>
    </row>
    <row r="44" spans="11:18" ht="12.75">
      <c r="K44" s="141"/>
      <c r="L44" s="141"/>
      <c r="M44" s="141"/>
      <c r="N44" s="141"/>
      <c r="O44" s="141"/>
      <c r="P44" s="141"/>
      <c r="Q44" s="141"/>
      <c r="R44" s="141"/>
    </row>
    <row r="45" spans="11:18" ht="12.75">
      <c r="K45" s="141"/>
      <c r="L45" s="141"/>
      <c r="M45" s="141"/>
      <c r="N45" s="141"/>
      <c r="O45" s="141"/>
      <c r="P45" s="141"/>
      <c r="Q45" s="141"/>
      <c r="R45" s="141"/>
    </row>
    <row r="46" spans="11:18" ht="12.75">
      <c r="K46" s="141"/>
      <c r="L46" s="141"/>
      <c r="M46" s="141"/>
      <c r="N46" s="141"/>
      <c r="O46" s="141"/>
      <c r="P46" s="141"/>
      <c r="Q46" s="141"/>
      <c r="R46" s="141"/>
    </row>
    <row r="47" spans="11:18" ht="12.75">
      <c r="K47" s="141"/>
      <c r="L47" s="141"/>
      <c r="M47" s="141"/>
      <c r="N47" s="141"/>
      <c r="O47" s="141"/>
      <c r="P47" s="141"/>
      <c r="Q47" s="141"/>
      <c r="R47" s="141"/>
    </row>
    <row r="48" spans="11:18" ht="12.75">
      <c r="K48" s="141"/>
      <c r="L48" s="141"/>
      <c r="M48" s="141"/>
      <c r="N48" s="141"/>
      <c r="O48" s="141"/>
      <c r="P48" s="141"/>
      <c r="Q48" s="141"/>
      <c r="R48" s="141"/>
    </row>
  </sheetData>
  <sheetProtection/>
  <mergeCells count="12">
    <mergeCell ref="E23:R23"/>
    <mergeCell ref="E20:G20"/>
    <mergeCell ref="D7:I11"/>
    <mergeCell ref="N7:N10"/>
    <mergeCell ref="R7:R10"/>
    <mergeCell ref="J7:J10"/>
    <mergeCell ref="K7:K10"/>
    <mergeCell ref="L7:L10"/>
    <mergeCell ref="M7:M10"/>
    <mergeCell ref="O7:O10"/>
    <mergeCell ref="Q7:Q10"/>
    <mergeCell ref="P7:P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7"/>
  <dimension ref="C3:T60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6.625" style="15" customWidth="1"/>
    <col min="8" max="8" width="6.125" style="15" customWidth="1"/>
    <col min="9" max="9" width="1.12109375" style="15" customWidth="1"/>
    <col min="10" max="18" width="8.75390625" style="15" customWidth="1"/>
    <col min="19" max="19" width="9.87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107</v>
      </c>
      <c r="E4" s="17"/>
      <c r="F4" s="17"/>
      <c r="G4" s="17"/>
      <c r="H4" s="61" t="s">
        <v>141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82"/>
      <c r="J10" s="298"/>
      <c r="K10" s="298" t="s">
        <v>30</v>
      </c>
      <c r="L10" s="298" t="s">
        <v>31</v>
      </c>
      <c r="M10" s="298" t="s">
        <v>32</v>
      </c>
      <c r="N10" s="298" t="s">
        <v>33</v>
      </c>
      <c r="O10" s="298" t="s">
        <v>18</v>
      </c>
      <c r="P10" s="298" t="s">
        <v>47</v>
      </c>
      <c r="Q10" s="298" t="s">
        <v>67</v>
      </c>
      <c r="R10" s="298" t="s">
        <v>101</v>
      </c>
      <c r="S10" s="298" t="s">
        <v>136</v>
      </c>
      <c r="T10" s="56"/>
    </row>
    <row r="11" spans="3:20" ht="13.5" customHeight="1">
      <c r="C11" s="56"/>
      <c r="D11" s="282"/>
      <c r="E11" s="282"/>
      <c r="F11" s="282"/>
      <c r="G11" s="282"/>
      <c r="H11" s="282"/>
      <c r="I11" s="282"/>
      <c r="J11" s="299" t="s">
        <v>111</v>
      </c>
      <c r="K11" s="298">
        <v>5067</v>
      </c>
      <c r="L11" s="298">
        <v>4994</v>
      </c>
      <c r="M11" s="298">
        <v>4834</v>
      </c>
      <c r="N11" s="298">
        <v>4815</v>
      </c>
      <c r="O11" s="298">
        <v>4808</v>
      </c>
      <c r="P11" s="298">
        <v>4809</v>
      </c>
      <c r="Q11" s="298">
        <v>4826</v>
      </c>
      <c r="R11" s="298">
        <v>4877</v>
      </c>
      <c r="S11" s="298">
        <v>4931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82"/>
      <c r="J12" s="299" t="s">
        <v>112</v>
      </c>
      <c r="K12" s="298">
        <v>4838</v>
      </c>
      <c r="L12" s="298">
        <v>4765</v>
      </c>
      <c r="M12" s="298">
        <v>4474</v>
      </c>
      <c r="N12" s="298">
        <v>4197</v>
      </c>
      <c r="O12" s="298">
        <v>4155</v>
      </c>
      <c r="P12" s="298">
        <v>4133</v>
      </c>
      <c r="Q12" s="298">
        <v>4125</v>
      </c>
      <c r="R12" s="298">
        <v>4120</v>
      </c>
      <c r="S12" s="298">
        <v>4111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82"/>
      <c r="J13" s="299" t="s">
        <v>113</v>
      </c>
      <c r="K13" s="298">
        <v>2006</v>
      </c>
      <c r="L13" s="298">
        <v>1966</v>
      </c>
      <c r="M13" s="298">
        <v>2004</v>
      </c>
      <c r="N13" s="298">
        <v>1482</v>
      </c>
      <c r="O13" s="298">
        <v>1447</v>
      </c>
      <c r="P13" s="298">
        <v>1438</v>
      </c>
      <c r="Q13" s="298">
        <v>1433</v>
      </c>
      <c r="R13" s="298">
        <v>1423</v>
      </c>
      <c r="S13" s="298">
        <v>1393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82"/>
      <c r="J14" s="299" t="s">
        <v>114</v>
      </c>
      <c r="K14" s="298">
        <v>17</v>
      </c>
      <c r="L14" s="298">
        <v>17</v>
      </c>
      <c r="M14" s="298">
        <v>17</v>
      </c>
      <c r="N14" s="298">
        <v>18</v>
      </c>
      <c r="O14" s="298">
        <v>19</v>
      </c>
      <c r="P14" s="298">
        <v>18</v>
      </c>
      <c r="Q14" s="298">
        <v>17</v>
      </c>
      <c r="R14" s="298">
        <v>18</v>
      </c>
      <c r="S14" s="298">
        <v>18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82"/>
      <c r="J15" s="299" t="s">
        <v>115</v>
      </c>
      <c r="K15" s="298">
        <v>169</v>
      </c>
      <c r="L15" s="298">
        <v>174</v>
      </c>
      <c r="M15" s="298">
        <v>176</v>
      </c>
      <c r="N15" s="298">
        <v>174</v>
      </c>
      <c r="O15" s="298">
        <v>177</v>
      </c>
      <c r="P15" s="298">
        <v>184</v>
      </c>
      <c r="Q15" s="298">
        <v>184</v>
      </c>
      <c r="R15" s="298">
        <v>182</v>
      </c>
      <c r="S15" s="298">
        <v>180</v>
      </c>
      <c r="T15" s="56"/>
    </row>
    <row r="16" spans="3:20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56"/>
    </row>
    <row r="18" spans="3:20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56"/>
    </row>
    <row r="19" spans="3:20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56"/>
    </row>
    <row r="20" spans="3:20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56"/>
    </row>
    <row r="21" spans="3:20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0"/>
      <c r="H26" s="291"/>
      <c r="I26" s="290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85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0"/>
      <c r="H28" s="291"/>
      <c r="I28" s="290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0"/>
      <c r="H29" s="291"/>
      <c r="I29" s="290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85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186"/>
      <c r="D31" s="288"/>
      <c r="E31" s="295"/>
      <c r="F31" s="295"/>
      <c r="G31" s="295"/>
      <c r="H31" s="291"/>
      <c r="I31" s="290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56"/>
    </row>
    <row r="32" spans="3:20" ht="13.5" customHeight="1">
      <c r="C32" s="186"/>
      <c r="D32" s="288"/>
      <c r="E32" s="290"/>
      <c r="F32" s="290"/>
      <c r="G32" s="290"/>
      <c r="H32" s="291"/>
      <c r="I32" s="290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56"/>
    </row>
    <row r="33" spans="4:20" ht="13.5">
      <c r="D33" s="279" t="s">
        <v>34</v>
      </c>
      <c r="E33" s="280"/>
      <c r="F33" s="280"/>
      <c r="G33" s="280"/>
      <c r="H33" s="280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1" t="s">
        <v>151</v>
      </c>
      <c r="T33" s="15" t="s">
        <v>17</v>
      </c>
    </row>
    <row r="34" spans="4:19" ht="13.5">
      <c r="D34" s="146" t="s">
        <v>19</v>
      </c>
      <c r="E34" s="280" t="s">
        <v>116</v>
      </c>
      <c r="F34" s="280"/>
      <c r="G34" s="280"/>
      <c r="H34" s="280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81"/>
    </row>
    <row r="35" spans="4:19" ht="25.5" customHeight="1">
      <c r="D35" s="146" t="s">
        <v>0</v>
      </c>
      <c r="E35" s="350" t="s">
        <v>129</v>
      </c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</row>
    <row r="36" spans="11:19" ht="12.75"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1:19" ht="12.75">
      <c r="K37" s="142"/>
      <c r="L37" s="142"/>
      <c r="M37" s="142"/>
      <c r="N37" s="142"/>
      <c r="O37" s="142"/>
      <c r="P37" s="142"/>
      <c r="Q37" s="142"/>
      <c r="R37" s="142"/>
      <c r="S37" s="142"/>
    </row>
    <row r="38" spans="11:19" ht="12.75">
      <c r="K38" s="142"/>
      <c r="L38" s="142"/>
      <c r="M38" s="142"/>
      <c r="N38" s="142"/>
      <c r="O38" s="142"/>
      <c r="P38" s="244"/>
      <c r="Q38" s="244"/>
      <c r="R38" s="244"/>
      <c r="S38" s="244"/>
    </row>
    <row r="39" spans="11:19" ht="12.75">
      <c r="K39" s="142"/>
      <c r="L39" s="142"/>
      <c r="M39" s="142"/>
      <c r="N39" s="142"/>
      <c r="O39" s="142"/>
      <c r="P39" s="244"/>
      <c r="Q39" s="244"/>
      <c r="R39" s="244"/>
      <c r="S39" s="244"/>
    </row>
    <row r="40" spans="11:19" ht="12.75">
      <c r="K40" s="142"/>
      <c r="L40" s="142"/>
      <c r="M40" s="142"/>
      <c r="N40" s="142"/>
      <c r="O40" s="142"/>
      <c r="P40" s="244"/>
      <c r="Q40" s="244"/>
      <c r="R40" s="244"/>
      <c r="S40" s="244"/>
    </row>
    <row r="41" spans="11:19" ht="12.75">
      <c r="K41" s="142"/>
      <c r="L41" s="142"/>
      <c r="M41" s="142"/>
      <c r="N41" s="142"/>
      <c r="O41" s="142"/>
      <c r="P41" s="244"/>
      <c r="Q41" s="244"/>
      <c r="R41" s="244"/>
      <c r="S41" s="244"/>
    </row>
    <row r="42" spans="11:19" ht="12.75">
      <c r="K42" s="142"/>
      <c r="L42" s="142"/>
      <c r="M42" s="142"/>
      <c r="N42" s="142"/>
      <c r="O42" s="142"/>
      <c r="P42" s="244"/>
      <c r="Q42" s="244"/>
      <c r="R42" s="244"/>
      <c r="S42" s="244"/>
    </row>
    <row r="43" spans="11:19" ht="12.75"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1:19" ht="12.75"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1:19" ht="12.75">
      <c r="K45" s="142"/>
      <c r="L45" s="142"/>
      <c r="M45" s="142"/>
      <c r="N45" s="142"/>
      <c r="O45" s="142"/>
      <c r="P45" s="142"/>
      <c r="Q45" s="142"/>
      <c r="R45" s="142"/>
      <c r="S45" s="142"/>
    </row>
    <row r="46" spans="11:19" ht="12.75">
      <c r="K46" s="142"/>
      <c r="L46" s="142"/>
      <c r="M46" s="142"/>
      <c r="N46" s="142"/>
      <c r="O46" s="142"/>
      <c r="P46" s="142"/>
      <c r="Q46" s="142"/>
      <c r="R46" s="142"/>
      <c r="S46" s="142"/>
    </row>
    <row r="47" spans="11:19" ht="12.75">
      <c r="K47" s="142"/>
      <c r="L47" s="142"/>
      <c r="M47" s="142"/>
      <c r="N47" s="142"/>
      <c r="O47" s="142"/>
      <c r="P47" s="142"/>
      <c r="Q47" s="142"/>
      <c r="R47" s="142"/>
      <c r="S47" s="142"/>
    </row>
    <row r="48" ht="12.75">
      <c r="K48" s="142"/>
    </row>
    <row r="49" spans="11:19" ht="12.75"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1:19" ht="12.75"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1:19" ht="12.75"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1:19" ht="12.75"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1:19" ht="12.75"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1:19" ht="12.75"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1:19" ht="12.75"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1:19" ht="12.75"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1:19" ht="12.75"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1:19" ht="12.75"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1:19" ht="12.75">
      <c r="K59" s="141"/>
      <c r="L59" s="141"/>
      <c r="M59" s="141"/>
      <c r="N59" s="141"/>
      <c r="O59" s="141"/>
      <c r="P59" s="141"/>
      <c r="Q59" s="141"/>
      <c r="R59" s="141"/>
      <c r="S59" s="141"/>
    </row>
    <row r="60" spans="11:19" ht="12.75">
      <c r="K60" s="141"/>
      <c r="L60" s="141"/>
      <c r="M60" s="141"/>
      <c r="N60" s="141"/>
      <c r="O60" s="141"/>
      <c r="P60" s="141"/>
      <c r="Q60" s="141"/>
      <c r="R60" s="141"/>
      <c r="S60" s="141"/>
    </row>
  </sheetData>
  <sheetProtection/>
  <mergeCells count="1">
    <mergeCell ref="E35:S35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2011-05-31T08:15:32Z</cp:lastPrinted>
  <dcterms:created xsi:type="dcterms:W3CDTF">2000-10-16T14:33:05Z</dcterms:created>
  <dcterms:modified xsi:type="dcterms:W3CDTF">2012-06-18T07:32:37Z</dcterms:modified>
  <cp:category/>
  <cp:version/>
  <cp:contentType/>
  <cp:contentStatus/>
</cp:coreProperties>
</file>