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2.1" sheetId="14" r:id="rId14"/>
    <sheet name="B5.3.12.2" sheetId="15" r:id="rId15"/>
    <sheet name="B5.3.13" sheetId="16" r:id="rId16"/>
    <sheet name="B5.3.14" sheetId="17" r:id="rId17"/>
    <sheet name="GB1" sheetId="18" r:id="rId18"/>
    <sheet name="GB2" sheetId="19" r:id="rId19"/>
    <sheet name="GB3" sheetId="20" r:id="rId20"/>
    <sheet name="GB4" sheetId="21" r:id="rId21"/>
  </sheets>
  <externalReferences>
    <externalReference r:id="rId24"/>
  </externalReferences>
  <definedNames>
    <definedName name="data_1">'B5.3.1'!$K$13:$R$21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'B5.3.9'!$K$12:$R$34</definedName>
    <definedName name="data_2">#REF!</definedName>
    <definedName name="data_20" localSheetId="12">'[1]B5.4.12'!$N$11:$R$43</definedName>
    <definedName name="data_20" localSheetId="14">'[1]B5.4.12'!$N$11:$R$43</definedName>
    <definedName name="data_20">#REF!</definedName>
    <definedName name="data_21">'B5.3.10'!$K$12:$R$34</definedName>
    <definedName name="data_22">#REF!</definedName>
    <definedName name="data_23">'B5.3.11'!$K$12:$N$34</definedName>
    <definedName name="data_24">#REF!</definedName>
    <definedName name="data_25">'B5.3.12.1'!$K$12:$R$80</definedName>
    <definedName name="data_26" localSheetId="12">'B5.3.12'!$K$12:$R$38</definedName>
    <definedName name="data_26">'B5.3.12.2'!$K$12:$R$51</definedName>
    <definedName name="data_3">'B5.3.2'!$K$12:$R$34</definedName>
    <definedName name="data_4">#REF!</definedName>
    <definedName name="data_5">'B5.3.13'!$K$12:$R$15</definedName>
    <definedName name="data_6" localSheetId="17">'GB1'!$K$12:$S$20</definedName>
    <definedName name="data_6" localSheetId="18">'GB2'!$K$12:$S$20</definedName>
    <definedName name="data_6" localSheetId="19">'GB3'!$K$12:$S$20</definedName>
    <definedName name="data_6" localSheetId="20">'GB4'!$K$12:$S$20</definedName>
    <definedName name="data_6">'B5.3.14'!$K$12:$R$20</definedName>
    <definedName name="data_7" localSheetId="3">'B5.3.3'!$K$12:$R$51</definedName>
    <definedName name="data_7">'B5.3.4'!$K$12:$R$86</definedName>
    <definedName name="data_8" localSheetId="6">'B5.3.6'!$K$12:$R$74</definedName>
    <definedName name="data_8" localSheetId="7">'B5.3.7'!$K$12:$R$74</definedName>
    <definedName name="data_8" localSheetId="8">'B5.3.8'!$K$12:$R$74</definedName>
    <definedName name="data_8">'B5.3.5'!$K$12:$R$74</definedName>
    <definedName name="data_9">#REF!</definedName>
    <definedName name="Datova_oblast" localSheetId="1">'B5.3.1'!$J$12:$R$41</definedName>
    <definedName name="Datova_oblast" localSheetId="10">'B5.3.10'!$J$12:$R$34</definedName>
    <definedName name="Datova_oblast" localSheetId="11">'B5.3.11'!$J$12:$R$34</definedName>
    <definedName name="Datova_oblast" localSheetId="12">'B5.3.12'!$J$12:$R$38</definedName>
    <definedName name="Datova_oblast" localSheetId="14">'B5.3.12.2'!$J$12:$R$51</definedName>
    <definedName name="Datova_oblast" localSheetId="15">'B5.3.13'!$J$12:$R$25</definedName>
    <definedName name="Datova_oblast" localSheetId="16">'B5.3.14'!$J$13:$R$43</definedName>
    <definedName name="Datova_oblast" localSheetId="2">'B5.3.2'!$J$12:$R$34</definedName>
    <definedName name="Datova_oblast" localSheetId="3">'B5.3.3'!$J$12:$R$51</definedName>
    <definedName name="Datova_oblast" localSheetId="4">'B5.3.4'!$J$12:$R$86</definedName>
    <definedName name="Datova_oblast" localSheetId="5">'B5.3.5'!$J$12:$R$29</definedName>
    <definedName name="Datova_oblast" localSheetId="6">'B5.3.6'!$J$12:$R$74</definedName>
    <definedName name="Datova_oblast" localSheetId="7">'B5.3.7'!$J$12:$R$74</definedName>
    <definedName name="Datova_oblast" localSheetId="8">'B5.3.8'!$J$12:$R$74</definedName>
    <definedName name="Datova_oblast" localSheetId="9">'B5.3.9'!$J$12:$R$34</definedName>
    <definedName name="Datova_oblast" localSheetId="17">'GB1'!$J$13:$S$36</definedName>
    <definedName name="Datova_oblast" localSheetId="18">'GB2'!$J$13:$S$34</definedName>
    <definedName name="Datova_oblast" localSheetId="19">'GB3'!$J$13:$S$27</definedName>
    <definedName name="Datova_oblast" localSheetId="20">'GB4'!$J$13:$S$44</definedName>
    <definedName name="Datova_oblast">'B5.3.12.1'!$J$12:$R$80</definedName>
    <definedName name="_xlnm.Print_Titles" localSheetId="0">'Obsah'!$3:$5</definedName>
    <definedName name="Novy_rok" localSheetId="1">'B5.3.1'!$R$13:$R$21</definedName>
    <definedName name="Novy_rok" localSheetId="10">'B5.3.10'!$R$12:$R$34</definedName>
    <definedName name="Novy_rok" localSheetId="11">'B5.3.11'!$N$12:$N$34</definedName>
    <definedName name="Novy_rok" localSheetId="12">'B5.3.12'!$R$12:$R$38</definedName>
    <definedName name="Novy_rok" localSheetId="13">'B5.3.12.1'!$R$12:$R$80</definedName>
    <definedName name="Novy_rok" localSheetId="14">'B5.3.12.2'!$R$12:$R$51</definedName>
    <definedName name="Novy_rok" localSheetId="15">'B5.3.13'!$R$12:$R$15</definedName>
    <definedName name="Novy_rok" localSheetId="16">'B5.3.14'!$R$12:$R$20</definedName>
    <definedName name="Novy_rok" localSheetId="2">'B5.3.2'!$R$12:$R$34</definedName>
    <definedName name="Novy_rok" localSheetId="3">'B5.3.3'!$R$12:$R$35</definedName>
    <definedName name="Novy_rok" localSheetId="4">'B5.3.4'!$R$12:$R$61</definedName>
    <definedName name="Novy_rok" localSheetId="5">'B5.3.5'!$R$12:$R$23</definedName>
    <definedName name="Novy_rok" localSheetId="6">'B5.3.6'!$R$12:$R$23</definedName>
    <definedName name="Novy_rok" localSheetId="7">'B5.3.7'!$R$12:$R$23</definedName>
    <definedName name="Novy_rok" localSheetId="8">'B5.3.8'!$R$12:$R$23</definedName>
    <definedName name="Novy_rok" localSheetId="9">'B5.3.9'!$R$12:$R$34</definedName>
    <definedName name="Novy_rok" localSheetId="17">'GB1'!$S$12:$S$20</definedName>
    <definedName name="Novy_rok" localSheetId="18">'GB2'!$S$12:$S$20</definedName>
    <definedName name="Novy_rok" localSheetId="19">'GB3'!$S$12:$S$20</definedName>
    <definedName name="Novy_rok" localSheetId="20">'GB4'!$S$12:$S$20</definedName>
    <definedName name="_xlnm.Print_Area" localSheetId="1">'B5.3.1'!$D$4:$R$43</definedName>
    <definedName name="_xlnm.Print_Area" localSheetId="10">'B5.3.10'!$D$4:$R$35</definedName>
    <definedName name="_xlnm.Print_Area" localSheetId="11">'B5.3.11'!$D$4:$R$35</definedName>
    <definedName name="_xlnm.Print_Area" localSheetId="12">'B5.3.12'!$D$4:$R$44</definedName>
    <definedName name="_xlnm.Print_Area" localSheetId="13">'B5.3.12.1'!$D$4:$R$85</definedName>
    <definedName name="_xlnm.Print_Area" localSheetId="14">'B5.3.12.2'!$D$4:$R$57</definedName>
    <definedName name="_xlnm.Print_Area" localSheetId="15">'B5.3.13'!$D$4:$R$29</definedName>
    <definedName name="_xlnm.Print_Area" localSheetId="16">'B5.3.14'!$D$4:$R$47</definedName>
    <definedName name="_xlnm.Print_Area" localSheetId="2">'B5.3.2'!$D$4:$R$36</definedName>
    <definedName name="_xlnm.Print_Area" localSheetId="3">'B5.3.3'!$D$4:$R$54</definedName>
    <definedName name="_xlnm.Print_Area" localSheetId="4">'B5.3.4'!$D$4:$R$87</definedName>
    <definedName name="_xlnm.Print_Area" localSheetId="5">'B5.3.5'!$D$4:$R$76</definedName>
    <definedName name="_xlnm.Print_Area" localSheetId="6">'B5.3.6'!$D$4:$R$76</definedName>
    <definedName name="_xlnm.Print_Area" localSheetId="7">'B5.3.7'!$D$4:$R$76</definedName>
    <definedName name="_xlnm.Print_Area" localSheetId="8">'B5.3.8'!$D$4:$R$76</definedName>
    <definedName name="_xlnm.Print_Area" localSheetId="9">'B5.3.9'!$D$4:$R$35</definedName>
    <definedName name="_xlnm.Print_Area" localSheetId="17">'GB1'!$D$4:$S$37</definedName>
    <definedName name="_xlnm.Print_Area" localSheetId="18">'GB2'!$D$4:$S$36</definedName>
    <definedName name="_xlnm.Print_Area" localSheetId="19">'GB3'!$D$4:$S$29</definedName>
    <definedName name="_xlnm.Print_Area" localSheetId="20">'GB4'!$D$4:$S$47</definedName>
    <definedName name="_xlnm.Print_Area" localSheetId="0">'Obsah'!$D$3:$H$40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<sst xmlns="http://schemas.openxmlformats.org/spreadsheetml/2006/main" count="1528" uniqueCount="278">
  <si>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</si>
  <si>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</si>
  <si>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</si>
  <si>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</si>
  <si>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</si>
  <si>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</si>
  <si>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</si>
  <si>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</si>
  <si>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</si>
  <si>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</si>
  <si>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</si>
  <si>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</si>
  <si>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</si>
  <si>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</si>
  <si>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</si>
  <si>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</si>
  <si>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</si>
  <si>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</si>
  <si>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</si>
  <si>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</si>
  <si>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</si>
  <si>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</si>
  <si>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</si>
  <si>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</si>
  <si>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</si>
  <si>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</si>
  <si>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</si>
  <si>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</si>
  <si>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</si>
  <si>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</si>
  <si>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</si>
  <si>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</si>
  <si>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</si>
  <si>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</si>
  <si>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</si>
  <si>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</si>
  <si>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</si>
  <si>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</si>
  <si>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</si>
  <si>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</si>
  <si>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</si>
  <si>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</si>
  <si>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</si>
  <si>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</si>
  <si>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</si>
  <si>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</si>
  <si>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</si>
  <si>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</si>
  <si>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</si>
  <si>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</si>
  <si>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</si>
  <si>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</si>
  <si>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</si>
  <si>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</si>
  <si>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</si>
  <si>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</si>
  <si>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</si>
  <si>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</si>
  <si>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</si>
  <si>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</si>
  <si>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</si>
  <si>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</si>
  <si>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</si>
  <si>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</si>
  <si>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</si>
  <si>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</si>
  <si>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</si>
  <si>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</si>
  <si>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</si>
  <si>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</si>
  <si>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</si>
  <si>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</si>
  <si>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</si>
  <si>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</si>
  <si>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z toho výdaje na VOŠ</t>
  </si>
  <si>
    <t>Výdaje z rozpočtu kapitoly 700-Obce a DSO, KÚ</t>
  </si>
  <si>
    <t>Podíl výdajů na SOŠ a VOŠ z celkových výdajů na školství a podíl na HDP</t>
  </si>
  <si>
    <t>z toho na VOŠ</t>
  </si>
  <si>
    <t>HDP v mld. Kč v běžných cenách</t>
  </si>
  <si>
    <t xml:space="preserve">v tom </t>
  </si>
  <si>
    <t>církevní střední odborné školy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</si>
  <si>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</si>
  <si>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</si>
  <si>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</si>
  <si>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</si>
  <si>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</si>
  <si>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</si>
  <si>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</si>
  <si>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</si>
  <si>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</si>
  <si>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</si>
  <si>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</si>
  <si>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</si>
  <si>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</si>
  <si>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</si>
  <si>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</si>
  <si>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</si>
  <si>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B5.3.9: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</si>
  <si>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</si>
  <si>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</si>
  <si>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</si>
  <si>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</si>
  <si>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</si>
  <si>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</si>
  <si>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</si>
  <si>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</si>
  <si>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</si>
  <si>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</si>
  <si>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</si>
  <si>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</si>
  <si>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</si>
  <si>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</si>
  <si>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 xml:space="preserve">   </t>
  </si>
  <si>
    <t>Zdroje dat jsou uvedeny v zápatí jednotlivých tabulek</t>
  </si>
  <si>
    <t>Výdaje na SOŠ, konzervatoře a VOŠ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</si>
  <si>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</si>
  <si>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..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</si>
  <si>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</si>
  <si>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</si>
  <si>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</si>
  <si>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 xml:space="preserve"> z toho výdaje na VOŠ</t>
  </si>
  <si>
    <r>
      <t>Dotace soukromým a církevním středním školám</t>
    </r>
    <r>
      <rPr>
        <b/>
        <sz val="10"/>
        <rFont val="Arial Narrow"/>
        <family val="2"/>
      </rPr>
      <t>, konzervatořím a VOŠ (bez škol pro žáky se SVP) z kapitoly 333-MŠMT</t>
    </r>
  </si>
  <si>
    <t>z toho výdaje na konzervatoře</t>
  </si>
  <si>
    <t>2007/08</t>
  </si>
  <si>
    <t>církevní střední školy, konzervatoře, VOŠ</t>
  </si>
  <si>
    <t>2008/09</t>
  </si>
  <si>
    <t>Všechny formy vzdělávání</t>
  </si>
  <si>
    <t>Ostatní formy vzdělávání</t>
  </si>
  <si>
    <t>Tab. B5.3.3:</t>
  </si>
  <si>
    <t>Ve školním roce 2003/04 a 2004/05 je počet tříd uveden bez škol zřízených pro žáky se SVP.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</si>
  <si>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</si>
  <si>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</si>
  <si>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</si>
  <si>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</si>
  <si>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</si>
  <si>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</si>
  <si>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</si>
  <si>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</si>
  <si>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</si>
  <si>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Soukromý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</si>
  <si>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</si>
  <si>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</si>
  <si>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</si>
  <si>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</si>
  <si>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</si>
  <si>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</si>
  <si>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</si>
  <si>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</si>
  <si>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</si>
  <si>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</si>
  <si>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</si>
  <si>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</si>
  <si>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</si>
  <si>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</si>
  <si>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</si>
  <si>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</si>
  <si>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</si>
  <si>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</si>
  <si>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</si>
  <si>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</si>
  <si>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</si>
  <si>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</si>
  <si>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</si>
  <si>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</si>
  <si>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</si>
  <si>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</si>
  <si>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t xml:space="preserve"> . </t>
  </si>
  <si>
    <t>Podíl výdajů na SOU z celkových výdajů na školství a podíl na HDP</t>
  </si>
  <si>
    <t>Podíl výdajů na SOU na celkových výdajích
na školství</t>
  </si>
  <si>
    <t>Výdaje na SOU v % HDP</t>
  </si>
  <si>
    <t>z toho výdaje na SPV
a školní hospodářství v % HDP</t>
  </si>
  <si>
    <t>Dotace soukromým a církevním SOU (bez škol pro žáky se SVP) z kapitoly 333-MŠMT</t>
  </si>
  <si>
    <t>dotace církevním SOU</t>
  </si>
  <si>
    <r>
      <t>Celkové výdaje SOU</t>
    </r>
    <r>
      <rPr>
        <b/>
        <vertAlign val="superscript"/>
        <sz val="10"/>
        <rFont val="Arial Narrow"/>
        <family val="2"/>
      </rPr>
      <t>2)</t>
    </r>
  </si>
  <si>
    <r>
      <t>z toho výdaje na střediska praktického vyučování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a školní hospodářství</t>
    </r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</si>
  <si>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</si>
  <si>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</si>
  <si>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</si>
  <si>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>dotace církevním školám</t>
  </si>
  <si>
    <t>Dotace soukromým a církevním školám (bez škol pro žáky se SVP) z kapitoly 333-MŠMT</t>
  </si>
  <si>
    <t>SŠ – obory SOŠ – výdaje na střední odborné školy, konzervatoře a VOŠ</t>
  </si>
  <si>
    <t xml:space="preserve">SŠ – odborné vzdělávání  – výdaje SOŠ a SOU včetně konzervatoří a VOŠ 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</si>
  <si>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</si>
  <si>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</si>
  <si>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</si>
  <si>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</si>
  <si>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</si>
  <si>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</si>
  <si>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</si>
  <si>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</si>
  <si>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</si>
  <si>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</si>
  <si>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</si>
  <si>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</si>
  <si>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</si>
  <si>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</si>
  <si>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</si>
  <si>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r>
      <t>dotace soukromým školám</t>
    </r>
    <r>
      <rPr>
        <vertAlign val="superscript"/>
        <sz val="10"/>
        <rFont val="Arial Narrow"/>
        <family val="2"/>
      </rPr>
      <t>4)</t>
    </r>
  </si>
  <si>
    <r>
      <t>dotace soukromým SOU</t>
    </r>
    <r>
      <rPr>
        <vertAlign val="superscript"/>
        <sz val="10"/>
        <rFont val="Arial Narrow"/>
        <family val="2"/>
      </rPr>
      <t>4)</t>
    </r>
  </si>
  <si>
    <r>
      <t>soukromé střední školy, konzervatoře, VOŠ</t>
    </r>
    <r>
      <rPr>
        <vertAlign val="superscript"/>
        <sz val="10"/>
        <rFont val="Arial Narrow"/>
        <family val="2"/>
      </rPr>
      <t>4)</t>
    </r>
  </si>
  <si>
    <t>Konzervatoře jsou v rozpočtové skladby sledovány odděleně od roku 2007.</t>
  </si>
  <si>
    <t>Celkové výdaje kapitoly 333-MŠMT a kapitoly 700-Obce (část vzdělávání). Nejsou zahrnuty výdaje Ministerstva obrany.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</si>
  <si>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</si>
  <si>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</si>
  <si>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</si>
  <si>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B5.3.12.1:</t>
  </si>
  <si>
    <t>Tab. B5.3.12.2:</t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</si>
  <si>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</si>
  <si>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</si>
  <si>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Podle změn v rozpočtové skladbě platných od září 2006 došlo k zahrnutí školních hospodářství pod paragraf středisek praktického vyučování a vzhledem k nemožnosti je oddělit jsou od roku 2007 uváděna v rámci výdajů na střední odborná učiliště a střední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</si>
  <si>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</si>
  <si>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</si>
  <si>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</si>
  <si>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</si>
  <si>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</si>
  <si>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 xml:space="preserve">SŠ – obory SOU – výdaje na střední odborná učiliště </t>
  </si>
  <si>
    <t>Tabulka 2</t>
  </si>
  <si>
    <t>Tabulka 5</t>
  </si>
  <si>
    <t>2010/11</t>
  </si>
  <si>
    <t>Obrazová příloha</t>
  </si>
  <si>
    <t>Graf 1</t>
  </si>
  <si>
    <t>Graf 2</t>
  </si>
  <si>
    <t>Graf 3</t>
  </si>
  <si>
    <t>Graf 4</t>
  </si>
  <si>
    <t>Obr. B1:</t>
  </si>
  <si>
    <t>Obr. B2:</t>
  </si>
  <si>
    <t>Obr. B3:</t>
  </si>
  <si>
    <t>Obr. B4: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</si>
  <si>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</si>
  <si>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</si>
  <si>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</si>
  <si>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</si>
  <si>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</si>
  <si>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</si>
  <si>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</si>
  <si>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</si>
  <si>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</si>
  <si>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</si>
  <si>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</si>
  <si>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</si>
  <si>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</si>
  <si>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</si>
  <si>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</si>
  <si>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</si>
  <si>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</si>
  <si>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</si>
  <si>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</si>
  <si>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</si>
  <si>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</si>
  <si>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</si>
  <si>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</si>
  <si>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</si>
  <si>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SŠ – Odborné vzdělávání a konzervatoře – všichni zřizovatelé – přepočtené počty zaměstnanců a učitelů,</t>
  </si>
  <si>
    <t>Podíl výdajů na odborné vzdělávání
na celkových výdajích na školství</t>
  </si>
  <si>
    <t>Podíl výdajů na SOŠ, konzervatoře, VOŠ na celkových výdajích na školství</t>
  </si>
  <si>
    <t>Výdaje na SOŠ, konzervatoře, VOŠ v % HDP</t>
  </si>
  <si>
    <t xml:space="preserve"> </t>
  </si>
  <si>
    <t>2011/12</t>
  </si>
  <si>
    <t xml:space="preserve">SŠ – odborné vzdělávání, denní forma vzdělávání  – struktura škol ve školním roce 2005/06 až 2011/12 – podle počtu žáků </t>
  </si>
  <si>
    <t>SŠ – odborné vzdělávání – struktura žáků ve školním roce 2003/04 až 2011/12 – podle druhu vzdělávání</t>
  </si>
  <si>
    <t>SŠ – odborné vzdělávání, denní forma vzdělávání –  poměrové ukazatele ve školním roce 2003/04 až 2011/12</t>
  </si>
  <si>
    <t>průměrné měsíční nominální mzdy a reálné mzdy zaměstnanců v letech 2003 až 2011</t>
  </si>
  <si>
    <t>ve školním roce 2003/04 až 2011/12 – podle zřizovatele a druhu vzdělávání</t>
  </si>
  <si>
    <t>ve školním roce 2003/04 až 2011/12 – podle území</t>
  </si>
  <si>
    <t>přijatí a absolventi ve školním roce 2003/04 až 2011/12 – podle zřizovatele a druhu vzdělávání</t>
  </si>
  <si>
    <t>ve školním roce 2003/04 až 2011/12 – podle formy vzdělávání a zřizovatele</t>
  </si>
  <si>
    <t>ve školním roce 2003/04 až 2011/12 – podle formy vzdělávání a zřizovatele</t>
  </si>
  <si>
    <t xml:space="preserve">ve školním roce 2003/04 až 2011/12 – podle formy vzdělávání a zřizovatele </t>
  </si>
  <si>
    <t>v letech 2003 až 2011 (bez škol pro žáky se SVP)</t>
  </si>
  <si>
    <t>v letech 2003 až 2011 (bez škol pro žáky se SVP)</t>
  </si>
  <si>
    <t xml:space="preserve">(přepočtené počty) v letech 2003 až 2011 (bez škol pro žáky se SVP) </t>
  </si>
  <si>
    <t>zaměstnanců v letech 2003 až 2011 (bez škol pro žáky se SVP)</t>
  </si>
  <si>
    <t>Index spotřebitelských cen
(rok 2005 = 100)</t>
  </si>
  <si>
    <t>Reálná mzda (ve stálých cenách roku 2005)</t>
  </si>
  <si>
    <t>Průměrná reálná měsíční mzda ve stálých cenách roku 2005.</t>
  </si>
  <si>
    <t>Zdroj: databáze MŠMT</t>
  </si>
  <si>
    <t>Zdroj: databáze MŠMT, ČSÚ</t>
  </si>
  <si>
    <t>Obsah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</si>
</sst>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43"/>
      <name val="Arial Narrow"/>
      <family val="2"/>
    </font>
    <font>
      <b/>
      <sz val="10"/>
      <color indexed="10"/>
      <name val="Arial Narrow"/>
      <family val="2"/>
    </font>
    <font>
      <sz val="10"/>
      <color indexed="2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7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49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65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66" xfId="0" applyNumberFormat="1" applyFont="1" applyFill="1" applyBorder="1" applyAlignment="1" applyProtection="1">
      <alignment vertical="center"/>
      <protection/>
    </xf>
    <xf numFmtId="0" fontId="14" fillId="4" borderId="67" xfId="0" applyNumberFormat="1" applyFont="1" applyFill="1" applyBorder="1" applyAlignment="1" applyProtection="1">
      <alignment horizontal="center" vertical="top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vertical="center"/>
      <protection/>
    </xf>
    <xf numFmtId="195" fontId="9" fillId="5" borderId="15" xfId="0" applyNumberFormat="1" applyFont="1" applyFill="1" applyBorder="1" applyAlignment="1" applyProtection="1">
      <alignment horizontal="right" vertical="center"/>
      <protection/>
    </xf>
    <xf numFmtId="195" fontId="9" fillId="5" borderId="16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195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9" fillId="4" borderId="71" xfId="0" applyNumberFormat="1" applyFont="1" applyFill="1" applyBorder="1" applyAlignment="1" applyProtection="1">
      <alignment horizontal="right" vertical="center"/>
      <protection/>
    </xf>
    <xf numFmtId="49" fontId="9" fillId="4" borderId="72" xfId="0" applyNumberFormat="1" applyFont="1" applyFill="1" applyBorder="1" applyAlignment="1" applyProtection="1">
      <alignment horizontal="left" vertical="center"/>
      <protection/>
    </xf>
    <xf numFmtId="194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73" xfId="0" applyNumberFormat="1" applyFont="1" applyFill="1" applyBorder="1" applyAlignment="1" applyProtection="1">
      <alignment horizontal="centerContinuous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96" fontId="9" fillId="5" borderId="15" xfId="0" applyNumberFormat="1" applyFont="1" applyFill="1" applyBorder="1" applyAlignment="1" applyProtection="1">
      <alignment horizontal="right" vertical="center"/>
      <protection/>
    </xf>
    <xf numFmtId="196" fontId="9" fillId="5" borderId="16" xfId="0" applyNumberFormat="1" applyFont="1" applyFill="1" applyBorder="1" applyAlignment="1" applyProtection="1">
      <alignment horizontal="right" vertical="center"/>
      <protection/>
    </xf>
    <xf numFmtId="196" fontId="9" fillId="5" borderId="29" xfId="0" applyNumberFormat="1" applyFont="1" applyFill="1" applyBorder="1" applyAlignment="1" applyProtection="1">
      <alignment horizontal="right" vertical="center"/>
      <protection/>
    </xf>
    <xf numFmtId="196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49" fontId="9" fillId="4" borderId="76" xfId="0" applyNumberFormat="1" applyFont="1" applyFill="1" applyBorder="1" applyAlignment="1" applyProtection="1">
      <alignment horizontal="left" vertical="center"/>
      <protection/>
    </xf>
    <xf numFmtId="196" fontId="8" fillId="4" borderId="50" xfId="0" applyNumberFormat="1" applyFont="1" applyFill="1" applyBorder="1" applyAlignment="1" applyProtection="1">
      <alignment horizontal="centerContinuous" vertical="center"/>
      <protection/>
    </xf>
    <xf numFmtId="196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8" fontId="9" fillId="5" borderId="29" xfId="0" applyNumberFormat="1" applyFont="1" applyFill="1" applyBorder="1" applyAlignment="1" applyProtection="1">
      <alignment horizontal="right" vertical="center"/>
      <protection/>
    </xf>
    <xf numFmtId="198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81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4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66" xfId="0" applyNumberFormat="1" applyFont="1" applyFill="1" applyBorder="1" applyAlignment="1" applyProtection="1">
      <alignment vertical="center"/>
      <protection locked="0"/>
    </xf>
    <xf numFmtId="49" fontId="8" fillId="4" borderId="82" xfId="0" applyNumberFormat="1" applyFont="1" applyFill="1" applyBorder="1" applyAlignment="1" applyProtection="1">
      <alignment horizontal="left" vertical="center"/>
      <protection locked="0"/>
    </xf>
    <xf numFmtId="49" fontId="8" fillId="4" borderId="82" xfId="0" applyNumberFormat="1" applyFont="1" applyFill="1" applyBorder="1" applyAlignment="1" applyProtection="1">
      <alignment horizontal="right" vertical="center"/>
      <protection locked="0"/>
    </xf>
    <xf numFmtId="49" fontId="8" fillId="4" borderId="83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26" xfId="0" applyNumberFormat="1" applyFont="1" applyFill="1" applyBorder="1" applyAlignment="1" applyProtection="1">
      <alignment horizontal="centerContinuous" vertical="center"/>
      <protection/>
    </xf>
    <xf numFmtId="49" fontId="9" fillId="4" borderId="85" xfId="0" applyNumberFormat="1" applyFont="1" applyFill="1" applyBorder="1" applyAlignment="1" applyProtection="1">
      <alignment horizontal="left" vertical="center"/>
      <protection/>
    </xf>
    <xf numFmtId="49" fontId="9" fillId="4" borderId="86" xfId="0" applyNumberFormat="1" applyFont="1" applyFill="1" applyBorder="1" applyAlignment="1" applyProtection="1">
      <alignment horizontal="lef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49" fontId="9" fillId="4" borderId="72" xfId="0" applyNumberFormat="1" applyFont="1" applyFill="1" applyBorder="1" applyAlignment="1" applyProtection="1">
      <alignment horizontal="left" vertical="center" wrapText="1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0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90" xfId="0" applyNumberFormat="1" applyFont="1" applyFill="1" applyBorder="1" applyAlignment="1" applyProtection="1">
      <alignment horizontal="left" vertical="center"/>
      <protection locked="0"/>
    </xf>
    <xf numFmtId="49" fontId="8" fillId="4" borderId="97" xfId="0" applyNumberFormat="1" applyFont="1" applyFill="1" applyBorder="1" applyAlignment="1" applyProtection="1">
      <alignment horizontal="left" vertical="center"/>
      <protection locked="0"/>
    </xf>
    <xf numFmtId="49" fontId="9" fillId="4" borderId="76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55" xfId="0" applyNumberFormat="1" applyFont="1" applyFill="1" applyBorder="1" applyAlignment="1" applyProtection="1">
      <alignment horizontal="left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98" xfId="0" applyNumberFormat="1" applyFont="1" applyFill="1" applyBorder="1" applyAlignment="1" applyProtection="1">
      <alignment horizontal="centerContinuous" vertical="center"/>
      <protection/>
    </xf>
    <xf numFmtId="198" fontId="9" fillId="5" borderId="20" xfId="0" applyNumberFormat="1" applyFont="1" applyFill="1" applyBorder="1" applyAlignment="1" applyProtection="1">
      <alignment horizontal="right" vertical="center"/>
      <protection/>
    </xf>
    <xf numFmtId="198" fontId="9" fillId="5" borderId="21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97" xfId="0" applyNumberFormat="1" applyFont="1" applyFill="1" applyBorder="1" applyAlignment="1" applyProtection="1">
      <alignment horizontal="left" vertical="center"/>
      <protection/>
    </xf>
    <xf numFmtId="49" fontId="8" fillId="4" borderId="97" xfId="0" applyNumberFormat="1" applyFont="1" applyFill="1" applyBorder="1" applyAlignment="1" applyProtection="1">
      <alignment horizontal="right" vertical="center"/>
      <protection/>
    </xf>
    <xf numFmtId="49" fontId="8" fillId="4" borderId="99" xfId="0" applyNumberFormat="1" applyFont="1" applyFill="1" applyBorder="1" applyAlignment="1" applyProtection="1">
      <alignment horizontal="lef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5" borderId="103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10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8" fillId="5" borderId="96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8" fontId="8" fillId="5" borderId="106" xfId="0" applyNumberFormat="1" applyFont="1" applyFill="1" applyBorder="1" applyAlignment="1" applyProtection="1">
      <alignment horizontal="right" vertical="center"/>
      <protection/>
    </xf>
    <xf numFmtId="198" fontId="8" fillId="5" borderId="107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Continuous" vertical="top"/>
      <protection/>
    </xf>
    <xf numFmtId="0" fontId="14" fillId="4" borderId="4" xfId="0" applyNumberFormat="1" applyFont="1" applyFill="1" applyBorder="1" applyAlignment="1" applyProtection="1">
      <alignment horizontal="centerContinuous" vertical="top"/>
      <protection/>
    </xf>
    <xf numFmtId="0" fontId="12" fillId="4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49" fontId="9" fillId="4" borderId="91" xfId="0" applyNumberFormat="1" applyFont="1" applyFill="1" applyBorder="1" applyAlignment="1" applyProtection="1">
      <alignment horizontal="left" vertical="center"/>
      <protection/>
    </xf>
    <xf numFmtId="49" fontId="9" fillId="4" borderId="90" xfId="0" applyNumberFormat="1" applyFont="1" applyFill="1" applyBorder="1" applyAlignment="1" applyProtection="1">
      <alignment horizontal="left" vertical="center"/>
      <protection/>
    </xf>
    <xf numFmtId="49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108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196" fontId="9" fillId="5" borderId="87" xfId="0" applyNumberFormat="1" applyFont="1" applyFill="1" applyBorder="1" applyAlignment="1" applyProtection="1">
      <alignment horizontal="right" vertical="center"/>
      <protection/>
    </xf>
    <xf numFmtId="196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88" xfId="0" applyNumberFormat="1" applyFont="1" applyFill="1" applyBorder="1" applyAlignment="1" applyProtection="1">
      <alignment horizontal="right" vertical="center"/>
      <protection/>
    </xf>
    <xf numFmtId="197" fontId="9" fillId="5" borderId="45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49" fontId="9" fillId="4" borderId="99" xfId="0" applyNumberFormat="1" applyFont="1" applyFill="1" applyBorder="1" applyAlignment="1" applyProtection="1">
      <alignment horizontal="left" vertical="center"/>
      <protection/>
    </xf>
    <xf numFmtId="195" fontId="9" fillId="5" borderId="100" xfId="0" applyNumberFormat="1" applyFont="1" applyFill="1" applyBorder="1" applyAlignment="1" applyProtection="1">
      <alignment horizontal="right" vertical="center"/>
      <protection/>
    </xf>
    <xf numFmtId="195" fontId="9" fillId="5" borderId="10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top"/>
      <protection locked="0"/>
    </xf>
    <xf numFmtId="0" fontId="1" fillId="2" borderId="71" xfId="0" applyFont="1" applyFill="1" applyBorder="1" applyAlignment="1" applyProtection="1">
      <alignment horizontal="left" wrapText="1"/>
      <protection hidden="1"/>
    </xf>
    <xf numFmtId="194" fontId="8" fillId="5" borderId="110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112" xfId="0" applyNumberFormat="1" applyFont="1" applyFill="1" applyBorder="1" applyAlignment="1" applyProtection="1">
      <alignment horizontal="right" vertical="center"/>
      <protection/>
    </xf>
    <xf numFmtId="0" fontId="14" fillId="4" borderId="113" xfId="0" applyNumberFormat="1" applyFont="1" applyFill="1" applyBorder="1" applyAlignment="1" applyProtection="1">
      <alignment horizontal="center" vertical="top"/>
      <protection/>
    </xf>
    <xf numFmtId="194" fontId="8" fillId="5" borderId="114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8" xfId="0" applyNumberFormat="1" applyFont="1" applyFill="1" applyBorder="1" applyAlignment="1" applyProtection="1">
      <alignment horizontal="right" vertical="center"/>
      <protection/>
    </xf>
    <xf numFmtId="194" fontId="9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0" fontId="14" fillId="4" borderId="120" xfId="0" applyNumberFormat="1" applyFont="1" applyFill="1" applyBorder="1" applyAlignment="1" applyProtection="1">
      <alignment horizontal="center" vertical="top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194" fontId="9" fillId="5" borderId="125" xfId="0" applyNumberFormat="1" applyFont="1" applyFill="1" applyBorder="1" applyAlignment="1" applyProtection="1">
      <alignment horizontal="right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8" fillId="5" borderId="124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 locked="0"/>
    </xf>
    <xf numFmtId="49" fontId="9" fillId="4" borderId="26" xfId="0" applyNumberFormat="1" applyFont="1" applyFill="1" applyBorder="1" applyAlignment="1" applyProtection="1">
      <alignment vertical="center"/>
      <protection locked="0"/>
    </xf>
    <xf numFmtId="49" fontId="9" fillId="4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27" xfId="0" applyNumberFormat="1" applyFont="1" applyFill="1" applyBorder="1" applyAlignment="1" applyProtection="1">
      <alignment horizontal="right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right" vertical="center" wrapText="1"/>
      <protection hidden="1"/>
    </xf>
    <xf numFmtId="0" fontId="1" fillId="2" borderId="55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4" fillId="4" borderId="84" xfId="0" applyNumberFormat="1" applyFont="1" applyFill="1" applyBorder="1" applyAlignment="1" applyProtection="1">
      <alignment horizontal="centerContinuous" vertical="top"/>
      <protection/>
    </xf>
    <xf numFmtId="198" fontId="8" fillId="5" borderId="127" xfId="0" applyNumberFormat="1" applyFont="1" applyFill="1" applyBorder="1" applyAlignment="1" applyProtection="1">
      <alignment horizontal="right" vertical="center"/>
      <protection/>
    </xf>
    <xf numFmtId="198" fontId="9" fillId="5" borderId="90" xfId="0" applyNumberFormat="1" applyFont="1" applyFill="1" applyBorder="1" applyAlignment="1" applyProtection="1">
      <alignment horizontal="right" vertical="center"/>
      <protection/>
    </xf>
    <xf numFmtId="198" fontId="9" fillId="5" borderId="76" xfId="0" applyNumberFormat="1" applyFont="1" applyFill="1" applyBorder="1" applyAlignment="1" applyProtection="1">
      <alignment horizontal="right" vertical="center"/>
      <protection/>
    </xf>
    <xf numFmtId="198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6" xfId="0" applyNumberFormat="1" applyFont="1" applyFill="1" applyBorder="1" applyAlignment="1" applyProtection="1">
      <alignment horizontal="right" vertical="center"/>
      <protection/>
    </xf>
    <xf numFmtId="197" fontId="9" fillId="5" borderId="130" xfId="0" applyNumberFormat="1" applyFont="1" applyFill="1" applyBorder="1" applyAlignment="1" applyProtection="1">
      <alignment horizontal="right" vertical="center"/>
      <protection/>
    </xf>
    <xf numFmtId="196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6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13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95" fontId="9" fillId="5" borderId="13" xfId="0" applyNumberFormat="1" applyFont="1" applyFill="1" applyBorder="1" applyAlignment="1" applyProtection="1">
      <alignment horizontal="right" vertical="center"/>
      <protection/>
    </xf>
    <xf numFmtId="195" fontId="9" fillId="5" borderId="2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/>
    </xf>
    <xf numFmtId="194" fontId="8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8" fillId="5" borderId="75" xfId="0" applyNumberFormat="1" applyFont="1" applyFill="1" applyBorder="1" applyAlignment="1" applyProtection="1">
      <alignment horizontal="right" vertical="center"/>
      <protection locked="0"/>
    </xf>
    <xf numFmtId="194" fontId="8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30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49" fontId="8" fillId="4" borderId="134" xfId="0" applyNumberFormat="1" applyFont="1" applyFill="1" applyBorder="1" applyAlignment="1" applyProtection="1">
      <alignment horizontal="centerContinuous" vertical="center"/>
      <protection/>
    </xf>
    <xf numFmtId="49" fontId="8" fillId="4" borderId="135" xfId="0" applyNumberFormat="1" applyFont="1" applyFill="1" applyBorder="1" applyAlignment="1" applyProtection="1">
      <alignment horizontal="centerContinuous" vertical="center"/>
      <protection/>
    </xf>
    <xf numFmtId="194" fontId="8" fillId="4" borderId="136" xfId="0" applyNumberFormat="1" applyFont="1" applyFill="1" applyBorder="1" applyAlignment="1" applyProtection="1">
      <alignment horizontal="centerContinuous" vertical="center"/>
      <protection/>
    </xf>
    <xf numFmtId="194" fontId="8" fillId="4" borderId="137" xfId="0" applyNumberFormat="1" applyFont="1" applyFill="1" applyBorder="1" applyAlignment="1" applyProtection="1">
      <alignment horizontal="centerContinuous" vertical="center"/>
      <protection/>
    </xf>
    <xf numFmtId="49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137" xfId="0" applyNumberFormat="1" applyFont="1" applyFill="1" applyBorder="1" applyAlignment="1" applyProtection="1">
      <alignment horizontal="centerContinuous" vertical="center"/>
      <protection/>
    </xf>
    <xf numFmtId="49" fontId="8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right" vertical="center"/>
      <protection/>
    </xf>
    <xf numFmtId="49" fontId="9" fillId="4" borderId="83" xfId="0" applyNumberFormat="1" applyFont="1" applyFill="1" applyBorder="1" applyAlignment="1" applyProtection="1">
      <alignment horizontal="left" vertical="center"/>
      <protection/>
    </xf>
    <xf numFmtId="197" fontId="9" fillId="5" borderId="15" xfId="0" applyNumberFormat="1" applyFont="1" applyFill="1" applyBorder="1" applyAlignment="1" applyProtection="1">
      <alignment horizontal="right" vertical="center"/>
      <protection/>
    </xf>
    <xf numFmtId="197" fontId="9" fillId="5" borderId="75" xfId="0" applyNumberFormat="1" applyFont="1" applyFill="1" applyBorder="1" applyAlignment="1" applyProtection="1">
      <alignment horizontal="right" vertical="center"/>
      <protection/>
    </xf>
    <xf numFmtId="197" fontId="9" fillId="5" borderId="16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7" fontId="9" fillId="5" borderId="138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195" fontId="9" fillId="5" borderId="48" xfId="0" applyNumberFormat="1" applyFont="1" applyFill="1" applyBorder="1" applyAlignment="1" applyProtection="1">
      <alignment horizontal="right" vertical="center"/>
      <protection/>
    </xf>
    <xf numFmtId="196" fontId="9" fillId="5" borderId="95" xfId="0" applyNumberFormat="1" applyFont="1" applyFill="1" applyBorder="1" applyAlignment="1" applyProtection="1">
      <alignment horizontal="right" vertical="center"/>
      <protection/>
    </xf>
    <xf numFmtId="196" fontId="9" fillId="5" borderId="129" xfId="0" applyNumberFormat="1" applyFont="1" applyFill="1" applyBorder="1" applyAlignment="1" applyProtection="1">
      <alignment horizontal="right" vertical="center"/>
      <protection/>
    </xf>
    <xf numFmtId="196" fontId="9" fillId="5" borderId="96" xfId="0" applyNumberFormat="1" applyFont="1" applyFill="1" applyBorder="1" applyAlignment="1" applyProtection="1">
      <alignment horizontal="right" vertical="center"/>
      <protection/>
    </xf>
    <xf numFmtId="196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91" xfId="0" applyNumberFormat="1" applyFont="1" applyFill="1" applyBorder="1" applyAlignment="1" applyProtection="1">
      <alignment horizontal="right" vertical="center"/>
      <protection/>
    </xf>
    <xf numFmtId="196" fontId="9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8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197" fontId="9" fillId="5" borderId="131" xfId="0" applyNumberFormat="1" applyFont="1" applyFill="1" applyBorder="1" applyAlignment="1" applyProtection="1">
      <alignment horizontal="right" vertical="center"/>
      <protection/>
    </xf>
    <xf numFmtId="195" fontId="9" fillId="5" borderId="103" xfId="0" applyNumberFormat="1" applyFont="1" applyFill="1" applyBorder="1" applyAlignment="1" applyProtection="1">
      <alignment horizontal="right" vertical="center"/>
      <protection/>
    </xf>
    <xf numFmtId="196" fontId="9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139" xfId="0" applyNumberFormat="1" applyFont="1" applyFill="1" applyBorder="1" applyAlignment="1" applyProtection="1">
      <alignment horizontal="right" vertical="center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197" fontId="9" fillId="5" borderId="140" xfId="0" applyNumberFormat="1" applyFont="1" applyFill="1" applyBorder="1" applyAlignment="1" applyProtection="1">
      <alignment horizontal="right" vertical="center"/>
      <protection/>
    </xf>
    <xf numFmtId="195" fontId="9" fillId="5" borderId="4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0" applyNumberFormat="1" applyFont="1" applyFill="1" applyBorder="1" applyAlignment="1" applyProtection="1">
      <alignment horizontal="right" vertical="top"/>
      <protection/>
    </xf>
    <xf numFmtId="175" fontId="9" fillId="0" borderId="0" xfId="2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207" fontId="9" fillId="0" borderId="0" xfId="0" applyNumberFormat="1" applyFont="1" applyFill="1" applyBorder="1" applyAlignment="1" applyProtection="1">
      <alignment horizontal="right" vertical="top"/>
      <protection/>
    </xf>
    <xf numFmtId="207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97" fontId="9" fillId="5" borderId="106" xfId="0" applyNumberFormat="1" applyFont="1" applyFill="1" applyBorder="1" applyAlignment="1" applyProtection="1">
      <alignment horizontal="right" vertical="center"/>
      <protection locked="0"/>
    </xf>
    <xf numFmtId="197" fontId="9" fillId="5" borderId="127" xfId="0" applyNumberFormat="1" applyFont="1" applyFill="1" applyBorder="1" applyAlignment="1" applyProtection="1">
      <alignment horizontal="right" vertical="center"/>
      <protection locked="0"/>
    </xf>
    <xf numFmtId="197" fontId="9" fillId="5" borderId="107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5" fontId="9" fillId="5" borderId="76" xfId="0" applyNumberFormat="1" applyFont="1" applyFill="1" applyBorder="1" applyAlignment="1" applyProtection="1">
      <alignment horizontal="right" vertical="center"/>
      <protection locked="0"/>
    </xf>
    <xf numFmtId="195" fontId="9" fillId="5" borderId="30" xfId="0" applyNumberFormat="1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hidden="1"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09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45" xfId="0" applyNumberFormat="1" applyFont="1" applyFill="1" applyBorder="1" applyAlignment="1" applyProtection="1">
      <alignment horizontal="center"/>
      <protection/>
    </xf>
    <xf numFmtId="0" fontId="8" fillId="4" borderId="87" xfId="0" applyNumberFormat="1" applyFont="1" applyFill="1" applyBorder="1" applyAlignment="1" applyProtection="1">
      <alignment horizontal="center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47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86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8" fillId="4" borderId="113" xfId="0" applyNumberFormat="1" applyFont="1" applyFill="1" applyBorder="1" applyAlignment="1" applyProtection="1">
      <alignment horizontal="center" vertical="center" wrapText="1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1" xfId="0" applyFont="1" applyFill="1" applyBorder="1" applyAlignment="1" applyProtection="1">
      <alignment horizontal="center" vertical="center" textRotation="90" shrinkToFit="1"/>
      <protection/>
    </xf>
    <xf numFmtId="0" fontId="15" fillId="4" borderId="152" xfId="0" applyFont="1" applyFill="1" applyBorder="1" applyAlignment="1" applyProtection="1">
      <alignment horizontal="center" vertical="center" textRotation="90" shrinkToFit="1"/>
      <protection/>
    </xf>
    <xf numFmtId="0" fontId="8" fillId="4" borderId="153" xfId="0" applyNumberFormat="1" applyFont="1" applyFill="1" applyBorder="1" applyAlignment="1" applyProtection="1">
      <alignment horizontal="center"/>
      <protection/>
    </xf>
    <xf numFmtId="0" fontId="8" fillId="4" borderId="154" xfId="0" applyNumberFormat="1" applyFont="1" applyFill="1" applyBorder="1" applyAlignment="1" applyProtection="1">
      <alignment horizontal="center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0" fontId="0" fillId="4" borderId="152" xfId="0" applyFill="1" applyBorder="1" applyAlignment="1" applyProtection="1">
      <alignment horizontal="center" vertical="center" textRotation="90" shrinkToFit="1"/>
      <protection/>
    </xf>
    <xf numFmtId="49" fontId="11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2" xfId="0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9" xfId="0" applyFont="1" applyFill="1" applyBorder="1" applyAlignment="1" applyProtection="1">
      <alignment horizontal="center" vertical="center" textRotation="90" shrinkToFit="1"/>
      <protection/>
    </xf>
    <xf numFmtId="0" fontId="15" fillId="4" borderId="160" xfId="0" applyFont="1" applyFill="1" applyBorder="1" applyAlignment="1" applyProtection="1">
      <alignment horizontal="center" vertical="center" textRotation="90" shrinkToFit="1"/>
      <protection/>
    </xf>
    <xf numFmtId="0" fontId="0" fillId="4" borderId="142" xfId="0" applyFill="1" applyBorder="1" applyAlignment="1" applyProtection="1">
      <alignment horizontal="center" vertical="center" textRotation="90" shrinkToFit="1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9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59" xfId="0" applyFill="1" applyBorder="1" applyAlignment="1">
      <alignment horizontal="center" vertical="center" textRotation="90" shrinkToFit="1"/>
    </xf>
    <xf numFmtId="0" fontId="15" fillId="4" borderId="159" xfId="0" applyFont="1" applyFill="1" applyBorder="1" applyAlignment="1">
      <alignment horizontal="center" vertical="center" textRotation="90" shrinkToFit="1"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4" borderId="161" xfId="0" applyFill="1" applyBorder="1" applyAlignment="1" applyProtection="1">
      <alignment horizontal="center" vertical="center" textRotation="90" shrinkToFit="1"/>
      <protection/>
    </xf>
    <xf numFmtId="49" fontId="9" fillId="4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9" fillId="4" borderId="97" xfId="0" applyNumberFormat="1" applyFont="1" applyFill="1" applyBorder="1" applyAlignment="1" applyProtection="1">
      <alignment horizontal="left" vertical="center" wrapText="1"/>
      <protection/>
    </xf>
    <xf numFmtId="0" fontId="15" fillId="4" borderId="161" xfId="0" applyFont="1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55" xfId="0" applyNumberFormat="1" applyFont="1" applyFill="1" applyBorder="1" applyAlignment="1" applyProtection="1">
      <alignment horizontal="left" vertical="center" wrapText="1"/>
      <protection/>
    </xf>
    <xf numFmtId="49" fontId="9" fillId="4" borderId="56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49" fontId="11" fillId="4" borderId="16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82" xfId="0" applyNumberFormat="1" applyFont="1" applyFill="1" applyBorder="1" applyAlignment="1" applyProtection="1">
      <alignment horizontal="left" vertical="center" wrapText="1"/>
      <protection/>
    </xf>
    <xf numFmtId="49" fontId="9" fillId="4" borderId="8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625"/>
          <c:w val="0.96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'GB1'!$K$15:$Q$15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'GB1'!$K$16:$Q$16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'GB1'!$K$17:$Q$17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'GB1'!$K$18:$Q$18</c:f>
              <c:numCache/>
            </c:numRef>
          </c:val>
        </c:ser>
        <c:overlap val="100"/>
        <c:gapWidth val="50"/>
        <c:axId val="40957535"/>
        <c:axId val="62685908"/>
      </c:barChart>
      <c:catAx>
        <c:axId val="4095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85908"/>
        <c:crosses val="autoZero"/>
        <c:auto val="1"/>
        <c:lblOffset val="100"/>
        <c:noMultiLvlLbl val="0"/>
      </c:catAx>
      <c:valAx>
        <c:axId val="62685908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4095753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12"/>
          <c:y val="0.9285"/>
          <c:w val="0.7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79"/>
          <c:h val="0.91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overlap val="100"/>
        <c:gapWidth val="60"/>
        <c:axId val="9610437"/>
        <c:axId val="57826818"/>
      </c:barChart>
      <c:catAx>
        <c:axId val="96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6818"/>
        <c:crosses val="autoZero"/>
        <c:auto val="1"/>
        <c:lblOffset val="400"/>
        <c:noMultiLvlLbl val="0"/>
      </c:catAx>
      <c:valAx>
        <c:axId val="57826818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9610437"/>
        <c:crossesAt val="1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09275"/>
          <c:y val="0.94775"/>
          <c:w val="0.7605"/>
          <c:h val="0.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975"/>
          <c:w val="0.916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'GB3'!$K$11:$S$11</c:f>
              <c:numCache/>
            </c:numRef>
          </c:val>
          <c:smooth val="0"/>
        </c:ser>
        <c:marker val="1"/>
        <c:axId val="13551131"/>
        <c:axId val="41946976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'GB3'!$K$12:$S$12</c:f>
              <c:numCache/>
            </c:numRef>
          </c:val>
          <c:smooth val="0"/>
        </c:ser>
        <c:marker val="1"/>
        <c:axId val="8439777"/>
        <c:axId val="42608238"/>
      </c:lineChart>
      <c:catAx>
        <c:axId val="1355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6976"/>
        <c:crosses val="autoZero"/>
        <c:auto val="1"/>
        <c:lblOffset val="100"/>
        <c:noMultiLvlLbl val="0"/>
      </c:catAx>
      <c:valAx>
        <c:axId val="4194697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1131"/>
        <c:crossesAt val="1"/>
        <c:crossBetween val="between"/>
        <c:dispUnits/>
      </c:valAx>
      <c:catAx>
        <c:axId val="8439777"/>
        <c:scaling>
          <c:orientation val="minMax"/>
        </c:scaling>
        <c:axPos val="b"/>
        <c:delete val="1"/>
        <c:majorTickMark val="in"/>
        <c:minorTickMark val="none"/>
        <c:tickLblPos val="nextTo"/>
        <c:crossAx val="42608238"/>
        <c:crosses val="autoZero"/>
        <c:auto val="1"/>
        <c:lblOffset val="100"/>
        <c:noMultiLvlLbl val="0"/>
      </c:catAx>
      <c:valAx>
        <c:axId val="4260823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43977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18"/>
          <c:w val="0.547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9"/>
          <c:w val="0.90975"/>
          <c:h val="0.741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17036183"/>
        <c:axId val="2014378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axId val="17036183"/>
        <c:axId val="20143788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60542653"/>
        <c:axId val="48856986"/>
      </c:lineChart>
      <c:catAx>
        <c:axId val="1703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3788"/>
        <c:crossesAt val="0"/>
        <c:auto val="0"/>
        <c:lblOffset val="100"/>
        <c:noMultiLvlLbl val="0"/>
      </c:catAx>
      <c:valAx>
        <c:axId val="20143788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7036183"/>
        <c:crossesAt val="1"/>
        <c:crossBetween val="between"/>
        <c:dispUnits/>
        <c:majorUnit val="4000"/>
      </c:valAx>
      <c:catAx>
        <c:axId val="60542653"/>
        <c:scaling>
          <c:orientation val="minMax"/>
        </c:scaling>
        <c:axPos val="b"/>
        <c:delete val="1"/>
        <c:majorTickMark val="in"/>
        <c:minorTickMark val="none"/>
        <c:tickLblPos val="nextTo"/>
        <c:crossAx val="48856986"/>
        <c:crossesAt val="10"/>
        <c:auto val="0"/>
        <c:lblOffset val="100"/>
        <c:noMultiLvlLbl val="0"/>
      </c:catAx>
      <c:valAx>
        <c:axId val="48856986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054265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2275"/>
          <c:w val="0.356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925"/>
          <c:w val="0.90475"/>
          <c:h val="0.741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31161043"/>
        <c:axId val="2440376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axId val="31161043"/>
        <c:axId val="2440376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31724889"/>
        <c:axId val="9770374"/>
      </c:lineChart>
      <c:catAx>
        <c:axId val="311610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40376"/>
        <c:crossesAt val="0"/>
        <c:auto val="0"/>
        <c:lblOffset val="100"/>
        <c:noMultiLvlLbl val="0"/>
      </c:catAx>
      <c:valAx>
        <c:axId val="2440376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161043"/>
        <c:crossesAt val="1"/>
        <c:crossBetween val="between"/>
        <c:dispUnits/>
        <c:majorUnit val="4000"/>
      </c:valAx>
      <c:catAx>
        <c:axId val="31724889"/>
        <c:scaling>
          <c:orientation val="minMax"/>
        </c:scaling>
        <c:axPos val="b"/>
        <c:delete val="1"/>
        <c:majorTickMark val="in"/>
        <c:minorTickMark val="none"/>
        <c:tickLblPos val="nextTo"/>
        <c:crossAx val="9770374"/>
        <c:crossesAt val="2"/>
        <c:auto val="0"/>
        <c:lblOffset val="100"/>
        <c:noMultiLvlLbl val="0"/>
      </c:catAx>
      <c:valAx>
        <c:axId val="9770374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172488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26"/>
          <c:w val="0.37175"/>
          <c:h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41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80581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84582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66675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88582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92583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123825</xdr:rowOff>
    </xdr:from>
    <xdr:to>
      <xdr:col>18</xdr:col>
      <xdr:colOff>857250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19075" y="638175"/>
        <a:ext cx="106489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</xdr:row>
      <xdr:rowOff>66675</xdr:rowOff>
    </xdr:from>
    <xdr:to>
      <xdr:col>19</xdr:col>
      <xdr:colOff>47625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81025"/>
          <a:ext cx="107918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19050</xdr:rowOff>
    </xdr:from>
    <xdr:to>
      <xdr:col>18</xdr:col>
      <xdr:colOff>904875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00025" y="533400"/>
        <a:ext cx="10610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19050</xdr:rowOff>
    </xdr:from>
    <xdr:to>
      <xdr:col>19</xdr:col>
      <xdr:colOff>38100</xdr:colOff>
      <xdr:row>32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3400"/>
          <a:ext cx="1071562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38100</xdr:rowOff>
    </xdr:from>
    <xdr:to>
      <xdr:col>18</xdr:col>
      <xdr:colOff>885825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00025" y="552450"/>
        <a:ext cx="10496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0</xdr:rowOff>
    </xdr:from>
    <xdr:to>
      <xdr:col>18</xdr:col>
      <xdr:colOff>895350</xdr:colOff>
      <xdr:row>25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105632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95250</xdr:rowOff>
    </xdr:from>
    <xdr:to>
      <xdr:col>19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52400" y="628650"/>
        <a:ext cx="8515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24</xdr:row>
      <xdr:rowOff>152400</xdr:rowOff>
    </xdr:from>
    <xdr:to>
      <xdr:col>19</xdr:col>
      <xdr:colOff>38100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161925" y="3933825"/>
        <a:ext cx="8524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5</xdr:row>
      <xdr:rowOff>76200</xdr:rowOff>
    </xdr:from>
    <xdr:to>
      <xdr:col>19</xdr:col>
      <xdr:colOff>38100</xdr:colOff>
      <xdr:row>24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09600"/>
          <a:ext cx="85344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133350</xdr:rowOff>
    </xdr:from>
    <xdr:to>
      <xdr:col>19</xdr:col>
      <xdr:colOff>38100</xdr:colOff>
      <xdr:row>43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3914775"/>
          <a:ext cx="85439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9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256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188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18" customHeight="1">
      <c r="E6" s="4" t="s">
        <v>112</v>
      </c>
      <c r="H6" s="3"/>
      <c r="I6" s="3"/>
    </row>
    <row r="7" spans="4:10" s="4" customFormat="1" ht="18" customHeight="1">
      <c r="D7" s="8" t="s">
        <v>99</v>
      </c>
      <c r="E7" s="9"/>
      <c r="F7" s="9" t="s">
        <v>277</v>
      </c>
      <c r="H7" s="6"/>
      <c r="I7" s="3"/>
      <c r="J7" s="47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100</v>
      </c>
      <c r="E9" s="9"/>
      <c r="F9" s="11" t="str">
        <f>'B5.3.1'!H4&amp;" "&amp;'B5.3.1'!D5</f>
        <v>SŠ – odborné vzdělávání – školy  ve školním roce 2003/04 až 2011/12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303"/>
      <c r="H10" s="3"/>
      <c r="I10" s="3"/>
      <c r="J10" s="3"/>
    </row>
    <row r="11" spans="4:10" s="4" customFormat="1" ht="18" customHeight="1">
      <c r="D11" s="8" t="s">
        <v>216</v>
      </c>
      <c r="E11" s="9"/>
      <c r="F11" s="11" t="str">
        <f>'B5.3.2'!$H$4&amp;" "&amp;'B5.3.2'!$D$5</f>
        <v>SŠ – odborné vzdělávání  – školy  ve školním roce 2003/04 až 2011/12 – podle území</v>
      </c>
      <c r="H11" s="6"/>
      <c r="I11" s="3"/>
      <c r="J11" s="3"/>
    </row>
    <row r="12" spans="4:10" s="4" customFormat="1" ht="4.5" customHeight="1">
      <c r="D12" s="10"/>
      <c r="E12" s="14"/>
      <c r="F12" s="303"/>
      <c r="H12" s="3"/>
      <c r="I12" s="3"/>
      <c r="J12" s="3"/>
    </row>
    <row r="13" spans="4:9" s="4" customFormat="1" ht="25.5" customHeight="1">
      <c r="D13" s="8" t="s">
        <v>101</v>
      </c>
      <c r="E13" s="9"/>
      <c r="F13" s="11" t="str">
        <f>'B5.3.3'!H4&amp;" "&amp;'B5.3.3'!D5</f>
        <v>SŠ – odborné vzdělávání, denní forma vzdělávání – třídy  ve školním roce 2003/04 až 2011/12 – podle formy vzdělávání a zřizovatele </v>
      </c>
      <c r="H13" s="6"/>
      <c r="I13" s="3"/>
    </row>
    <row r="14" spans="4:8" s="4" customFormat="1" ht="6" customHeight="1">
      <c r="D14" s="10"/>
      <c r="E14" s="14"/>
      <c r="F14" s="303"/>
      <c r="H14" s="3"/>
    </row>
    <row r="15" spans="4:8" s="4" customFormat="1" ht="25.5" customHeight="1">
      <c r="D15" s="8" t="s">
        <v>144</v>
      </c>
      <c r="E15" s="9"/>
      <c r="F15" s="11" t="str">
        <f>'B5.3.4'!H4&amp;" "&amp;'B5.3.4'!D5</f>
        <v>SŠ – odborné vzdělávání  – žáci, nově přijatí a absolventi  ve školním roce 2003/04 až 2011/12 – podle formy vzdělávání a zřizovatele</v>
      </c>
      <c r="H15" s="6"/>
    </row>
    <row r="16" spans="4:8" s="4" customFormat="1" ht="6" customHeight="1">
      <c r="D16" s="10"/>
      <c r="E16" s="14"/>
      <c r="F16" s="303"/>
      <c r="H16" s="3"/>
    </row>
    <row r="17" spans="4:9" s="4" customFormat="1" ht="25.5" customHeight="1">
      <c r="D17" s="8" t="s">
        <v>217</v>
      </c>
      <c r="E17" s="9"/>
      <c r="F17" s="11" t="str">
        <f>'B5.3.5'!H4&amp;" "&amp;'B5.3.5'!D5</f>
        <v>SŠ – odborné vzdělávání  – žáci, nově přijatí a absolventi  ve školním roce 2003/04 až 2011/12 – podle zřizovatele a druhu vzdělávání</v>
      </c>
      <c r="H17" s="6"/>
      <c r="I17" s="3"/>
    </row>
    <row r="18" spans="4:9" s="4" customFormat="1" ht="6" customHeight="1">
      <c r="D18" s="10"/>
      <c r="E18" s="14"/>
      <c r="F18" s="303"/>
      <c r="H18" s="3"/>
      <c r="I18" s="3"/>
    </row>
    <row r="19" spans="4:9" s="4" customFormat="1" ht="25.5" customHeight="1">
      <c r="D19" s="8" t="s">
        <v>102</v>
      </c>
      <c r="E19" s="9"/>
      <c r="F19" s="11" t="str">
        <f>'B5.3.6'!H4&amp;" "&amp;'B5.3.6'!D5</f>
        <v>SŠ – odborné vzdělávání  – dívky, nově přijaté a absolventky  ve školním roce 2003/04 až 2011/12 – podle zřizovatele a druhu vzdělávání</v>
      </c>
      <c r="H19" s="6"/>
      <c r="I19" s="3"/>
    </row>
    <row r="20" spans="4:9" s="4" customFormat="1" ht="6" customHeight="1">
      <c r="D20" s="10"/>
      <c r="E20" s="14"/>
      <c r="F20" s="303"/>
      <c r="H20" s="3"/>
      <c r="I20" s="3"/>
    </row>
    <row r="21" spans="4:9" s="4" customFormat="1" ht="25.5" customHeight="1">
      <c r="D21" s="8" t="s">
        <v>103</v>
      </c>
      <c r="E21" s="9"/>
      <c r="F21" s="11" t="str">
        <f>'B5.3.7'!H4&amp;" "&amp;'B5.3.7'!D5</f>
        <v>SŠ – odborné vzdělávání, denní forma vzdělávání –  žáci, nově  přijatí a absolventi ve školním roce 2003/04 až 2011/12 – podle zřizovatele a druhu vzdělávání</v>
      </c>
      <c r="H21" s="6"/>
      <c r="I21" s="3"/>
    </row>
    <row r="22" spans="4:9" s="4" customFormat="1" ht="6" customHeight="1">
      <c r="D22" s="10"/>
      <c r="E22" s="14"/>
      <c r="F22" s="303"/>
      <c r="H22" s="3"/>
      <c r="I22" s="3"/>
    </row>
    <row r="23" spans="4:9" s="4" customFormat="1" ht="25.5" customHeight="1">
      <c r="D23" s="8" t="s">
        <v>104</v>
      </c>
      <c r="E23" s="9"/>
      <c r="F23" s="11" t="str">
        <f>'B5.3.8'!H4&amp;" "&amp;'B5.3.8'!D5</f>
        <v>SŠ – odborné vzdělávání, ostatní formy vzdělávání –  žáci, nově přijatí a absolventi ve školním roce 2003/04 až 2011/12 – podle zřizovatele a druhu vzdělávání</v>
      </c>
      <c r="H23" s="6"/>
      <c r="I23" s="3"/>
    </row>
    <row r="24" spans="4:9" s="4" customFormat="1" ht="6" customHeight="1">
      <c r="D24" s="10"/>
      <c r="E24" s="14"/>
      <c r="F24" s="303"/>
      <c r="H24" s="3"/>
      <c r="I24" s="3"/>
    </row>
    <row r="25" spans="4:9" s="4" customFormat="1" ht="25.5" customHeight="1">
      <c r="D25" s="8" t="s">
        <v>105</v>
      </c>
      <c r="E25" s="9"/>
      <c r="F25" s="11" t="str">
        <f>'B5.3.9'!H4&amp;" "&amp;'B5.3.9'!D5</f>
        <v>SŠ – odborné vzdělávání, denní forma vzdělávání – žáci  ve školním roce 2003/04 až 2011/12 – podle území</v>
      </c>
      <c r="H25" s="6"/>
      <c r="I25" s="3"/>
    </row>
    <row r="26" spans="4:9" s="4" customFormat="1" ht="6" customHeight="1">
      <c r="D26" s="10"/>
      <c r="E26" s="14"/>
      <c r="F26" s="303"/>
      <c r="H26" s="3"/>
      <c r="I26" s="3"/>
    </row>
    <row r="27" spans="4:9" s="4" customFormat="1" ht="25.5" customHeight="1">
      <c r="D27" s="8" t="s">
        <v>106</v>
      </c>
      <c r="E27" s="9"/>
      <c r="F27" s="11" t="str">
        <f>'B5.3.10'!H4&amp;" "&amp;'B5.3.10'!D5</f>
        <v>SŠ – odborné vzdělávání, denní forma vzdělávání – nově přijatí ve školním roce 2003/04 až 2011/12 – podle území</v>
      </c>
      <c r="H27" s="6"/>
      <c r="I27" s="3"/>
    </row>
    <row r="28" spans="4:9" s="4" customFormat="1" ht="6" customHeight="1">
      <c r="D28" s="10"/>
      <c r="E28" s="14"/>
      <c r="F28" s="303"/>
      <c r="H28" s="3"/>
      <c r="I28" s="3"/>
    </row>
    <row r="29" spans="4:11" s="4" customFormat="1" ht="25.5" customHeight="1">
      <c r="D29" s="8" t="s">
        <v>107</v>
      </c>
      <c r="E29" s="9"/>
      <c r="F29" s="11" t="str">
        <f>'B5.3.11'!H4&amp;" "&amp;'B5.3.11'!D5</f>
        <v>SŠ – odborné vzdělávání, denní forma vzdělávání – absolventi ve školním roce 2003/04 až 2011/12 – podle území</v>
      </c>
      <c r="H29" s="6"/>
      <c r="I29" s="3"/>
      <c r="K29" s="10"/>
    </row>
    <row r="30" spans="4:11" s="4" customFormat="1" ht="6" customHeight="1">
      <c r="D30" s="304"/>
      <c r="E30" s="3"/>
      <c r="F30" s="305"/>
      <c r="H30" s="6"/>
      <c r="I30" s="3"/>
      <c r="K30" s="10"/>
    </row>
    <row r="31" spans="4:11" s="4" customFormat="1" ht="25.5" customHeight="1">
      <c r="D31" s="354" t="s">
        <v>108</v>
      </c>
      <c r="E31" s="357"/>
      <c r="F31" s="356" t="str">
        <f>'B5.3.12'!H4&amp;" "&amp;'B5.3.12'!D5</f>
        <v>SŠ – odborné vzdělávání  – výdaje SOŠ a SOU včetně konzervatoří a VOŠ  v letech 2003 až 2011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326"/>
      <c r="G32" s="3"/>
      <c r="H32" s="3"/>
      <c r="I32" s="3"/>
      <c r="J32" s="476"/>
    </row>
    <row r="33" spans="4:11" s="4" customFormat="1" ht="25.5" customHeight="1">
      <c r="D33" s="8" t="s">
        <v>109</v>
      </c>
      <c r="E33" s="9"/>
      <c r="F33" s="11" t="str">
        <f>'B5.3.12.1'!H4&amp;" "&amp;'B5.3.12.1'!D5</f>
        <v>SŠ – obory SOŠ – výdaje na střední odborné školy, konzervatoře a VOŠ v letech 2003 až 2011 (bez škol pro žáky se SVP)</v>
      </c>
      <c r="G33" s="3"/>
      <c r="H33" s="6"/>
      <c r="I33" s="3"/>
      <c r="K33" s="10"/>
    </row>
    <row r="34" spans="4:10" s="4" customFormat="1" ht="6" customHeight="1">
      <c r="D34" s="10"/>
      <c r="E34" s="14"/>
      <c r="F34" s="305"/>
      <c r="H34" s="6"/>
      <c r="I34" s="3"/>
      <c r="J34" s="489"/>
    </row>
    <row r="35" spans="4:9" s="4" customFormat="1" ht="25.5" customHeight="1">
      <c r="D35" s="354" t="s">
        <v>110</v>
      </c>
      <c r="E35" s="355"/>
      <c r="F35" s="356" t="str">
        <f>'B5.3.12.2'!H4&amp;" "&amp;'B5.3.12.2'!D5</f>
        <v>SŠ – obory SOU – výdaje na střední odborná učiliště  v letech 2003 až 2011 (bez škol pro žáky se SVP)</v>
      </c>
      <c r="H35" s="6"/>
      <c r="I35" s="3"/>
    </row>
    <row r="36" spans="4:9" s="4" customFormat="1" ht="6" customHeight="1">
      <c r="D36" s="10"/>
      <c r="E36" s="14"/>
      <c r="F36" s="303"/>
      <c r="H36" s="3"/>
      <c r="I36" s="3"/>
    </row>
    <row r="37" spans="4:9" s="4" customFormat="1" ht="25.5" customHeight="1">
      <c r="D37" s="8" t="s">
        <v>111</v>
      </c>
      <c r="E37" s="9"/>
      <c r="F37" s="11" t="str">
        <f>'B5.3.13'!H4&amp;" "&amp;'B5.3.13'!D5</f>
        <v>SŠ – odborné vzdělávání a konzervatoře – zaměstnanci  (přepočtené počty) v letech 2003 až 2011 (bez škol pro žáky se SVP) </v>
      </c>
      <c r="H37" s="6"/>
      <c r="I37" s="3"/>
    </row>
    <row r="38" spans="4:9" s="4" customFormat="1" ht="6" customHeight="1">
      <c r="D38" s="10"/>
      <c r="E38" s="14"/>
      <c r="F38" s="303"/>
      <c r="H38" s="3"/>
      <c r="I38" s="3"/>
    </row>
    <row r="39" spans="4:9" s="4" customFormat="1" ht="25.5" customHeight="1">
      <c r="D39" s="8" t="s">
        <v>183</v>
      </c>
      <c r="E39" s="9"/>
      <c r="F39" s="11" t="str">
        <f>'B5.3.14'!H4&amp;" "&amp;'B5.3.14'!D5</f>
        <v>SŠ – odborné vzdělávání a konzervatoře – průměrné měsíční mzdy zaměstnanců v letech 2003 až 2011 (bez škol pro žáky se SVP)</v>
      </c>
      <c r="H39" s="6"/>
      <c r="I39" s="3"/>
    </row>
    <row r="40" spans="5:8" ht="20.25" customHeight="1">
      <c r="E40" s="445" t="s">
        <v>219</v>
      </c>
      <c r="H40" s="13"/>
    </row>
    <row r="41" spans="4:10" s="4" customFormat="1" ht="6" customHeight="1">
      <c r="D41" s="10"/>
      <c r="E41" s="14"/>
      <c r="F41" s="303"/>
      <c r="H41" s="3"/>
      <c r="I41" s="3"/>
      <c r="J41" s="3"/>
    </row>
    <row r="42" spans="4:10" s="4" customFormat="1" ht="25.5" customHeight="1">
      <c r="D42" s="8" t="s">
        <v>220</v>
      </c>
      <c r="E42" s="9"/>
      <c r="F42" s="11" t="str">
        <f>'GB1'!$H$4&amp;" "&amp;'GB1'!$D$5</f>
        <v>SŠ – odborné vzdělávání, denní forma vzdělávání  – struktura škol ve školním roce 2005/06 až 2011/12 – podle počtu žáků  </v>
      </c>
      <c r="H42" s="6"/>
      <c r="I42" s="3"/>
      <c r="J42" s="3"/>
    </row>
    <row r="43" spans="4:10" s="4" customFormat="1" ht="6" customHeight="1">
      <c r="D43" s="10"/>
      <c r="E43" s="14"/>
      <c r="F43" s="303"/>
      <c r="H43" s="3"/>
      <c r="I43" s="3"/>
      <c r="J43" s="3"/>
    </row>
    <row r="44" spans="4:10" s="4" customFormat="1" ht="25.5" customHeight="1">
      <c r="D44" s="8" t="s">
        <v>221</v>
      </c>
      <c r="E44" s="9"/>
      <c r="F44" s="11" t="str">
        <f>'GB2'!$H$4&amp;" "&amp;'GB2'!$D$5</f>
        <v>SŠ – odborné vzdělávání – struktura žáků ve školním roce 2003/04 až 2011/12 – podle druhu vzdělávání </v>
      </c>
      <c r="H44" s="6"/>
      <c r="I44" s="3"/>
      <c r="J44" s="3"/>
    </row>
    <row r="45" spans="4:10" s="4" customFormat="1" ht="6" customHeight="1">
      <c r="D45" s="10"/>
      <c r="E45" s="14"/>
      <c r="F45" s="303"/>
      <c r="H45" s="3"/>
      <c r="I45" s="3"/>
      <c r="J45" s="3"/>
    </row>
    <row r="46" spans="4:10" s="4" customFormat="1" ht="25.5" customHeight="1">
      <c r="D46" s="8" t="s">
        <v>222</v>
      </c>
      <c r="E46" s="9"/>
      <c r="F46" s="11" t="str">
        <f>'GB3'!$H$4&amp;" "&amp;'GB3'!$D$5</f>
        <v>SŠ – odborné vzdělávání, denní forma vzdělávání –  poměrové ukazatele ve školním roce 2003/04 až 2011/12 </v>
      </c>
      <c r="H46" s="6"/>
      <c r="I46" s="3"/>
      <c r="J46" s="3"/>
    </row>
    <row r="47" spans="4:10" s="4" customFormat="1" ht="6" customHeight="1">
      <c r="D47" s="10"/>
      <c r="E47" s="14"/>
      <c r="F47" s="303"/>
      <c r="H47" s="3"/>
      <c r="I47" s="3"/>
      <c r="J47" s="3"/>
    </row>
    <row r="48" spans="4:10" s="4" customFormat="1" ht="25.5" customHeight="1">
      <c r="D48" s="8" t="s">
        <v>223</v>
      </c>
      <c r="E48" s="9"/>
      <c r="F48" s="11" t="str">
        <f>'GB4'!$H$4&amp;" "&amp;'GB4'!$D$5</f>
        <v>SŠ – Odborné vzdělávání a konzervatoře – všichni zřizovatelé – přepočtené počty zaměstnanců a učitelů, průměrné měsíční nominální mzdy a reálné mzdy zaměstnanců v letech 2003 až 2011</v>
      </c>
      <c r="H48" s="6"/>
      <c r="I48" s="3"/>
      <c r="J48" s="3"/>
    </row>
    <row r="49" ht="18" customHeight="1">
      <c r="H4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R35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97</v>
      </c>
      <c r="E4" s="58"/>
      <c r="F4" s="58"/>
      <c r="G4" s="58"/>
      <c r="H4" s="16" t="s">
        <v>158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400488</v>
      </c>
      <c r="K12" s="71">
        <v>400940</v>
      </c>
      <c r="L12" s="71">
        <v>398269</v>
      </c>
      <c r="M12" s="71">
        <v>396320</v>
      </c>
      <c r="N12" s="71">
        <v>388493</v>
      </c>
      <c r="O12" s="380">
        <v>382001</v>
      </c>
      <c r="P12" s="380">
        <v>376566</v>
      </c>
      <c r="Q12" s="380">
        <v>358809</v>
      </c>
      <c r="R12" s="72">
        <v>336005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60">
        <v>43992</v>
      </c>
      <c r="P13" s="360">
        <v>43163</v>
      </c>
      <c r="Q13" s="360">
        <v>40830</v>
      </c>
      <c r="R13" s="28">
        <v>38346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47773</v>
      </c>
      <c r="K14" s="77">
        <v>47651</v>
      </c>
      <c r="L14" s="77">
        <v>47038</v>
      </c>
      <c r="M14" s="77">
        <v>46403</v>
      </c>
      <c r="N14" s="77">
        <v>45082</v>
      </c>
      <c r="O14" s="381">
        <v>43992</v>
      </c>
      <c r="P14" s="381">
        <v>43163</v>
      </c>
      <c r="Q14" s="381">
        <v>40830</v>
      </c>
      <c r="R14" s="78">
        <v>38346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34046</v>
      </c>
      <c r="K15" s="83">
        <v>34060</v>
      </c>
      <c r="L15" s="83">
        <v>33904</v>
      </c>
      <c r="M15" s="83">
        <v>34175</v>
      </c>
      <c r="N15" s="83">
        <v>34003</v>
      </c>
      <c r="O15" s="366">
        <v>33848</v>
      </c>
      <c r="P15" s="366">
        <v>33366</v>
      </c>
      <c r="Q15" s="366">
        <v>31928</v>
      </c>
      <c r="R15" s="84">
        <v>29938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34046</v>
      </c>
      <c r="K16" s="77">
        <v>34060</v>
      </c>
      <c r="L16" s="77">
        <v>33904</v>
      </c>
      <c r="M16" s="77">
        <v>34175</v>
      </c>
      <c r="N16" s="77">
        <v>34003</v>
      </c>
      <c r="O16" s="381">
        <v>33848</v>
      </c>
      <c r="P16" s="381">
        <v>33366</v>
      </c>
      <c r="Q16" s="381">
        <v>31928</v>
      </c>
      <c r="R16" s="78">
        <v>29938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46530</v>
      </c>
      <c r="K17" s="83">
        <v>46515</v>
      </c>
      <c r="L17" s="83">
        <v>46600</v>
      </c>
      <c r="M17" s="83">
        <v>46792</v>
      </c>
      <c r="N17" s="83">
        <v>45430</v>
      </c>
      <c r="O17" s="366">
        <v>44685</v>
      </c>
      <c r="P17" s="366">
        <v>44239</v>
      </c>
      <c r="Q17" s="366">
        <v>42083</v>
      </c>
      <c r="R17" s="84">
        <v>39885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26131</v>
      </c>
      <c r="K18" s="85">
        <v>25929</v>
      </c>
      <c r="L18" s="85">
        <v>25824</v>
      </c>
      <c r="M18" s="85">
        <v>25930</v>
      </c>
      <c r="N18" s="85">
        <v>25175</v>
      </c>
      <c r="O18" s="270">
        <v>24841</v>
      </c>
      <c r="P18" s="270">
        <v>24464</v>
      </c>
      <c r="Q18" s="270">
        <v>23277</v>
      </c>
      <c r="R18" s="86">
        <v>22060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20399</v>
      </c>
      <c r="K19" s="77">
        <v>20586</v>
      </c>
      <c r="L19" s="77">
        <v>20776</v>
      </c>
      <c r="M19" s="77">
        <v>20862</v>
      </c>
      <c r="N19" s="77">
        <v>20255</v>
      </c>
      <c r="O19" s="381">
        <v>19844</v>
      </c>
      <c r="P19" s="381">
        <v>19775</v>
      </c>
      <c r="Q19" s="381">
        <v>18806</v>
      </c>
      <c r="R19" s="78">
        <v>17825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45214</v>
      </c>
      <c r="K20" s="83">
        <v>45484</v>
      </c>
      <c r="L20" s="83">
        <v>45073</v>
      </c>
      <c r="M20" s="83">
        <v>44581</v>
      </c>
      <c r="N20" s="83">
        <v>43780</v>
      </c>
      <c r="O20" s="366">
        <v>43139</v>
      </c>
      <c r="P20" s="366">
        <v>42699</v>
      </c>
      <c r="Q20" s="366">
        <v>41181</v>
      </c>
      <c r="R20" s="84">
        <v>38567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11636</v>
      </c>
      <c r="K21" s="85">
        <v>11804</v>
      </c>
      <c r="L21" s="85">
        <v>11693</v>
      </c>
      <c r="M21" s="85">
        <v>11388</v>
      </c>
      <c r="N21" s="85">
        <v>11098</v>
      </c>
      <c r="O21" s="270">
        <v>10772</v>
      </c>
      <c r="P21" s="270">
        <v>10566</v>
      </c>
      <c r="Q21" s="270">
        <v>10120</v>
      </c>
      <c r="R21" s="86">
        <v>9389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33578</v>
      </c>
      <c r="K22" s="77">
        <v>33680</v>
      </c>
      <c r="L22" s="77">
        <v>33380</v>
      </c>
      <c r="M22" s="77">
        <v>33193</v>
      </c>
      <c r="N22" s="77">
        <v>32682</v>
      </c>
      <c r="O22" s="381">
        <v>32367</v>
      </c>
      <c r="P22" s="381">
        <v>32133</v>
      </c>
      <c r="Q22" s="381">
        <v>31061</v>
      </c>
      <c r="R22" s="78">
        <v>29178</v>
      </c>
    </row>
    <row r="23" spans="3:18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58713</v>
      </c>
      <c r="K23" s="83">
        <v>58518</v>
      </c>
      <c r="L23" s="83">
        <v>58176</v>
      </c>
      <c r="M23" s="83">
        <v>57982</v>
      </c>
      <c r="N23" s="83">
        <v>57244</v>
      </c>
      <c r="O23" s="366">
        <v>56460</v>
      </c>
      <c r="P23" s="366">
        <v>55920</v>
      </c>
      <c r="Q23" s="366">
        <v>53877</v>
      </c>
      <c r="R23" s="84">
        <v>50428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16768</v>
      </c>
      <c r="K24" s="85">
        <v>16639</v>
      </c>
      <c r="L24" s="85">
        <v>16644</v>
      </c>
      <c r="M24" s="85">
        <v>16509</v>
      </c>
      <c r="N24" s="85">
        <v>15853</v>
      </c>
      <c r="O24" s="270">
        <v>15359</v>
      </c>
      <c r="P24" s="270">
        <v>15063</v>
      </c>
      <c r="Q24" s="270">
        <v>14346</v>
      </c>
      <c r="R24" s="86">
        <v>13417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21917</v>
      </c>
      <c r="K25" s="85">
        <v>22177</v>
      </c>
      <c r="L25" s="85">
        <v>22053</v>
      </c>
      <c r="M25" s="85">
        <v>22029</v>
      </c>
      <c r="N25" s="85">
        <v>22242</v>
      </c>
      <c r="O25" s="270">
        <v>22169</v>
      </c>
      <c r="P25" s="270">
        <v>22054</v>
      </c>
      <c r="Q25" s="270">
        <v>21257</v>
      </c>
      <c r="R25" s="86">
        <v>19922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20028</v>
      </c>
      <c r="K26" s="77">
        <v>19702</v>
      </c>
      <c r="L26" s="77">
        <v>19479</v>
      </c>
      <c r="M26" s="77">
        <v>19444</v>
      </c>
      <c r="N26" s="77">
        <v>19149</v>
      </c>
      <c r="O26" s="381">
        <v>18932</v>
      </c>
      <c r="P26" s="381">
        <v>18803</v>
      </c>
      <c r="Q26" s="381">
        <v>18274</v>
      </c>
      <c r="R26" s="78">
        <v>17089</v>
      </c>
    </row>
    <row r="27" spans="3:18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66220</v>
      </c>
      <c r="K27" s="83">
        <v>66102</v>
      </c>
      <c r="L27" s="83">
        <v>65310</v>
      </c>
      <c r="M27" s="83">
        <v>64874</v>
      </c>
      <c r="N27" s="83">
        <v>63883</v>
      </c>
      <c r="O27" s="366">
        <v>63015</v>
      </c>
      <c r="P27" s="366">
        <v>62293</v>
      </c>
      <c r="Q27" s="366">
        <v>59192</v>
      </c>
      <c r="R27" s="84">
        <v>55352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20713</v>
      </c>
      <c r="K28" s="85">
        <v>20662</v>
      </c>
      <c r="L28" s="85">
        <v>20301</v>
      </c>
      <c r="M28" s="85">
        <v>20322</v>
      </c>
      <c r="N28" s="85">
        <v>20128</v>
      </c>
      <c r="O28" s="270">
        <v>19912</v>
      </c>
      <c r="P28" s="270">
        <v>19838</v>
      </c>
      <c r="Q28" s="270">
        <v>18824</v>
      </c>
      <c r="R28" s="86">
        <v>17770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45507</v>
      </c>
      <c r="K29" s="77">
        <v>45440</v>
      </c>
      <c r="L29" s="77">
        <v>45009</v>
      </c>
      <c r="M29" s="77">
        <v>44552</v>
      </c>
      <c r="N29" s="77">
        <v>43755</v>
      </c>
      <c r="O29" s="381">
        <v>43103</v>
      </c>
      <c r="P29" s="381">
        <v>42455</v>
      </c>
      <c r="Q29" s="381">
        <v>40368</v>
      </c>
      <c r="R29" s="78">
        <v>37582</v>
      </c>
    </row>
    <row r="30" spans="3:18" ht="12.75" customHeight="1">
      <c r="C30" s="22"/>
      <c r="D30" s="131"/>
      <c r="E30" s="80" t="s">
        <v>48</v>
      </c>
      <c r="F30" s="80"/>
      <c r="G30" s="80"/>
      <c r="H30" s="81" t="s">
        <v>49</v>
      </c>
      <c r="I30" s="82"/>
      <c r="J30" s="83">
        <v>50987</v>
      </c>
      <c r="K30" s="83">
        <v>51112</v>
      </c>
      <c r="L30" s="83">
        <v>50577</v>
      </c>
      <c r="M30" s="83">
        <v>50121</v>
      </c>
      <c r="N30" s="83">
        <v>49061</v>
      </c>
      <c r="O30" s="366">
        <v>48020</v>
      </c>
      <c r="P30" s="366">
        <v>47299</v>
      </c>
      <c r="Q30" s="366">
        <v>44986</v>
      </c>
      <c r="R30" s="84">
        <v>41715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25034</v>
      </c>
      <c r="K31" s="85">
        <v>25187</v>
      </c>
      <c r="L31" s="85">
        <v>25073</v>
      </c>
      <c r="M31" s="85">
        <v>25064</v>
      </c>
      <c r="N31" s="85">
        <v>24558</v>
      </c>
      <c r="O31" s="270">
        <v>24190</v>
      </c>
      <c r="P31" s="270">
        <v>23944</v>
      </c>
      <c r="Q31" s="270">
        <v>22972</v>
      </c>
      <c r="R31" s="86">
        <v>21422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25953</v>
      </c>
      <c r="K32" s="77">
        <v>25925</v>
      </c>
      <c r="L32" s="77">
        <v>25504</v>
      </c>
      <c r="M32" s="77">
        <v>25057</v>
      </c>
      <c r="N32" s="77">
        <v>24503</v>
      </c>
      <c r="O32" s="381">
        <v>23830</v>
      </c>
      <c r="P32" s="381">
        <v>23355</v>
      </c>
      <c r="Q32" s="381">
        <v>22014</v>
      </c>
      <c r="R32" s="78">
        <v>20293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51005</v>
      </c>
      <c r="K33" s="83">
        <v>51498</v>
      </c>
      <c r="L33" s="83">
        <v>51591</v>
      </c>
      <c r="M33" s="83">
        <v>51392</v>
      </c>
      <c r="N33" s="83">
        <v>50010</v>
      </c>
      <c r="O33" s="366">
        <v>48842</v>
      </c>
      <c r="P33" s="366">
        <v>47587</v>
      </c>
      <c r="Q33" s="366">
        <v>44732</v>
      </c>
      <c r="R33" s="84">
        <v>41774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51005</v>
      </c>
      <c r="K34" s="77">
        <v>51498</v>
      </c>
      <c r="L34" s="77">
        <v>51591</v>
      </c>
      <c r="M34" s="77">
        <v>51392</v>
      </c>
      <c r="N34" s="77">
        <v>50010</v>
      </c>
      <c r="O34" s="381">
        <v>48842</v>
      </c>
      <c r="P34" s="381">
        <v>47587</v>
      </c>
      <c r="Q34" s="381">
        <v>44732</v>
      </c>
      <c r="R34" s="78">
        <v>41774</v>
      </c>
    </row>
    <row r="35" spans="4:18" ht="13.5">
      <c r="D35" s="198"/>
      <c r="E35" s="199"/>
      <c r="F35" s="199"/>
      <c r="G35" s="199"/>
      <c r="H35" s="199"/>
      <c r="I35" s="198"/>
      <c r="J35" s="198"/>
      <c r="K35" s="198"/>
      <c r="L35" s="198"/>
      <c r="M35" s="198"/>
      <c r="N35" s="198"/>
      <c r="O35" s="198"/>
      <c r="P35" s="198"/>
      <c r="Q35" s="198"/>
      <c r="R35" s="200" t="s">
        <v>275</v>
      </c>
    </row>
  </sheetData>
  <sheetProtection/>
  <mergeCells count="10">
    <mergeCell ref="M7:M10"/>
    <mergeCell ref="N7:N10"/>
    <mergeCell ref="R7:R10"/>
    <mergeCell ref="D7:I11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R35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22" width="8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142</v>
      </c>
      <c r="E4" s="58"/>
      <c r="F4" s="58"/>
      <c r="G4" s="58"/>
      <c r="H4" s="16" t="s">
        <v>141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127619</v>
      </c>
      <c r="K12" s="71">
        <v>125246</v>
      </c>
      <c r="L12" s="71">
        <v>122311</v>
      </c>
      <c r="M12" s="71">
        <v>124669</v>
      </c>
      <c r="N12" s="71">
        <v>119675</v>
      </c>
      <c r="O12" s="380">
        <v>116788</v>
      </c>
      <c r="P12" s="380">
        <v>114585</v>
      </c>
      <c r="Q12" s="380">
        <v>101232</v>
      </c>
      <c r="R12" s="72">
        <v>94387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60">
        <v>13240</v>
      </c>
      <c r="P13" s="360">
        <v>12742</v>
      </c>
      <c r="Q13" s="360">
        <v>11510</v>
      </c>
      <c r="R13" s="28">
        <v>10654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14883</v>
      </c>
      <c r="K14" s="77">
        <v>14546</v>
      </c>
      <c r="L14" s="77">
        <v>14019</v>
      </c>
      <c r="M14" s="77">
        <v>14279</v>
      </c>
      <c r="N14" s="77">
        <v>13596</v>
      </c>
      <c r="O14" s="381">
        <v>13240</v>
      </c>
      <c r="P14" s="381">
        <v>12742</v>
      </c>
      <c r="Q14" s="381">
        <v>11510</v>
      </c>
      <c r="R14" s="78">
        <v>10654</v>
      </c>
    </row>
    <row r="15" spans="3:18" ht="12.75" customHeight="1">
      <c r="C15" s="22"/>
      <c r="D15" s="131"/>
      <c r="E15" s="80" t="s">
        <v>20</v>
      </c>
      <c r="F15" s="80"/>
      <c r="G15" s="80"/>
      <c r="H15" s="81" t="s">
        <v>21</v>
      </c>
      <c r="I15" s="82"/>
      <c r="J15" s="83">
        <v>10858</v>
      </c>
      <c r="K15" s="83">
        <v>10698</v>
      </c>
      <c r="L15" s="83">
        <v>10513</v>
      </c>
      <c r="M15" s="83">
        <v>11120</v>
      </c>
      <c r="N15" s="83">
        <v>10856</v>
      </c>
      <c r="O15" s="366">
        <v>10671</v>
      </c>
      <c r="P15" s="366">
        <v>10206</v>
      </c>
      <c r="Q15" s="366">
        <v>9323</v>
      </c>
      <c r="R15" s="84">
        <v>8561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10858</v>
      </c>
      <c r="K16" s="77">
        <v>10698</v>
      </c>
      <c r="L16" s="77">
        <v>10513</v>
      </c>
      <c r="M16" s="77">
        <v>11120</v>
      </c>
      <c r="N16" s="77">
        <v>10856</v>
      </c>
      <c r="O16" s="381">
        <v>10671</v>
      </c>
      <c r="P16" s="381">
        <v>10206</v>
      </c>
      <c r="Q16" s="381">
        <v>9323</v>
      </c>
      <c r="R16" s="78">
        <v>8561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15077</v>
      </c>
      <c r="K17" s="83">
        <v>14424</v>
      </c>
      <c r="L17" s="83">
        <v>14499</v>
      </c>
      <c r="M17" s="83">
        <v>14877</v>
      </c>
      <c r="N17" s="83">
        <v>13703</v>
      </c>
      <c r="O17" s="366">
        <v>13650</v>
      </c>
      <c r="P17" s="366">
        <v>13699</v>
      </c>
      <c r="Q17" s="366">
        <v>11877</v>
      </c>
      <c r="R17" s="84">
        <v>11212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8307</v>
      </c>
      <c r="K18" s="85">
        <v>7822</v>
      </c>
      <c r="L18" s="85">
        <v>7885</v>
      </c>
      <c r="M18" s="85">
        <v>8187</v>
      </c>
      <c r="N18" s="85">
        <v>7517</v>
      </c>
      <c r="O18" s="270">
        <v>7470</v>
      </c>
      <c r="P18" s="270">
        <v>7446</v>
      </c>
      <c r="Q18" s="270">
        <v>6509</v>
      </c>
      <c r="R18" s="86">
        <v>6201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6770</v>
      </c>
      <c r="K19" s="77">
        <v>6602</v>
      </c>
      <c r="L19" s="77">
        <v>6614</v>
      </c>
      <c r="M19" s="77">
        <v>6690</v>
      </c>
      <c r="N19" s="77">
        <v>6186</v>
      </c>
      <c r="O19" s="381">
        <v>6180</v>
      </c>
      <c r="P19" s="381">
        <v>6253</v>
      </c>
      <c r="Q19" s="381">
        <v>5368</v>
      </c>
      <c r="R19" s="78">
        <v>5011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15205</v>
      </c>
      <c r="K20" s="83">
        <v>15073</v>
      </c>
      <c r="L20" s="83">
        <v>14698</v>
      </c>
      <c r="M20" s="83">
        <v>14839</v>
      </c>
      <c r="N20" s="83">
        <v>14328</v>
      </c>
      <c r="O20" s="366">
        <v>13960</v>
      </c>
      <c r="P20" s="366">
        <v>13578</v>
      </c>
      <c r="Q20" s="366">
        <v>12285</v>
      </c>
      <c r="R20" s="84">
        <v>11310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3952</v>
      </c>
      <c r="K21" s="85">
        <v>3983</v>
      </c>
      <c r="L21" s="85">
        <v>3777</v>
      </c>
      <c r="M21" s="85">
        <v>3727</v>
      </c>
      <c r="N21" s="85">
        <v>3676</v>
      </c>
      <c r="O21" s="270">
        <v>3469</v>
      </c>
      <c r="P21" s="270">
        <v>3490</v>
      </c>
      <c r="Q21" s="270">
        <v>3164</v>
      </c>
      <c r="R21" s="86">
        <v>2751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11253</v>
      </c>
      <c r="K22" s="77">
        <v>11090</v>
      </c>
      <c r="L22" s="77">
        <v>10921</v>
      </c>
      <c r="M22" s="77">
        <v>11112</v>
      </c>
      <c r="N22" s="77">
        <v>10652</v>
      </c>
      <c r="O22" s="381">
        <v>10491</v>
      </c>
      <c r="P22" s="381">
        <v>10088</v>
      </c>
      <c r="Q22" s="381">
        <v>9121</v>
      </c>
      <c r="R22" s="78">
        <v>8559</v>
      </c>
    </row>
    <row r="23" spans="3:18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18810</v>
      </c>
      <c r="K23" s="83">
        <v>18244</v>
      </c>
      <c r="L23" s="83">
        <v>17629</v>
      </c>
      <c r="M23" s="83">
        <v>18054</v>
      </c>
      <c r="N23" s="83">
        <v>17664</v>
      </c>
      <c r="O23" s="366">
        <v>17070</v>
      </c>
      <c r="P23" s="366">
        <v>16909</v>
      </c>
      <c r="Q23" s="366">
        <v>14938</v>
      </c>
      <c r="R23" s="84">
        <v>14242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5771</v>
      </c>
      <c r="K24" s="85">
        <v>5423</v>
      </c>
      <c r="L24" s="85">
        <v>5435</v>
      </c>
      <c r="M24" s="85">
        <v>5353</v>
      </c>
      <c r="N24" s="85">
        <v>4905</v>
      </c>
      <c r="O24" s="270">
        <v>4765</v>
      </c>
      <c r="P24" s="270">
        <v>4640</v>
      </c>
      <c r="Q24" s="270">
        <v>4139</v>
      </c>
      <c r="R24" s="86">
        <v>3918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6723</v>
      </c>
      <c r="K25" s="85">
        <v>6864</v>
      </c>
      <c r="L25" s="85">
        <v>6498</v>
      </c>
      <c r="M25" s="85">
        <v>6813</v>
      </c>
      <c r="N25" s="85">
        <v>6928</v>
      </c>
      <c r="O25" s="270">
        <v>6656</v>
      </c>
      <c r="P25" s="270">
        <v>6689</v>
      </c>
      <c r="Q25" s="270">
        <v>5723</v>
      </c>
      <c r="R25" s="86">
        <v>5633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6316</v>
      </c>
      <c r="K26" s="77">
        <v>5957</v>
      </c>
      <c r="L26" s="77">
        <v>5696</v>
      </c>
      <c r="M26" s="77">
        <v>5888</v>
      </c>
      <c r="N26" s="77">
        <v>5831</v>
      </c>
      <c r="O26" s="381">
        <v>5649</v>
      </c>
      <c r="P26" s="381">
        <v>5580</v>
      </c>
      <c r="Q26" s="381">
        <v>5076</v>
      </c>
      <c r="R26" s="78">
        <v>4691</v>
      </c>
    </row>
    <row r="27" spans="3:18" ht="12.75" customHeight="1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20627</v>
      </c>
      <c r="K27" s="83">
        <v>20335</v>
      </c>
      <c r="L27" s="83">
        <v>19732</v>
      </c>
      <c r="M27" s="83">
        <v>20082</v>
      </c>
      <c r="N27" s="83">
        <v>19513</v>
      </c>
      <c r="O27" s="366">
        <v>19098</v>
      </c>
      <c r="P27" s="366">
        <v>18882</v>
      </c>
      <c r="Q27" s="366">
        <v>16292</v>
      </c>
      <c r="R27" s="84">
        <v>15255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6324</v>
      </c>
      <c r="K28" s="85">
        <v>6181</v>
      </c>
      <c r="L28" s="85">
        <v>6113</v>
      </c>
      <c r="M28" s="85">
        <v>6269</v>
      </c>
      <c r="N28" s="85">
        <v>5997</v>
      </c>
      <c r="O28" s="270">
        <v>6018</v>
      </c>
      <c r="P28" s="270">
        <v>5973</v>
      </c>
      <c r="Q28" s="270">
        <v>5079</v>
      </c>
      <c r="R28" s="86">
        <v>4925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14303</v>
      </c>
      <c r="K29" s="77">
        <v>14154</v>
      </c>
      <c r="L29" s="77">
        <v>13619</v>
      </c>
      <c r="M29" s="77">
        <v>13813</v>
      </c>
      <c r="N29" s="77">
        <v>13516</v>
      </c>
      <c r="O29" s="381">
        <v>13080</v>
      </c>
      <c r="P29" s="381">
        <v>12909</v>
      </c>
      <c r="Q29" s="381">
        <v>11213</v>
      </c>
      <c r="R29" s="78">
        <v>10330</v>
      </c>
    </row>
    <row r="30" spans="3:18" ht="12.75" customHeight="1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15930</v>
      </c>
      <c r="K30" s="83">
        <v>15802</v>
      </c>
      <c r="L30" s="83">
        <v>15435</v>
      </c>
      <c r="M30" s="83">
        <v>15421</v>
      </c>
      <c r="N30" s="83">
        <v>15020</v>
      </c>
      <c r="O30" s="366">
        <v>14485</v>
      </c>
      <c r="P30" s="366">
        <v>14345</v>
      </c>
      <c r="Q30" s="366">
        <v>12434</v>
      </c>
      <c r="R30" s="84">
        <v>11449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7917</v>
      </c>
      <c r="K31" s="85">
        <v>7996</v>
      </c>
      <c r="L31" s="85">
        <v>7842</v>
      </c>
      <c r="M31" s="85">
        <v>7841</v>
      </c>
      <c r="N31" s="85">
        <v>7659</v>
      </c>
      <c r="O31" s="270">
        <v>7454</v>
      </c>
      <c r="P31" s="270">
        <v>7480</v>
      </c>
      <c r="Q31" s="270">
        <v>6628</v>
      </c>
      <c r="R31" s="86">
        <v>6132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8013</v>
      </c>
      <c r="K32" s="77">
        <v>7806</v>
      </c>
      <c r="L32" s="77">
        <v>7593</v>
      </c>
      <c r="M32" s="77">
        <v>7580</v>
      </c>
      <c r="N32" s="77">
        <v>7361</v>
      </c>
      <c r="O32" s="381">
        <v>7031</v>
      </c>
      <c r="P32" s="381">
        <v>6865</v>
      </c>
      <c r="Q32" s="381">
        <v>5806</v>
      </c>
      <c r="R32" s="78">
        <v>5317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16229</v>
      </c>
      <c r="K33" s="83">
        <v>16124</v>
      </c>
      <c r="L33" s="83">
        <v>15786</v>
      </c>
      <c r="M33" s="83">
        <v>15997</v>
      </c>
      <c r="N33" s="83">
        <v>14995</v>
      </c>
      <c r="O33" s="366">
        <v>14614</v>
      </c>
      <c r="P33" s="366">
        <v>14224</v>
      </c>
      <c r="Q33" s="366">
        <v>12573</v>
      </c>
      <c r="R33" s="84">
        <v>11704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16229</v>
      </c>
      <c r="K34" s="77">
        <v>16124</v>
      </c>
      <c r="L34" s="77">
        <v>15786</v>
      </c>
      <c r="M34" s="77">
        <v>15997</v>
      </c>
      <c r="N34" s="77">
        <v>14995</v>
      </c>
      <c r="O34" s="381">
        <v>14614</v>
      </c>
      <c r="P34" s="381">
        <v>14224</v>
      </c>
      <c r="Q34" s="381">
        <v>12573</v>
      </c>
      <c r="R34" s="78">
        <v>11704</v>
      </c>
    </row>
    <row r="35" spans="4:18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</sheetData>
  <sheetProtection/>
  <mergeCells count="10">
    <mergeCell ref="M7:M10"/>
    <mergeCell ref="N7:N10"/>
    <mergeCell ref="R7:R10"/>
    <mergeCell ref="D7:I11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R35"/>
  <sheetViews>
    <sheetView showGridLine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24" width="10.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143</v>
      </c>
      <c r="E4" s="58"/>
      <c r="F4" s="58"/>
      <c r="G4" s="58"/>
      <c r="H4" s="16" t="s">
        <v>159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100209</v>
      </c>
      <c r="K12" s="71">
        <v>100961</v>
      </c>
      <c r="L12" s="71">
        <v>100632</v>
      </c>
      <c r="M12" s="71">
        <v>98046</v>
      </c>
      <c r="N12" s="71">
        <v>94136</v>
      </c>
      <c r="O12" s="380">
        <v>91007</v>
      </c>
      <c r="P12" s="380">
        <v>84882</v>
      </c>
      <c r="Q12" s="380">
        <v>79208</v>
      </c>
      <c r="R12" s="433" t="s">
        <v>3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60">
        <v>10210</v>
      </c>
      <c r="P13" s="360">
        <v>9588</v>
      </c>
      <c r="Q13" s="360">
        <v>8616</v>
      </c>
      <c r="R13" s="434" t="s">
        <v>3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11505</v>
      </c>
      <c r="K14" s="77">
        <v>11712</v>
      </c>
      <c r="L14" s="77">
        <v>11594</v>
      </c>
      <c r="M14" s="77">
        <v>11571</v>
      </c>
      <c r="N14" s="77">
        <v>10827</v>
      </c>
      <c r="O14" s="381">
        <v>10210</v>
      </c>
      <c r="P14" s="381">
        <v>9588</v>
      </c>
      <c r="Q14" s="381">
        <v>8616</v>
      </c>
      <c r="R14" s="428" t="s">
        <v>3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8636</v>
      </c>
      <c r="K15" s="83">
        <v>8597</v>
      </c>
      <c r="L15" s="83">
        <v>8709</v>
      </c>
      <c r="M15" s="83">
        <v>8391</v>
      </c>
      <c r="N15" s="83">
        <v>8253</v>
      </c>
      <c r="O15" s="366">
        <v>8066</v>
      </c>
      <c r="P15" s="366">
        <v>7840</v>
      </c>
      <c r="Q15" s="366">
        <v>7114</v>
      </c>
      <c r="R15" s="273" t="s">
        <v>3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8636</v>
      </c>
      <c r="K16" s="77">
        <v>8597</v>
      </c>
      <c r="L16" s="77">
        <v>8709</v>
      </c>
      <c r="M16" s="77">
        <v>8391</v>
      </c>
      <c r="N16" s="77">
        <v>8253</v>
      </c>
      <c r="O16" s="381">
        <v>8066</v>
      </c>
      <c r="P16" s="381">
        <v>7840</v>
      </c>
      <c r="Q16" s="381">
        <v>7114</v>
      </c>
      <c r="R16" s="428" t="s">
        <v>3</v>
      </c>
    </row>
    <row r="17" spans="3:18" ht="12.75" customHeight="1">
      <c r="C17" s="132"/>
      <c r="D17" s="79"/>
      <c r="E17" s="80" t="s">
        <v>24</v>
      </c>
      <c r="F17" s="80"/>
      <c r="G17" s="80"/>
      <c r="H17" s="81" t="s">
        <v>25</v>
      </c>
      <c r="I17" s="82"/>
      <c r="J17" s="83">
        <v>11853</v>
      </c>
      <c r="K17" s="83">
        <v>11930</v>
      </c>
      <c r="L17" s="83">
        <v>11768</v>
      </c>
      <c r="M17" s="83">
        <v>11940</v>
      </c>
      <c r="N17" s="83">
        <v>11006</v>
      </c>
      <c r="O17" s="366">
        <v>10940</v>
      </c>
      <c r="P17" s="366">
        <v>10534</v>
      </c>
      <c r="Q17" s="366">
        <v>9279</v>
      </c>
      <c r="R17" s="273" t="s">
        <v>3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6759</v>
      </c>
      <c r="K18" s="85">
        <v>6768</v>
      </c>
      <c r="L18" s="85">
        <v>6606</v>
      </c>
      <c r="M18" s="85">
        <v>6572</v>
      </c>
      <c r="N18" s="85">
        <v>6055</v>
      </c>
      <c r="O18" s="270">
        <v>6193</v>
      </c>
      <c r="P18" s="270">
        <v>5820</v>
      </c>
      <c r="Q18" s="270">
        <v>5323</v>
      </c>
      <c r="R18" s="424" t="s">
        <v>3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5094</v>
      </c>
      <c r="K19" s="77">
        <v>5162</v>
      </c>
      <c r="L19" s="77">
        <v>5162</v>
      </c>
      <c r="M19" s="77">
        <v>5368</v>
      </c>
      <c r="N19" s="77">
        <v>4951</v>
      </c>
      <c r="O19" s="381">
        <v>4747</v>
      </c>
      <c r="P19" s="381">
        <v>4714</v>
      </c>
      <c r="Q19" s="381">
        <v>3956</v>
      </c>
      <c r="R19" s="428" t="s">
        <v>3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10473</v>
      </c>
      <c r="K20" s="83">
        <v>10953</v>
      </c>
      <c r="L20" s="83">
        <v>10668</v>
      </c>
      <c r="M20" s="83">
        <v>10323</v>
      </c>
      <c r="N20" s="83">
        <v>9478</v>
      </c>
      <c r="O20" s="366">
        <v>9434</v>
      </c>
      <c r="P20" s="366">
        <v>8294</v>
      </c>
      <c r="Q20" s="366">
        <v>7873</v>
      </c>
      <c r="R20" s="273" t="s">
        <v>3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2758</v>
      </c>
      <c r="K21" s="85">
        <v>2826</v>
      </c>
      <c r="L21" s="85">
        <v>2740</v>
      </c>
      <c r="M21" s="85">
        <v>2684</v>
      </c>
      <c r="N21" s="85">
        <v>2488</v>
      </c>
      <c r="O21" s="270">
        <v>2507</v>
      </c>
      <c r="P21" s="270">
        <v>1942</v>
      </c>
      <c r="Q21" s="270">
        <v>1933</v>
      </c>
      <c r="R21" s="424" t="s">
        <v>3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7715</v>
      </c>
      <c r="K22" s="77">
        <v>8127</v>
      </c>
      <c r="L22" s="77">
        <v>7928</v>
      </c>
      <c r="M22" s="77">
        <v>7639</v>
      </c>
      <c r="N22" s="77">
        <v>6990</v>
      </c>
      <c r="O22" s="381">
        <v>6927</v>
      </c>
      <c r="P22" s="381">
        <v>6352</v>
      </c>
      <c r="Q22" s="381">
        <v>5940</v>
      </c>
      <c r="R22" s="428" t="s">
        <v>3</v>
      </c>
    </row>
    <row r="23" spans="3:18" ht="12.75" customHeight="1">
      <c r="C23" s="22"/>
      <c r="D23" s="131"/>
      <c r="E23" s="80" t="s">
        <v>36</v>
      </c>
      <c r="F23" s="80"/>
      <c r="G23" s="80"/>
      <c r="H23" s="81" t="s">
        <v>37</v>
      </c>
      <c r="I23" s="82"/>
      <c r="J23" s="83">
        <v>14727</v>
      </c>
      <c r="K23" s="83">
        <v>14582</v>
      </c>
      <c r="L23" s="83">
        <v>14797</v>
      </c>
      <c r="M23" s="83">
        <v>14060</v>
      </c>
      <c r="N23" s="83">
        <v>13407</v>
      </c>
      <c r="O23" s="366">
        <v>13188</v>
      </c>
      <c r="P23" s="366">
        <v>12499</v>
      </c>
      <c r="Q23" s="366">
        <v>12066</v>
      </c>
      <c r="R23" s="273" t="s">
        <v>3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4046</v>
      </c>
      <c r="K24" s="85">
        <v>4068</v>
      </c>
      <c r="L24" s="85">
        <v>4123</v>
      </c>
      <c r="M24" s="85">
        <v>3921</v>
      </c>
      <c r="N24" s="85">
        <v>3700</v>
      </c>
      <c r="O24" s="270">
        <v>3574</v>
      </c>
      <c r="P24" s="270">
        <v>3412</v>
      </c>
      <c r="Q24" s="270">
        <v>2943</v>
      </c>
      <c r="R24" s="424" t="s">
        <v>3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5441</v>
      </c>
      <c r="K25" s="85">
        <v>5597</v>
      </c>
      <c r="L25" s="85">
        <v>5771</v>
      </c>
      <c r="M25" s="85">
        <v>5279</v>
      </c>
      <c r="N25" s="85">
        <v>5165</v>
      </c>
      <c r="O25" s="270">
        <v>5175</v>
      </c>
      <c r="P25" s="270">
        <v>4824</v>
      </c>
      <c r="Q25" s="270">
        <v>5031</v>
      </c>
      <c r="R25" s="424" t="s">
        <v>3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5240</v>
      </c>
      <c r="K26" s="77">
        <v>4917</v>
      </c>
      <c r="L26" s="77">
        <v>4903</v>
      </c>
      <c r="M26" s="77">
        <v>4860</v>
      </c>
      <c r="N26" s="77">
        <v>4542</v>
      </c>
      <c r="O26" s="381">
        <v>4439</v>
      </c>
      <c r="P26" s="381">
        <v>4263</v>
      </c>
      <c r="Q26" s="381">
        <v>4092</v>
      </c>
      <c r="R26" s="428" t="s">
        <v>3</v>
      </c>
    </row>
    <row r="27" spans="3:18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17350</v>
      </c>
      <c r="K27" s="83">
        <v>17299</v>
      </c>
      <c r="L27" s="83">
        <v>16860</v>
      </c>
      <c r="M27" s="83">
        <v>16223</v>
      </c>
      <c r="N27" s="83">
        <v>16321</v>
      </c>
      <c r="O27" s="366">
        <v>15413</v>
      </c>
      <c r="P27" s="366">
        <v>14526</v>
      </c>
      <c r="Q27" s="366">
        <v>13805</v>
      </c>
      <c r="R27" s="273" t="s">
        <v>3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5444</v>
      </c>
      <c r="K28" s="85">
        <v>5440</v>
      </c>
      <c r="L28" s="85">
        <v>5314</v>
      </c>
      <c r="M28" s="85">
        <v>5154</v>
      </c>
      <c r="N28" s="85">
        <v>5112</v>
      </c>
      <c r="O28" s="270">
        <v>4954</v>
      </c>
      <c r="P28" s="270">
        <v>4980</v>
      </c>
      <c r="Q28" s="270">
        <v>4480</v>
      </c>
      <c r="R28" s="424" t="s">
        <v>3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11906</v>
      </c>
      <c r="K29" s="77">
        <v>11859</v>
      </c>
      <c r="L29" s="77">
        <v>11546</v>
      </c>
      <c r="M29" s="77">
        <v>11069</v>
      </c>
      <c r="N29" s="77">
        <v>11209</v>
      </c>
      <c r="O29" s="381">
        <v>10459</v>
      </c>
      <c r="P29" s="381">
        <v>9546</v>
      </c>
      <c r="Q29" s="381">
        <v>9325</v>
      </c>
      <c r="R29" s="428" t="s">
        <v>3</v>
      </c>
    </row>
    <row r="30" spans="3:18" ht="12.75" customHeight="1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13174</v>
      </c>
      <c r="K30" s="83">
        <v>13438</v>
      </c>
      <c r="L30" s="83">
        <v>13394</v>
      </c>
      <c r="M30" s="83">
        <v>12970</v>
      </c>
      <c r="N30" s="83">
        <v>12433</v>
      </c>
      <c r="O30" s="366">
        <v>12191</v>
      </c>
      <c r="P30" s="366">
        <v>10485</v>
      </c>
      <c r="Q30" s="366">
        <v>10716</v>
      </c>
      <c r="R30" s="273" t="s">
        <v>3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6340</v>
      </c>
      <c r="K31" s="85">
        <v>6558</v>
      </c>
      <c r="L31" s="85">
        <v>6415</v>
      </c>
      <c r="M31" s="85">
        <v>6445</v>
      </c>
      <c r="N31" s="85">
        <v>6106</v>
      </c>
      <c r="O31" s="270">
        <v>5867</v>
      </c>
      <c r="P31" s="270">
        <v>5318</v>
      </c>
      <c r="Q31" s="270">
        <v>5336</v>
      </c>
      <c r="R31" s="424" t="s">
        <v>3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6834</v>
      </c>
      <c r="K32" s="77">
        <v>6880</v>
      </c>
      <c r="L32" s="77">
        <v>6979</v>
      </c>
      <c r="M32" s="77">
        <v>6525</v>
      </c>
      <c r="N32" s="77">
        <v>6327</v>
      </c>
      <c r="O32" s="381">
        <v>6324</v>
      </c>
      <c r="P32" s="381">
        <v>5167</v>
      </c>
      <c r="Q32" s="381">
        <v>5380</v>
      </c>
      <c r="R32" s="428" t="s">
        <v>3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12491</v>
      </c>
      <c r="K33" s="83">
        <v>12450</v>
      </c>
      <c r="L33" s="83">
        <v>12842</v>
      </c>
      <c r="M33" s="83">
        <v>12568</v>
      </c>
      <c r="N33" s="83">
        <v>12411</v>
      </c>
      <c r="O33" s="366">
        <v>11565</v>
      </c>
      <c r="P33" s="366">
        <v>11116</v>
      </c>
      <c r="Q33" s="366">
        <v>9739</v>
      </c>
      <c r="R33" s="273" t="s">
        <v>3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12491</v>
      </c>
      <c r="K34" s="77">
        <v>12450</v>
      </c>
      <c r="L34" s="77">
        <v>12842</v>
      </c>
      <c r="M34" s="77">
        <v>12568</v>
      </c>
      <c r="N34" s="77">
        <v>12411</v>
      </c>
      <c r="O34" s="381">
        <v>11565</v>
      </c>
      <c r="P34" s="381">
        <v>11116</v>
      </c>
      <c r="Q34" s="381">
        <v>9739</v>
      </c>
      <c r="R34" s="428" t="s">
        <v>3</v>
      </c>
    </row>
    <row r="35" spans="4:18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  <row r="36" ht="12.75" customHeight="1"/>
  </sheetData>
  <sheetProtection/>
  <mergeCells count="10">
    <mergeCell ref="N7:N10"/>
    <mergeCell ref="R7:R10"/>
    <mergeCell ref="D7:I11"/>
    <mergeCell ref="J7:J10"/>
    <mergeCell ref="K7:K10"/>
    <mergeCell ref="L7:L10"/>
    <mergeCell ref="M7:M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R46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8" width="8.75390625" style="56" customWidth="1"/>
    <col min="19" max="42" width="1.75390625" style="56" customWidth="1"/>
    <col min="4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98</v>
      </c>
      <c r="E4" s="58"/>
      <c r="F4" s="58"/>
      <c r="G4" s="58"/>
      <c r="H4" s="16" t="s">
        <v>181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9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15" t="s">
        <v>85</v>
      </c>
    </row>
    <row r="7" spans="3:19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</row>
    <row r="8" spans="3:19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</row>
    <row r="9" spans="3:19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</row>
    <row r="10" spans="3:19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</row>
    <row r="11" spans="3:19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"/>
      <c r="P11" s="201"/>
      <c r="Q11" s="201"/>
      <c r="R11" s="21"/>
      <c r="S11" s="64"/>
    </row>
    <row r="12" spans="3:19" ht="16.5" thickBot="1" thickTop="1">
      <c r="C12" s="22"/>
      <c r="D12" s="109" t="s">
        <v>175</v>
      </c>
      <c r="E12" s="110"/>
      <c r="F12" s="110"/>
      <c r="G12" s="110"/>
      <c r="H12" s="110"/>
      <c r="I12" s="110"/>
      <c r="J12" s="251"/>
      <c r="K12" s="251"/>
      <c r="L12" s="251"/>
      <c r="M12" s="251"/>
      <c r="N12" s="251"/>
      <c r="O12" s="401"/>
      <c r="P12" s="251"/>
      <c r="Q12" s="251"/>
      <c r="R12" s="402"/>
      <c r="S12" s="64"/>
    </row>
    <row r="13" spans="3:19" ht="12.75">
      <c r="C13" s="22"/>
      <c r="D13" s="79"/>
      <c r="E13" s="80" t="s">
        <v>2</v>
      </c>
      <c r="F13" s="80"/>
      <c r="G13" s="80"/>
      <c r="H13" s="81"/>
      <c r="I13" s="82"/>
      <c r="J13" s="83">
        <f>'B5.3.12.1'!J13+'B5.3.12.2'!J13</f>
        <v>19658854.34</v>
      </c>
      <c r="K13" s="83">
        <f>'B5.3.12.1'!K13+'B5.3.12.2'!K13</f>
        <v>20620612.03</v>
      </c>
      <c r="L13" s="83">
        <f>'B5.3.12.1'!L13+'B5.3.12.2'!L13</f>
        <v>21582421.42</v>
      </c>
      <c r="M13" s="83">
        <f>'B5.3.12.1'!M13+'B5.3.12.2'!M13</f>
        <v>23033272.049999997</v>
      </c>
      <c r="N13" s="83">
        <f>'B5.3.12.1'!N13+'B5.3.12.2'!N13</f>
        <v>23834058.049999997</v>
      </c>
      <c r="O13" s="83">
        <f>'B5.3.12.1'!O13+'B5.3.12.2'!O13</f>
        <v>24833863.490000002</v>
      </c>
      <c r="P13" s="366">
        <v>26549152.160000004</v>
      </c>
      <c r="Q13" s="366">
        <v>25739354.169999998</v>
      </c>
      <c r="R13" s="84">
        <f>'B5.3.12.1'!R13+'B5.3.12.2'!R13</f>
        <v>25179342.33698</v>
      </c>
      <c r="S13" s="64"/>
    </row>
    <row r="14" spans="3:43" ht="12.75">
      <c r="C14" s="22"/>
      <c r="D14" s="29"/>
      <c r="E14" s="523" t="s">
        <v>4</v>
      </c>
      <c r="F14" s="138" t="s">
        <v>71</v>
      </c>
      <c r="G14" s="31"/>
      <c r="H14" s="32"/>
      <c r="I14" s="33"/>
      <c r="J14" s="34">
        <f>'B5.3.12.1'!J14+'B5.3.12.2'!J14</f>
        <v>18956692.58</v>
      </c>
      <c r="K14" s="34">
        <f>'B5.3.12.1'!K14+'B5.3.12.2'!K14</f>
        <v>19544944.52</v>
      </c>
      <c r="L14" s="34">
        <f>'B5.3.12.1'!L14+'B5.3.12.2'!L14</f>
        <v>20519737.73</v>
      </c>
      <c r="M14" s="34">
        <f>'B5.3.12.1'!M14+'B5.3.12.2'!M14</f>
        <v>21763033.99</v>
      </c>
      <c r="N14" s="34">
        <f>'B5.3.12.1'!N14+'B5.3.12.2'!N14</f>
        <v>22697266.909999996</v>
      </c>
      <c r="O14" s="34">
        <f>'B5.3.12.1'!O14+'B5.3.12.2'!O14</f>
        <v>23146073.78</v>
      </c>
      <c r="P14" s="367">
        <v>23894599.27</v>
      </c>
      <c r="Q14" s="367">
        <v>23244298.88</v>
      </c>
      <c r="R14" s="35">
        <f>'B5.3.12.1'!R14+'B5.3.12.2'!R14</f>
        <v>22967939.316979997</v>
      </c>
      <c r="S14" s="64"/>
      <c r="AQ14" s="249"/>
    </row>
    <row r="15" spans="3:43" ht="12.75">
      <c r="C15" s="22"/>
      <c r="D15" s="118"/>
      <c r="E15" s="526"/>
      <c r="F15" s="306" t="s">
        <v>72</v>
      </c>
      <c r="G15" s="42"/>
      <c r="H15" s="43"/>
      <c r="I15" s="44"/>
      <c r="J15" s="45">
        <f>'B5.3.12.1'!J15+'B5.3.12.2'!J15</f>
        <v>702161.76</v>
      </c>
      <c r="K15" s="45">
        <f>'B5.3.12.1'!K15+'B5.3.12.2'!K15</f>
        <v>1075667.51</v>
      </c>
      <c r="L15" s="45">
        <f>'B5.3.12.1'!L15+'B5.3.12.2'!L15</f>
        <v>1062683.6900000004</v>
      </c>
      <c r="M15" s="45">
        <f>'B5.3.12.1'!M15+'B5.3.12.2'!M15</f>
        <v>1270238.06</v>
      </c>
      <c r="N15" s="45">
        <f>'B5.3.12.1'!N15+'B5.3.12.2'!N15</f>
        <v>1136791.14</v>
      </c>
      <c r="O15" s="45">
        <f>'B5.3.12.1'!O15+'B5.3.12.2'!O15</f>
        <v>1687789.71</v>
      </c>
      <c r="P15" s="222">
        <v>2654552.89</v>
      </c>
      <c r="Q15" s="222">
        <v>2495055.29</v>
      </c>
      <c r="R15" s="46">
        <f>'B5.3.12.1'!R15+'B5.3.12.2'!R15</f>
        <v>2211403.02</v>
      </c>
      <c r="S15" s="64"/>
      <c r="AQ15" s="249"/>
    </row>
    <row r="16" spans="3:19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19">
        <f aca="true" t="shared" si="0" ref="J16:O16">J14/J13</f>
        <v>0.9642826714183792</v>
      </c>
      <c r="K16" s="119">
        <f t="shared" si="0"/>
        <v>0.9478353257199611</v>
      </c>
      <c r="L16" s="119">
        <f t="shared" si="0"/>
        <v>0.9507616096766958</v>
      </c>
      <c r="M16" s="119">
        <f t="shared" si="0"/>
        <v>0.9448520359051636</v>
      </c>
      <c r="N16" s="119">
        <f t="shared" si="0"/>
        <v>0.9523039199780752</v>
      </c>
      <c r="O16" s="119">
        <f t="shared" si="0"/>
        <v>0.9320367646105636</v>
      </c>
      <c r="P16" s="368">
        <v>0.9000136473661312</v>
      </c>
      <c r="Q16" s="368">
        <v>0.9030645728901753</v>
      </c>
      <c r="R16" s="120">
        <f>R14/R13</f>
        <v>0.9121739166017774</v>
      </c>
      <c r="S16" s="64"/>
    </row>
    <row r="17" spans="3:19" ht="13.5" thickBot="1">
      <c r="C17" s="22"/>
      <c r="D17" s="47"/>
      <c r="E17" s="545"/>
      <c r="F17" s="48" t="s">
        <v>72</v>
      </c>
      <c r="G17" s="48"/>
      <c r="H17" s="49"/>
      <c r="I17" s="50"/>
      <c r="J17" s="121">
        <f aca="true" t="shared" si="1" ref="J17:O17">J15/J13</f>
        <v>0.035717328581620696</v>
      </c>
      <c r="K17" s="121">
        <f t="shared" si="1"/>
        <v>0.05216467428003881</v>
      </c>
      <c r="L17" s="121">
        <f t="shared" si="1"/>
        <v>0.049238390323304154</v>
      </c>
      <c r="M17" s="121">
        <f t="shared" si="1"/>
        <v>0.05514796409483646</v>
      </c>
      <c r="N17" s="121">
        <f t="shared" si="1"/>
        <v>0.04769608002192476</v>
      </c>
      <c r="O17" s="121">
        <f t="shared" si="1"/>
        <v>0.06796323538943637</v>
      </c>
      <c r="P17" s="369">
        <v>0.0999863526338688</v>
      </c>
      <c r="Q17" s="369">
        <v>0.0969354271098248</v>
      </c>
      <c r="R17" s="122">
        <f>R15/R13</f>
        <v>0.0878260833982225</v>
      </c>
      <c r="S17" s="64"/>
    </row>
    <row r="18" spans="3:19" ht="13.5" thickBot="1">
      <c r="C18" s="22"/>
      <c r="D18" s="87" t="s">
        <v>182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403"/>
      <c r="P18" s="126"/>
      <c r="Q18" s="126"/>
      <c r="R18" s="404"/>
      <c r="S18" s="64"/>
    </row>
    <row r="19" spans="3:19" ht="12.75">
      <c r="C19" s="22"/>
      <c r="D19" s="92"/>
      <c r="E19" s="93" t="s">
        <v>2</v>
      </c>
      <c r="F19" s="93"/>
      <c r="G19" s="93"/>
      <c r="H19" s="94"/>
      <c r="I19" s="95"/>
      <c r="J19" s="83">
        <f>'B5.3.12.1'!J31+'B5.3.12.2'!J25</f>
        <v>211296.63999999998</v>
      </c>
      <c r="K19" s="83">
        <f>'B5.3.12.1'!K31+'B5.3.12.2'!K25</f>
        <v>169097.03</v>
      </c>
      <c r="L19" s="83">
        <f>'B5.3.12.1'!L31+'B5.3.12.2'!L25</f>
        <v>208850.87</v>
      </c>
      <c r="M19" s="83">
        <f>'B5.3.12.1'!M31+'B5.3.12.2'!M25</f>
        <v>188831</v>
      </c>
      <c r="N19" s="83">
        <f>'B5.3.12.1'!N31+'B5.3.12.2'!N25</f>
        <v>175564.73</v>
      </c>
      <c r="O19" s="83">
        <f>'B5.3.12.1'!O31+'B5.3.12.2'!O25</f>
        <v>183018</v>
      </c>
      <c r="P19" s="366">
        <v>215068.62</v>
      </c>
      <c r="Q19" s="366">
        <v>277218.47</v>
      </c>
      <c r="R19" s="84">
        <f>'B5.3.12.1'!R31+'B5.3.12.2'!R25</f>
        <v>267071.20595</v>
      </c>
      <c r="S19" s="64"/>
    </row>
    <row r="20" spans="3:43" ht="12.75" customHeight="1">
      <c r="C20" s="22"/>
      <c r="D20" s="29"/>
      <c r="E20" s="523" t="s">
        <v>4</v>
      </c>
      <c r="F20" s="138" t="s">
        <v>71</v>
      </c>
      <c r="G20" s="31"/>
      <c r="H20" s="32"/>
      <c r="I20" s="33"/>
      <c r="J20" s="34">
        <f>'B5.3.12.1'!J32+'B5.3.12.2'!J26</f>
        <v>163343.12</v>
      </c>
      <c r="K20" s="34">
        <f>'B5.3.12.1'!K32+'B5.3.12.2'!K26</f>
        <v>165804</v>
      </c>
      <c r="L20" s="34">
        <f>'B5.3.12.1'!L32+'B5.3.12.2'!L26</f>
        <v>176898.6</v>
      </c>
      <c r="M20" s="34">
        <f>'B5.3.12.1'!M32+'B5.3.12.2'!M26</f>
        <v>188831</v>
      </c>
      <c r="N20" s="34">
        <f>'B5.3.12.1'!N32+'B5.3.12.2'!N26</f>
        <v>175302</v>
      </c>
      <c r="O20" s="34">
        <f>'B5.3.12.1'!O32+'B5.3.12.2'!O26</f>
        <v>183018</v>
      </c>
      <c r="P20" s="367">
        <v>214537.62</v>
      </c>
      <c r="Q20" s="367">
        <v>273991.48</v>
      </c>
      <c r="R20" s="35">
        <f>'B5.3.12.1'!R32+'B5.3.12.2'!R26</f>
        <v>266546.20595</v>
      </c>
      <c r="S20" s="64"/>
      <c r="AQ20" s="249"/>
    </row>
    <row r="21" spans="3:19" ht="12.75">
      <c r="C21" s="22"/>
      <c r="D21" s="36"/>
      <c r="E21" s="524"/>
      <c r="F21" s="307" t="s">
        <v>72</v>
      </c>
      <c r="G21" s="37"/>
      <c r="H21" s="38"/>
      <c r="I21" s="39"/>
      <c r="J21" s="45">
        <f>'B5.3.12.1'!J33+'B5.3.12.2'!J27</f>
        <v>47953.520000000004</v>
      </c>
      <c r="K21" s="45">
        <f>'B5.3.12.1'!K33+'B5.3.12.2'!K27</f>
        <v>3293.03</v>
      </c>
      <c r="L21" s="45">
        <f>'B5.3.12.1'!L33+'B5.3.12.2'!L27</f>
        <v>31952.27</v>
      </c>
      <c r="M21" s="45">
        <f>'B5.3.12.1'!M33+'B5.3.12.2'!M27</f>
        <v>0</v>
      </c>
      <c r="N21" s="45">
        <f>'B5.3.12.1'!N33+'B5.3.12.2'!N27</f>
        <v>262.73</v>
      </c>
      <c r="O21" s="45">
        <f>'B5.3.12.1'!O33+'B5.3.12.2'!O27</f>
        <v>0</v>
      </c>
      <c r="P21" s="222">
        <v>531</v>
      </c>
      <c r="Q21" s="222">
        <v>3226.99</v>
      </c>
      <c r="R21" s="46">
        <f>'B5.3.12.1'!R33+'B5.3.12.2'!R27</f>
        <v>525</v>
      </c>
      <c r="S21" s="64"/>
    </row>
    <row r="22" spans="3:44" ht="12.75">
      <c r="C22" s="22"/>
      <c r="D22" s="29"/>
      <c r="E22" s="523" t="s">
        <v>73</v>
      </c>
      <c r="F22" s="31" t="s">
        <v>71</v>
      </c>
      <c r="G22" s="31"/>
      <c r="H22" s="32"/>
      <c r="I22" s="33"/>
      <c r="J22" s="119">
        <f aca="true" t="shared" si="2" ref="J22:O22">J20/J19</f>
        <v>0.7730511947563388</v>
      </c>
      <c r="K22" s="119">
        <f t="shared" si="2"/>
        <v>0.9805257963430818</v>
      </c>
      <c r="L22" s="119">
        <f t="shared" si="2"/>
        <v>0.8470091601725194</v>
      </c>
      <c r="M22" s="119">
        <f t="shared" si="2"/>
        <v>1</v>
      </c>
      <c r="N22" s="119">
        <f t="shared" si="2"/>
        <v>0.9985035149144136</v>
      </c>
      <c r="O22" s="119">
        <f t="shared" si="2"/>
        <v>1</v>
      </c>
      <c r="P22" s="368">
        <v>0.9975310205645064</v>
      </c>
      <c r="Q22" s="368">
        <v>0.9883593975538499</v>
      </c>
      <c r="R22" s="120">
        <f>R20/R19</f>
        <v>0.9980342321137446</v>
      </c>
      <c r="S22" s="64"/>
      <c r="AR22" s="249"/>
    </row>
    <row r="23" spans="3:19" ht="13.5" thickBot="1">
      <c r="C23" s="22"/>
      <c r="D23" s="47"/>
      <c r="E23" s="545"/>
      <c r="F23" s="48" t="s">
        <v>72</v>
      </c>
      <c r="G23" s="48"/>
      <c r="H23" s="49"/>
      <c r="I23" s="50"/>
      <c r="J23" s="121">
        <f aca="true" t="shared" si="3" ref="J23:O23">J21/J19</f>
        <v>0.22694880524366126</v>
      </c>
      <c r="K23" s="121">
        <f t="shared" si="3"/>
        <v>0.01947420365691816</v>
      </c>
      <c r="L23" s="121">
        <f t="shared" si="3"/>
        <v>0.15299083982748074</v>
      </c>
      <c r="M23" s="121">
        <f t="shared" si="3"/>
        <v>0</v>
      </c>
      <c r="N23" s="121">
        <f t="shared" si="3"/>
        <v>0.0014964850855863818</v>
      </c>
      <c r="O23" s="121">
        <f t="shared" si="3"/>
        <v>0</v>
      </c>
      <c r="P23" s="369">
        <v>0.0024689794354936577</v>
      </c>
      <c r="Q23" s="369">
        <v>0.011640602446150143</v>
      </c>
      <c r="R23" s="122">
        <f>R21/R19</f>
        <v>0.001965767886255355</v>
      </c>
      <c r="S23" s="64"/>
    </row>
    <row r="24" spans="3:19" ht="13.5" thickBot="1">
      <c r="C24" s="22"/>
      <c r="D24" s="87" t="s">
        <v>75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403"/>
      <c r="P24" s="126"/>
      <c r="Q24" s="126"/>
      <c r="R24" s="404"/>
      <c r="S24" s="64"/>
    </row>
    <row r="25" spans="3:19" ht="12.75">
      <c r="C25" s="22"/>
      <c r="D25" s="79"/>
      <c r="E25" s="80" t="s">
        <v>2</v>
      </c>
      <c r="F25" s="80"/>
      <c r="G25" s="80"/>
      <c r="H25" s="81"/>
      <c r="I25" s="82"/>
      <c r="J25" s="83">
        <f>'B5.3.12.1'!J49+'B5.3.12.2'!J31</f>
        <v>19503080.270000003</v>
      </c>
      <c r="K25" s="83">
        <f>'B5.3.12.1'!K49+'B5.3.12.2'!K31</f>
        <v>20451515</v>
      </c>
      <c r="L25" s="83">
        <f>'B5.3.12.1'!L49+'B5.3.12.2'!L31</f>
        <v>21373570.550000004</v>
      </c>
      <c r="M25" s="83">
        <f>'B5.3.12.1'!M49+'B5.3.12.2'!M31</f>
        <v>22844441.049999997</v>
      </c>
      <c r="N25" s="83">
        <f>'B5.3.12.1'!N49+'B5.3.12.2'!N31</f>
        <v>23658493.319999997</v>
      </c>
      <c r="O25" s="83">
        <f>'B5.3.12.1'!O49+'B5.3.12.2'!O31</f>
        <v>24650845.490000002</v>
      </c>
      <c r="P25" s="366">
        <v>26339745.000000004</v>
      </c>
      <c r="Q25" s="366">
        <v>25517597.929999996</v>
      </c>
      <c r="R25" s="84">
        <f>'B5.3.12.1'!R49+'B5.3.12.2'!R31</f>
        <v>24950916.189999998</v>
      </c>
      <c r="S25" s="64"/>
    </row>
    <row r="26" spans="3:43" ht="12.75" customHeight="1">
      <c r="C26" s="22"/>
      <c r="D26" s="29"/>
      <c r="E26" s="523" t="s">
        <v>4</v>
      </c>
      <c r="F26" s="138" t="s">
        <v>71</v>
      </c>
      <c r="G26" s="31"/>
      <c r="H26" s="32"/>
      <c r="I26" s="33"/>
      <c r="J26" s="34">
        <f>'B5.3.12.1'!J50+'B5.3.12.2'!J32</f>
        <v>18800918.54</v>
      </c>
      <c r="K26" s="34">
        <f>'B5.3.12.1'!K50+'B5.3.12.2'!K32</f>
        <v>19379140.52</v>
      </c>
      <c r="L26" s="34">
        <f>'B5.3.12.1'!L50+'B5.3.12.2'!L32</f>
        <v>20342839.130000003</v>
      </c>
      <c r="M26" s="34">
        <f>'B5.3.12.1'!M50+'B5.3.12.2'!M32</f>
        <v>21574202.99</v>
      </c>
      <c r="N26" s="34">
        <f>'B5.3.12.1'!N50+'B5.3.12.2'!N32</f>
        <v>22521964.909999996</v>
      </c>
      <c r="O26" s="34">
        <f>'B5.3.12.1'!O50+'B5.3.12.2'!O32</f>
        <v>22963055.78</v>
      </c>
      <c r="P26" s="367">
        <v>23685672.110000007</v>
      </c>
      <c r="Q26" s="367">
        <v>23022612.639999997</v>
      </c>
      <c r="R26" s="35">
        <f>'B5.3.12.1'!R50+'B5.3.12.2'!R32</f>
        <v>22739513.169999998</v>
      </c>
      <c r="S26" s="64"/>
      <c r="AQ26" s="249"/>
    </row>
    <row r="27" spans="3:19" ht="12.75">
      <c r="C27" s="22"/>
      <c r="D27" s="118"/>
      <c r="E27" s="526"/>
      <c r="F27" s="306" t="s">
        <v>72</v>
      </c>
      <c r="G27" s="42"/>
      <c r="H27" s="43"/>
      <c r="I27" s="44"/>
      <c r="J27" s="45">
        <f>'B5.3.12.1'!J51+'B5.3.12.2'!J33</f>
        <v>702161.73</v>
      </c>
      <c r="K27" s="45">
        <f>'B5.3.12.1'!K51+'B5.3.12.2'!K33</f>
        <v>1072374.48</v>
      </c>
      <c r="L27" s="45">
        <f>'B5.3.12.1'!L51+'B5.3.12.2'!L33</f>
        <v>1030731.4200000004</v>
      </c>
      <c r="M27" s="45">
        <f>'B5.3.12.1'!M51+'B5.3.12.2'!M33</f>
        <v>1270238.06</v>
      </c>
      <c r="N27" s="45">
        <f>'B5.3.12.1'!N51+'B5.3.12.2'!N33</f>
        <v>1136528.41</v>
      </c>
      <c r="O27" s="45">
        <f>'B5.3.12.1'!O51+'B5.3.12.2'!O33</f>
        <v>1687789.71</v>
      </c>
      <c r="P27" s="222">
        <v>2654072.89</v>
      </c>
      <c r="Q27" s="222">
        <v>2494985.29</v>
      </c>
      <c r="R27" s="46">
        <f>'B5.3.12.1'!R51+'B5.3.12.2'!R33</f>
        <v>2211403.02</v>
      </c>
      <c r="S27" s="64"/>
    </row>
    <row r="28" spans="3:19" ht="12.75" customHeight="1">
      <c r="C28" s="22"/>
      <c r="D28" s="29"/>
      <c r="E28" s="523" t="s">
        <v>73</v>
      </c>
      <c r="F28" s="31" t="s">
        <v>71</v>
      </c>
      <c r="G28" s="31"/>
      <c r="H28" s="32"/>
      <c r="I28" s="33"/>
      <c r="J28" s="119">
        <f aca="true" t="shared" si="4" ref="J28:O28">J26/J25</f>
        <v>0.9639973932179277</v>
      </c>
      <c r="K28" s="119">
        <f t="shared" si="4"/>
        <v>0.9475650346685808</v>
      </c>
      <c r="L28" s="119">
        <f t="shared" si="4"/>
        <v>0.9517754220059408</v>
      </c>
      <c r="M28" s="119">
        <f t="shared" si="4"/>
        <v>0.9443961856094527</v>
      </c>
      <c r="N28" s="119">
        <f t="shared" si="4"/>
        <v>0.95196108244817</v>
      </c>
      <c r="O28" s="119">
        <f t="shared" si="4"/>
        <v>0.9315321776413438</v>
      </c>
      <c r="P28" s="368">
        <v>0.8992369557867779</v>
      </c>
      <c r="Q28" s="368">
        <v>0.9022249156505932</v>
      </c>
      <c r="R28" s="120">
        <f>R26/R25</f>
        <v>0.911369867015693</v>
      </c>
      <c r="S28" s="64"/>
    </row>
    <row r="29" spans="3:19" ht="13.5" thickBot="1">
      <c r="C29" s="22"/>
      <c r="D29" s="47"/>
      <c r="E29" s="545"/>
      <c r="F29" s="48" t="s">
        <v>72</v>
      </c>
      <c r="G29" s="48"/>
      <c r="H29" s="49"/>
      <c r="I29" s="50"/>
      <c r="J29" s="121">
        <f aca="true" t="shared" si="5" ref="J29:O29">J27/J25</f>
        <v>0.036002606782072163</v>
      </c>
      <c r="K29" s="121">
        <f t="shared" si="5"/>
        <v>0.05243496533141921</v>
      </c>
      <c r="L29" s="121">
        <f t="shared" si="5"/>
        <v>0.048224577994059124</v>
      </c>
      <c r="M29" s="121">
        <f t="shared" si="5"/>
        <v>0.05560381439054733</v>
      </c>
      <c r="N29" s="121">
        <f t="shared" si="5"/>
        <v>0.04803891755182997</v>
      </c>
      <c r="O29" s="121">
        <f t="shared" si="5"/>
        <v>0.06846782235865614</v>
      </c>
      <c r="P29" s="369">
        <v>0.10076304421322226</v>
      </c>
      <c r="Q29" s="369">
        <v>0.09777508434940688</v>
      </c>
      <c r="R29" s="122">
        <f>R27/R25</f>
        <v>0.08863013298430707</v>
      </c>
      <c r="S29" s="64"/>
    </row>
    <row r="30" spans="3:19" ht="13.5" thickBot="1">
      <c r="C30" s="22"/>
      <c r="D30" s="87" t="s">
        <v>176</v>
      </c>
      <c r="E30" s="88"/>
      <c r="F30" s="88"/>
      <c r="G30" s="88"/>
      <c r="H30" s="88"/>
      <c r="I30" s="88"/>
      <c r="J30" s="113"/>
      <c r="K30" s="113"/>
      <c r="L30" s="113"/>
      <c r="M30" s="113"/>
      <c r="N30" s="308"/>
      <c r="O30" s="405"/>
      <c r="P30" s="113"/>
      <c r="Q30" s="113"/>
      <c r="R30" s="406"/>
      <c r="S30" s="64"/>
    </row>
    <row r="31" spans="3:19" ht="12.75">
      <c r="C31" s="22"/>
      <c r="D31" s="142"/>
      <c r="E31" s="546" t="s">
        <v>186</v>
      </c>
      <c r="F31" s="547"/>
      <c r="G31" s="547"/>
      <c r="H31" s="547"/>
      <c r="I31" s="145"/>
      <c r="J31" s="320">
        <v>114.24777249999998</v>
      </c>
      <c r="K31" s="320">
        <v>121.34803966999998</v>
      </c>
      <c r="L31" s="320">
        <v>128.55417447999997</v>
      </c>
      <c r="M31" s="320">
        <v>141.24843944</v>
      </c>
      <c r="N31" s="320">
        <v>151.5849897</v>
      </c>
      <c r="O31" s="320">
        <v>149.79972682000005</v>
      </c>
      <c r="P31" s="370">
        <v>162.80350399</v>
      </c>
      <c r="Q31" s="370">
        <v>161.87480193999997</v>
      </c>
      <c r="R31" s="321">
        <v>172.76879587426</v>
      </c>
      <c r="S31" s="64"/>
    </row>
    <row r="32" spans="3:19" ht="27" customHeight="1">
      <c r="C32" s="22"/>
      <c r="D32" s="118"/>
      <c r="E32" s="548" t="s">
        <v>253</v>
      </c>
      <c r="F32" s="548"/>
      <c r="G32" s="548"/>
      <c r="H32" s="548"/>
      <c r="I32" s="322"/>
      <c r="J32" s="323">
        <f aca="true" t="shared" si="6" ref="J32:R32">J13/J31/1000000</f>
        <v>0.17207210179962154</v>
      </c>
      <c r="K32" s="323">
        <f t="shared" si="6"/>
        <v>0.16992950266091436</v>
      </c>
      <c r="L32" s="323">
        <f t="shared" si="6"/>
        <v>0.1678858077328148</v>
      </c>
      <c r="M32" s="323">
        <f t="shared" si="6"/>
        <v>0.16306921436667732</v>
      </c>
      <c r="N32" s="323">
        <f t="shared" si="6"/>
        <v>0.1572323097238697</v>
      </c>
      <c r="O32" s="323">
        <f t="shared" si="6"/>
        <v>0.16578043242922913</v>
      </c>
      <c r="P32" s="436">
        <f t="shared" si="6"/>
        <v>0.1630748203160956</v>
      </c>
      <c r="Q32" s="436">
        <f t="shared" si="6"/>
        <v>0.15900778788004616</v>
      </c>
      <c r="R32" s="324">
        <f t="shared" si="6"/>
        <v>0.1457401043375064</v>
      </c>
      <c r="S32" s="64"/>
    </row>
    <row r="33" spans="4:19" ht="12.75">
      <c r="D33" s="318"/>
      <c r="E33" s="97" t="s">
        <v>78</v>
      </c>
      <c r="F33" s="97"/>
      <c r="G33" s="97"/>
      <c r="H33" s="98"/>
      <c r="I33" s="99"/>
      <c r="J33" s="411">
        <v>2688.107</v>
      </c>
      <c r="K33" s="411">
        <v>2929.172</v>
      </c>
      <c r="L33" s="411">
        <v>3116.056</v>
      </c>
      <c r="M33" s="411">
        <v>3352.599</v>
      </c>
      <c r="N33" s="411">
        <v>3662.573</v>
      </c>
      <c r="O33" s="412">
        <v>3848.411</v>
      </c>
      <c r="P33" s="412">
        <v>3739.225</v>
      </c>
      <c r="Q33" s="412">
        <v>3775.237</v>
      </c>
      <c r="R33" s="413">
        <v>3809.311</v>
      </c>
      <c r="S33" s="56" t="s">
        <v>85</v>
      </c>
    </row>
    <row r="34" spans="4:18" ht="13.5" thickBot="1">
      <c r="D34" s="36"/>
      <c r="E34" s="202" t="s">
        <v>177</v>
      </c>
      <c r="F34" s="202"/>
      <c r="G34" s="202"/>
      <c r="H34" s="203"/>
      <c r="I34" s="206"/>
      <c r="J34" s="316">
        <f>J13/1000000/J33</f>
        <v>0.0073132707663794635</v>
      </c>
      <c r="K34" s="316">
        <f aca="true" t="shared" si="7" ref="K34:R34">K13/1000000/K33</f>
        <v>0.00703974093361537</v>
      </c>
      <c r="L34" s="316">
        <f t="shared" si="7"/>
        <v>0.006926198187709079</v>
      </c>
      <c r="M34" s="316">
        <f t="shared" si="7"/>
        <v>0.006870273495279333</v>
      </c>
      <c r="N34" s="316">
        <f t="shared" si="7"/>
        <v>0.006507462936574915</v>
      </c>
      <c r="O34" s="316">
        <f t="shared" si="7"/>
        <v>0.00645301748955608</v>
      </c>
      <c r="P34" s="437">
        <f t="shared" si="7"/>
        <v>0.007100175079060502</v>
      </c>
      <c r="Q34" s="437">
        <f t="shared" si="7"/>
        <v>0.006817943925109867</v>
      </c>
      <c r="R34" s="317">
        <f t="shared" si="7"/>
        <v>0.0066099466115998404</v>
      </c>
    </row>
    <row r="35" spans="4:18" ht="13.5" thickBot="1">
      <c r="D35" s="87" t="s">
        <v>179</v>
      </c>
      <c r="E35" s="88"/>
      <c r="F35" s="88"/>
      <c r="G35" s="88"/>
      <c r="H35" s="88"/>
      <c r="I35" s="88"/>
      <c r="J35" s="126"/>
      <c r="K35" s="126"/>
      <c r="L35" s="126"/>
      <c r="M35" s="126"/>
      <c r="N35" s="127"/>
      <c r="O35" s="403"/>
      <c r="P35" s="126"/>
      <c r="Q35" s="126"/>
      <c r="R35" s="404"/>
    </row>
    <row r="36" spans="4:18" ht="12.75">
      <c r="D36" s="92"/>
      <c r="E36" s="93" t="s">
        <v>2</v>
      </c>
      <c r="F36" s="93"/>
      <c r="G36" s="93"/>
      <c r="H36" s="94"/>
      <c r="I36" s="95"/>
      <c r="J36" s="83">
        <f>'B5.3.12.1'!J74+'B5.3.12.2'!J49</f>
        <v>1947452.89</v>
      </c>
      <c r="K36" s="83">
        <f>'B5.3.12.1'!K74+'B5.3.12.2'!K49</f>
        <v>2087327.2149999999</v>
      </c>
      <c r="L36" s="83">
        <f>'B5.3.12.1'!L74+'B5.3.12.2'!L49</f>
        <v>2226238.52</v>
      </c>
      <c r="M36" s="83">
        <f>'B5.3.12.1'!M74+'B5.3.12.2'!M49</f>
        <v>2451601.698</v>
      </c>
      <c r="N36" s="83">
        <f>'B5.3.12.1'!N74+'B5.3.12.2'!N49</f>
        <v>2556382.198</v>
      </c>
      <c r="O36" s="366" t="s">
        <v>3</v>
      </c>
      <c r="P36" s="366" t="s">
        <v>3</v>
      </c>
      <c r="Q36" s="366" t="s">
        <v>67</v>
      </c>
      <c r="R36" s="84" t="s">
        <v>67</v>
      </c>
    </row>
    <row r="37" spans="4:18" ht="15">
      <c r="D37" s="310"/>
      <c r="E37" s="523" t="s">
        <v>4</v>
      </c>
      <c r="F37" s="138" t="s">
        <v>197</v>
      </c>
      <c r="G37" s="31"/>
      <c r="H37" s="32"/>
      <c r="I37" s="33"/>
      <c r="J37" s="147">
        <f>'B5.3.12.1'!J75+'B5.3.12.2'!J50</f>
        <v>1807129.89</v>
      </c>
      <c r="K37" s="147">
        <f>'B5.3.12.1'!K75+'B5.3.12.2'!K50</f>
        <v>1937996.236</v>
      </c>
      <c r="L37" s="147">
        <f>'B5.3.12.1'!L75+'B5.3.12.2'!L50</f>
        <v>2070013.52</v>
      </c>
      <c r="M37" s="147">
        <f>'B5.3.12.1'!M75+'B5.3.12.2'!M50</f>
        <v>2283138.698</v>
      </c>
      <c r="N37" s="147">
        <f>'B5.3.12.1'!N75+'B5.3.12.2'!N50</f>
        <v>2381080.198</v>
      </c>
      <c r="O37" s="372" t="s">
        <v>3</v>
      </c>
      <c r="P37" s="372" t="s">
        <v>3</v>
      </c>
      <c r="Q37" s="372" t="s">
        <v>67</v>
      </c>
      <c r="R37" s="148" t="s">
        <v>67</v>
      </c>
    </row>
    <row r="38" spans="4:18" ht="13.5" thickBot="1">
      <c r="D38" s="311"/>
      <c r="E38" s="545"/>
      <c r="F38" s="139" t="s">
        <v>178</v>
      </c>
      <c r="G38" s="48"/>
      <c r="H38" s="49"/>
      <c r="I38" s="50"/>
      <c r="J38" s="312">
        <f>'B5.3.12.1'!J78+'B5.3.12.2'!J51</f>
        <v>140323</v>
      </c>
      <c r="K38" s="312">
        <f>'B5.3.12.1'!K78+'B5.3.12.2'!K51</f>
        <v>149330.979</v>
      </c>
      <c r="L38" s="312">
        <f>'B5.3.12.1'!L78+'B5.3.12.2'!L51</f>
        <v>156225</v>
      </c>
      <c r="M38" s="312">
        <f>'B5.3.12.1'!M78+'B5.3.12.2'!M51</f>
        <v>168463</v>
      </c>
      <c r="N38" s="312">
        <f>'B5.3.12.1'!N78+'B5.3.12.2'!N51</f>
        <v>175302</v>
      </c>
      <c r="O38" s="312">
        <f>'B5.3.12.1'!O78+'B5.3.12.2'!O51</f>
        <v>183006.902</v>
      </c>
      <c r="P38" s="438">
        <v>183341</v>
      </c>
      <c r="Q38" s="438">
        <v>187868</v>
      </c>
      <c r="R38" s="313">
        <v>196756</v>
      </c>
    </row>
    <row r="39" spans="4:18" ht="13.5">
      <c r="D39" s="65" t="s">
        <v>91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53" t="s">
        <v>184</v>
      </c>
    </row>
    <row r="40" spans="4:18" ht="13.5" customHeight="1">
      <c r="D40" s="54" t="s">
        <v>58</v>
      </c>
      <c r="E40" s="508" t="s">
        <v>202</v>
      </c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</row>
    <row r="41" spans="4:18" ht="12.75">
      <c r="D41" s="54" t="s">
        <v>64</v>
      </c>
      <c r="E41" s="508" t="s">
        <v>208</v>
      </c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</row>
    <row r="42" spans="4:18" ht="27" customHeight="1">
      <c r="D42" s="314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</row>
    <row r="43" spans="4:18" ht="23.25" customHeight="1">
      <c r="D43" s="325" t="s">
        <v>185</v>
      </c>
      <c r="E43" s="544" t="s">
        <v>211</v>
      </c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</row>
    <row r="44" spans="4:19" ht="12.75" customHeight="1">
      <c r="D44" s="325" t="s">
        <v>196</v>
      </c>
      <c r="E44" s="544" t="s">
        <v>214</v>
      </c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315"/>
    </row>
    <row r="45" spans="10:18" ht="12.75">
      <c r="J45" s="315"/>
      <c r="K45" s="315"/>
      <c r="L45" s="315"/>
      <c r="M45" s="315"/>
      <c r="N45" s="315"/>
      <c r="O45" s="315"/>
      <c r="P45" s="315"/>
      <c r="Q45" s="315"/>
      <c r="R45" s="315"/>
    </row>
    <row r="46" ht="12.75">
      <c r="K46" s="249"/>
    </row>
  </sheetData>
  <sheetProtection/>
  <mergeCells count="23">
    <mergeCell ref="J7:J10"/>
    <mergeCell ref="R7:R10"/>
    <mergeCell ref="M7:M10"/>
    <mergeCell ref="N7:N10"/>
    <mergeCell ref="K7:K10"/>
    <mergeCell ref="L7:L10"/>
    <mergeCell ref="O7:O10"/>
    <mergeCell ref="P7:P10"/>
    <mergeCell ref="Q7:Q10"/>
    <mergeCell ref="E20:E21"/>
    <mergeCell ref="E14:E15"/>
    <mergeCell ref="D7:I11"/>
    <mergeCell ref="E16:E17"/>
    <mergeCell ref="E43:R43"/>
    <mergeCell ref="E44:R44"/>
    <mergeCell ref="E22:E23"/>
    <mergeCell ref="E31:H31"/>
    <mergeCell ref="E41:R42"/>
    <mergeCell ref="E40:R40"/>
    <mergeCell ref="E37:E38"/>
    <mergeCell ref="E26:E27"/>
    <mergeCell ref="E32:H32"/>
    <mergeCell ref="E28:E29"/>
  </mergeCells>
  <conditionalFormatting sqref="G6">
    <cfRule type="expression" priority="1" dxfId="0" stopIfTrue="1">
      <formula>S6=" "</formula>
    </cfRule>
  </conditionalFormatting>
  <conditionalFormatting sqref="R39">
    <cfRule type="expression" priority="2" dxfId="0" stopIfTrue="1">
      <formula>S33="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AT90"/>
  <sheetViews>
    <sheetView showGridLines="0" showOutlineSymbols="0" zoomScale="90" zoomScaleNormal="90" workbookViewId="0" topLeftCell="A1">
      <pane xSplit="9" ySplit="11" topLeftCell="J48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6.625" style="56" customWidth="1"/>
    <col min="9" max="9" width="7.125" style="56" customWidth="1"/>
    <col min="10" max="18" width="8.75390625" style="56" customWidth="1"/>
    <col min="19" max="19" width="1.75390625" style="231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205</v>
      </c>
      <c r="E4" s="58"/>
      <c r="F4" s="58"/>
      <c r="G4" s="58"/>
      <c r="H4" s="16" t="s">
        <v>180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258"/>
    </row>
    <row r="5" spans="4:19" s="57" customFormat="1" ht="15.75">
      <c r="D5" s="17" t="s">
        <v>269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8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259"/>
      <c r="T6" s="15" t="s">
        <v>85</v>
      </c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1"/>
      <c r="O11" s="201"/>
      <c r="P11" s="201"/>
      <c r="Q11" s="201"/>
      <c r="R11" s="21"/>
      <c r="S11" s="64"/>
      <c r="T11" s="231"/>
    </row>
    <row r="12" spans="3:46" ht="13.5" customHeight="1" thickBot="1" thickTop="1">
      <c r="C12" s="22"/>
      <c r="D12" s="109" t="s">
        <v>114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64"/>
      <c r="T12" s="231"/>
      <c r="AT12" s="249"/>
    </row>
    <row r="13" spans="3:20" ht="12.75" customHeight="1">
      <c r="C13" s="22"/>
      <c r="D13" s="79"/>
      <c r="E13" s="80" t="s">
        <v>2</v>
      </c>
      <c r="F13" s="80"/>
      <c r="G13" s="80"/>
      <c r="H13" s="81"/>
      <c r="I13" s="82"/>
      <c r="J13" s="83">
        <v>9593080.58</v>
      </c>
      <c r="K13" s="83">
        <v>10170068.929999998</v>
      </c>
      <c r="L13" s="83">
        <v>10819495.700000003</v>
      </c>
      <c r="M13" s="83">
        <v>11878248.44</v>
      </c>
      <c r="N13" s="83">
        <v>12333317.01</v>
      </c>
      <c r="O13" s="366">
        <v>12927735.279999997</v>
      </c>
      <c r="P13" s="366">
        <v>14360884.26</v>
      </c>
      <c r="Q13" s="366">
        <v>14109307.699999996</v>
      </c>
      <c r="R13" s="84">
        <v>13975208.479600001</v>
      </c>
      <c r="S13" s="64"/>
      <c r="T13" s="231"/>
    </row>
    <row r="14" spans="3:20" ht="12.75" customHeight="1">
      <c r="C14" s="22"/>
      <c r="D14" s="29"/>
      <c r="E14" s="523" t="s">
        <v>4</v>
      </c>
      <c r="F14" s="31" t="s">
        <v>71</v>
      </c>
      <c r="G14" s="31"/>
      <c r="H14" s="32"/>
      <c r="I14" s="33"/>
      <c r="J14" s="34">
        <v>9237477.6</v>
      </c>
      <c r="K14" s="34">
        <v>9728299.139999999</v>
      </c>
      <c r="L14" s="34">
        <v>10358002.940000001</v>
      </c>
      <c r="M14" s="34">
        <v>11270786.79</v>
      </c>
      <c r="N14" s="34">
        <v>11812576.209999999</v>
      </c>
      <c r="O14" s="367">
        <v>12067595.459999997</v>
      </c>
      <c r="P14" s="367">
        <v>12721933.66</v>
      </c>
      <c r="Q14" s="367">
        <v>12559413.259999996</v>
      </c>
      <c r="R14" s="35">
        <v>12549619.489599999</v>
      </c>
      <c r="S14" s="64"/>
      <c r="T14" s="231"/>
    </row>
    <row r="15" spans="3:44" ht="12.75" customHeight="1">
      <c r="C15" s="22"/>
      <c r="D15" s="118"/>
      <c r="E15" s="526"/>
      <c r="F15" s="42" t="s">
        <v>72</v>
      </c>
      <c r="G15" s="42"/>
      <c r="H15" s="43"/>
      <c r="I15" s="44"/>
      <c r="J15" s="45">
        <v>355602.98</v>
      </c>
      <c r="K15" s="45">
        <v>441769.79</v>
      </c>
      <c r="L15" s="45">
        <v>461492.76000000123</v>
      </c>
      <c r="M15" s="45">
        <v>607461.65</v>
      </c>
      <c r="N15" s="45">
        <v>520740.8</v>
      </c>
      <c r="O15" s="222">
        <v>860139.82</v>
      </c>
      <c r="P15" s="222">
        <v>1638950.6</v>
      </c>
      <c r="Q15" s="222">
        <v>1549894.44</v>
      </c>
      <c r="R15" s="46">
        <v>1425588.99</v>
      </c>
      <c r="S15" s="64"/>
      <c r="T15" s="231"/>
      <c r="AR15" s="249"/>
    </row>
    <row r="16" spans="3:20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33">
        <v>0.962931304805114</v>
      </c>
      <c r="K16" s="133">
        <v>0.9565617703242058</v>
      </c>
      <c r="L16" s="133">
        <v>0.9573461857376586</v>
      </c>
      <c r="M16" s="133">
        <v>0.9488593244139958</v>
      </c>
      <c r="N16" s="133">
        <v>0.957777717091211</v>
      </c>
      <c r="O16" s="373">
        <v>0.933465545095846</v>
      </c>
      <c r="P16" s="373">
        <v>0.8858739775123012</v>
      </c>
      <c r="Q16" s="373">
        <v>0.8901509221462368</v>
      </c>
      <c r="R16" s="134">
        <f>R14/R13</f>
        <v>0.897991576148508</v>
      </c>
      <c r="S16" s="64"/>
      <c r="T16" s="231"/>
    </row>
    <row r="17" spans="3:20" ht="12.75" customHeight="1" thickBot="1">
      <c r="C17" s="22"/>
      <c r="D17" s="47"/>
      <c r="E17" s="549"/>
      <c r="F17" s="123" t="s">
        <v>72</v>
      </c>
      <c r="G17" s="123"/>
      <c r="H17" s="124"/>
      <c r="I17" s="125"/>
      <c r="J17" s="135">
        <v>0.03706869519488598</v>
      </c>
      <c r="K17" s="135">
        <v>0.043438229675794346</v>
      </c>
      <c r="L17" s="135">
        <v>0.04265381426234137</v>
      </c>
      <c r="M17" s="135">
        <v>0.051140675586004165</v>
      </c>
      <c r="N17" s="135">
        <v>0.04222228290878903</v>
      </c>
      <c r="O17" s="371">
        <v>0.06653445490415395</v>
      </c>
      <c r="P17" s="371">
        <v>0.11412602248769882</v>
      </c>
      <c r="Q17" s="371">
        <v>0.10984907785376319</v>
      </c>
      <c r="R17" s="136">
        <f>R15/R13</f>
        <v>0.10200842385149185</v>
      </c>
      <c r="S17" s="64"/>
      <c r="T17" s="231"/>
    </row>
    <row r="18" spans="3:20" ht="13.5" customHeight="1" thickBot="1">
      <c r="C18" s="22"/>
      <c r="D18" s="87" t="s">
        <v>115</v>
      </c>
      <c r="E18" s="113"/>
      <c r="F18" s="113"/>
      <c r="G18" s="113"/>
      <c r="H18" s="113"/>
      <c r="I18" s="113"/>
      <c r="J18" s="126"/>
      <c r="K18" s="126"/>
      <c r="L18" s="126"/>
      <c r="M18" s="126"/>
      <c r="N18" s="127"/>
      <c r="O18" s="127"/>
      <c r="P18" s="127"/>
      <c r="Q18" s="127"/>
      <c r="R18" s="127"/>
      <c r="S18" s="64"/>
      <c r="T18" s="231"/>
    </row>
    <row r="19" spans="3:20" ht="12.75" customHeight="1">
      <c r="C19" s="22"/>
      <c r="D19" s="79"/>
      <c r="E19" s="80" t="s">
        <v>2</v>
      </c>
      <c r="F19" s="80"/>
      <c r="G19" s="80"/>
      <c r="H19" s="81"/>
      <c r="I19" s="82"/>
      <c r="J19" s="83" t="s">
        <v>67</v>
      </c>
      <c r="K19" s="83" t="s">
        <v>67</v>
      </c>
      <c r="L19" s="83" t="s">
        <v>67</v>
      </c>
      <c r="M19" s="83" t="s">
        <v>67</v>
      </c>
      <c r="N19" s="83">
        <v>587217.8</v>
      </c>
      <c r="O19" s="366">
        <v>583663.58</v>
      </c>
      <c r="P19" s="366">
        <v>649628.85</v>
      </c>
      <c r="Q19" s="366">
        <v>753234.69</v>
      </c>
      <c r="R19" s="84">
        <v>736396.265</v>
      </c>
      <c r="S19" s="64"/>
      <c r="T19" s="231"/>
    </row>
    <row r="20" spans="3:20" ht="12.75" customHeight="1">
      <c r="C20" s="22"/>
      <c r="D20" s="29"/>
      <c r="E20" s="523" t="s">
        <v>4</v>
      </c>
      <c r="F20" s="31" t="s">
        <v>71</v>
      </c>
      <c r="G20" s="31"/>
      <c r="H20" s="32"/>
      <c r="I20" s="33"/>
      <c r="J20" s="34" t="s">
        <v>67</v>
      </c>
      <c r="K20" s="34" t="s">
        <v>67</v>
      </c>
      <c r="L20" s="34" t="s">
        <v>116</v>
      </c>
      <c r="M20" s="34" t="s">
        <v>67</v>
      </c>
      <c r="N20" s="34">
        <v>517936.56</v>
      </c>
      <c r="O20" s="367">
        <v>542662.91</v>
      </c>
      <c r="P20" s="367">
        <v>597332.36</v>
      </c>
      <c r="Q20" s="367">
        <v>600224.95</v>
      </c>
      <c r="R20" s="35">
        <v>609866.2749999999</v>
      </c>
      <c r="S20" s="64"/>
      <c r="T20" s="231"/>
    </row>
    <row r="21" spans="3:20" ht="12.75" customHeight="1">
      <c r="C21" s="22"/>
      <c r="D21" s="118"/>
      <c r="E21" s="526"/>
      <c r="F21" s="42" t="s">
        <v>72</v>
      </c>
      <c r="G21" s="42"/>
      <c r="H21" s="43"/>
      <c r="I21" s="44"/>
      <c r="J21" s="45" t="s">
        <v>67</v>
      </c>
      <c r="K21" s="45" t="s">
        <v>67</v>
      </c>
      <c r="L21" s="45" t="s">
        <v>67</v>
      </c>
      <c r="M21" s="45" t="s">
        <v>67</v>
      </c>
      <c r="N21" s="45">
        <v>69281.24</v>
      </c>
      <c r="O21" s="222">
        <v>41000.67</v>
      </c>
      <c r="P21" s="222">
        <v>52296.49</v>
      </c>
      <c r="Q21" s="222">
        <v>153009.74</v>
      </c>
      <c r="R21" s="46">
        <v>126529.99</v>
      </c>
      <c r="S21" s="64"/>
      <c r="T21" s="231"/>
    </row>
    <row r="22" spans="3:20" ht="12.75" customHeight="1">
      <c r="C22" s="22"/>
      <c r="D22" s="29"/>
      <c r="E22" s="523" t="s">
        <v>73</v>
      </c>
      <c r="F22" s="31" t="s">
        <v>71</v>
      </c>
      <c r="G22" s="31"/>
      <c r="H22" s="32"/>
      <c r="I22" s="33"/>
      <c r="J22" s="119" t="s">
        <v>67</v>
      </c>
      <c r="K22" s="119" t="s">
        <v>67</v>
      </c>
      <c r="L22" s="119" t="s">
        <v>67</v>
      </c>
      <c r="M22" s="119" t="s">
        <v>67</v>
      </c>
      <c r="N22" s="119">
        <v>0.8820178134927108</v>
      </c>
      <c r="O22" s="368">
        <v>0.9297529066315907</v>
      </c>
      <c r="P22" s="368">
        <v>0.9194978948364131</v>
      </c>
      <c r="Q22" s="368">
        <v>0.7968631264181419</v>
      </c>
      <c r="R22" s="120">
        <f>R20/R19</f>
        <v>0.8281767629552004</v>
      </c>
      <c r="S22" s="64"/>
      <c r="T22" s="231"/>
    </row>
    <row r="23" spans="3:20" ht="12.75" customHeight="1" thickBot="1">
      <c r="C23" s="22"/>
      <c r="D23" s="47"/>
      <c r="E23" s="545"/>
      <c r="F23" s="48" t="s">
        <v>72</v>
      </c>
      <c r="G23" s="48"/>
      <c r="H23" s="49"/>
      <c r="I23" s="50"/>
      <c r="J23" s="121" t="s">
        <v>67</v>
      </c>
      <c r="K23" s="121" t="s">
        <v>67</v>
      </c>
      <c r="L23" s="121" t="s">
        <v>67</v>
      </c>
      <c r="M23" s="121" t="s">
        <v>67</v>
      </c>
      <c r="N23" s="121">
        <v>0.11798218650728912</v>
      </c>
      <c r="O23" s="369">
        <v>0.07024709336840923</v>
      </c>
      <c r="P23" s="369">
        <v>0.08050210516358688</v>
      </c>
      <c r="Q23" s="369">
        <v>0.203136873581858</v>
      </c>
      <c r="R23" s="122">
        <f>R21/R19</f>
        <v>0.17182323704479951</v>
      </c>
      <c r="S23" s="64"/>
      <c r="T23" s="231"/>
    </row>
    <row r="24" spans="3:20" ht="13.5" customHeight="1" thickBot="1">
      <c r="C24" s="22"/>
      <c r="D24" s="137" t="s">
        <v>74</v>
      </c>
      <c r="E24" s="113"/>
      <c r="F24" s="113"/>
      <c r="G24" s="113"/>
      <c r="H24" s="113"/>
      <c r="I24" s="113"/>
      <c r="J24" s="126"/>
      <c r="K24" s="126"/>
      <c r="L24" s="126"/>
      <c r="M24" s="126"/>
      <c r="N24" s="127"/>
      <c r="O24" s="127"/>
      <c r="P24" s="127"/>
      <c r="Q24" s="127"/>
      <c r="R24" s="127"/>
      <c r="S24" s="64"/>
      <c r="T24" s="231"/>
    </row>
    <row r="25" spans="3:20" ht="12.75" customHeight="1">
      <c r="C25" s="22"/>
      <c r="D25" s="79"/>
      <c r="E25" s="80" t="s">
        <v>2</v>
      </c>
      <c r="F25" s="80"/>
      <c r="G25" s="80"/>
      <c r="H25" s="81"/>
      <c r="I25" s="82"/>
      <c r="J25" s="83">
        <v>684023.35</v>
      </c>
      <c r="K25" s="83">
        <v>768605.31</v>
      </c>
      <c r="L25" s="83">
        <v>717972.3</v>
      </c>
      <c r="M25" s="83">
        <v>725092.39</v>
      </c>
      <c r="N25" s="83">
        <v>710881.12</v>
      </c>
      <c r="O25" s="366">
        <v>682463.01</v>
      </c>
      <c r="P25" s="366">
        <v>705903.79</v>
      </c>
      <c r="Q25" s="366">
        <v>697723.6</v>
      </c>
      <c r="R25" s="84">
        <v>666240.4546</v>
      </c>
      <c r="S25" s="64"/>
      <c r="T25" s="231"/>
    </row>
    <row r="26" spans="3:20" ht="12.75" customHeight="1">
      <c r="C26" s="22"/>
      <c r="D26" s="29"/>
      <c r="E26" s="523" t="s">
        <v>4</v>
      </c>
      <c r="F26" s="31" t="s">
        <v>71</v>
      </c>
      <c r="G26" s="31"/>
      <c r="H26" s="32"/>
      <c r="I26" s="33"/>
      <c r="J26" s="34">
        <v>670804.43</v>
      </c>
      <c r="K26" s="34">
        <v>710343.52</v>
      </c>
      <c r="L26" s="34">
        <v>700589.65</v>
      </c>
      <c r="M26" s="34">
        <v>721105.7</v>
      </c>
      <c r="N26" s="34">
        <v>708384.99</v>
      </c>
      <c r="O26" s="367">
        <v>679663.06</v>
      </c>
      <c r="P26" s="367">
        <v>673641.41</v>
      </c>
      <c r="Q26" s="367">
        <v>691202.1</v>
      </c>
      <c r="R26" s="35">
        <v>631698.6346</v>
      </c>
      <c r="S26" s="64"/>
      <c r="T26" s="231"/>
    </row>
    <row r="27" spans="3:20" ht="12.75" customHeight="1">
      <c r="C27" s="22"/>
      <c r="D27" s="118"/>
      <c r="E27" s="526"/>
      <c r="F27" s="42" t="s">
        <v>72</v>
      </c>
      <c r="G27" s="42"/>
      <c r="H27" s="43"/>
      <c r="I27" s="44"/>
      <c r="J27" s="45">
        <v>13218.92</v>
      </c>
      <c r="K27" s="45">
        <v>58261.79</v>
      </c>
      <c r="L27" s="45">
        <v>17382.65</v>
      </c>
      <c r="M27" s="45">
        <v>3986.69</v>
      </c>
      <c r="N27" s="45">
        <v>2496.13</v>
      </c>
      <c r="O27" s="222">
        <v>2799.95</v>
      </c>
      <c r="P27" s="222">
        <v>32262.38</v>
      </c>
      <c r="Q27" s="222">
        <v>6521.5</v>
      </c>
      <c r="R27" s="46">
        <v>34541.82</v>
      </c>
      <c r="S27" s="64"/>
      <c r="T27" s="231"/>
    </row>
    <row r="28" spans="3:20" ht="12.75" customHeight="1">
      <c r="C28" s="22"/>
      <c r="D28" s="29"/>
      <c r="E28" s="523" t="s">
        <v>73</v>
      </c>
      <c r="F28" s="31" t="s">
        <v>71</v>
      </c>
      <c r="G28" s="31"/>
      <c r="H28" s="32"/>
      <c r="I28" s="33"/>
      <c r="J28" s="133">
        <v>0.9806747532814486</v>
      </c>
      <c r="K28" s="133">
        <v>0.9241980386526343</v>
      </c>
      <c r="L28" s="133">
        <v>0.9757892470224826</v>
      </c>
      <c r="M28" s="133">
        <v>0.9945018178993715</v>
      </c>
      <c r="N28" s="133">
        <v>0.9964886815393269</v>
      </c>
      <c r="O28" s="373">
        <v>0.9958972867994708</v>
      </c>
      <c r="P28" s="373">
        <v>0.9542963496484415</v>
      </c>
      <c r="Q28" s="373">
        <v>0.9906531755554778</v>
      </c>
      <c r="R28" s="134">
        <f>R26/R25</f>
        <v>0.9481541239930583</v>
      </c>
      <c r="S28" s="64"/>
      <c r="T28" s="231"/>
    </row>
    <row r="29" spans="3:20" ht="12.75" customHeight="1" thickBot="1">
      <c r="C29" s="22"/>
      <c r="D29" s="47"/>
      <c r="E29" s="545"/>
      <c r="F29" s="48" t="s">
        <v>72</v>
      </c>
      <c r="G29" s="48"/>
      <c r="H29" s="49"/>
      <c r="I29" s="50"/>
      <c r="J29" s="135">
        <v>0.019325246718551344</v>
      </c>
      <c r="K29" s="135">
        <v>0.07580196134736565</v>
      </c>
      <c r="L29" s="135">
        <v>0.024210752977517347</v>
      </c>
      <c r="M29" s="135">
        <v>0.005498182100628584</v>
      </c>
      <c r="N29" s="135">
        <v>0.0035113184606731435</v>
      </c>
      <c r="O29" s="371">
        <v>0.00410271320052936</v>
      </c>
      <c r="P29" s="371">
        <v>0.04570365035155853</v>
      </c>
      <c r="Q29" s="371">
        <v>0.009346824444522157</v>
      </c>
      <c r="R29" s="136">
        <f>R27/R25</f>
        <v>0.051845876006941585</v>
      </c>
      <c r="S29" s="64"/>
      <c r="T29" s="231"/>
    </row>
    <row r="30" spans="3:20" ht="13.5" customHeight="1" thickBot="1">
      <c r="C30" s="22"/>
      <c r="D30" s="137" t="s">
        <v>182</v>
      </c>
      <c r="E30" s="113"/>
      <c r="F30" s="113"/>
      <c r="G30" s="113"/>
      <c r="H30" s="113"/>
      <c r="I30" s="113"/>
      <c r="J30" s="126"/>
      <c r="K30" s="126"/>
      <c r="L30" s="126"/>
      <c r="M30" s="126"/>
      <c r="N30" s="127"/>
      <c r="O30" s="127"/>
      <c r="P30" s="127"/>
      <c r="Q30" s="127"/>
      <c r="R30" s="127"/>
      <c r="S30" s="64"/>
      <c r="T30" s="231"/>
    </row>
    <row r="31" spans="3:20" ht="12.75" customHeight="1">
      <c r="C31" s="22"/>
      <c r="D31" s="79"/>
      <c r="E31" s="80" t="s">
        <v>2</v>
      </c>
      <c r="F31" s="80"/>
      <c r="G31" s="80"/>
      <c r="H31" s="81"/>
      <c r="I31" s="82"/>
      <c r="J31" s="83">
        <v>179342.87</v>
      </c>
      <c r="K31" s="83">
        <v>142535.03</v>
      </c>
      <c r="L31" s="83">
        <v>181587.87</v>
      </c>
      <c r="M31" s="83">
        <v>155304</v>
      </c>
      <c r="N31" s="83">
        <v>160436.73</v>
      </c>
      <c r="O31" s="366">
        <v>166529</v>
      </c>
      <c r="P31" s="366">
        <v>201721.62</v>
      </c>
      <c r="Q31" s="366">
        <v>263431.47</v>
      </c>
      <c r="R31" s="84">
        <v>250956.31857</v>
      </c>
      <c r="S31" s="64"/>
      <c r="T31" s="231"/>
    </row>
    <row r="32" spans="3:20" ht="12.75" customHeight="1">
      <c r="C32" s="22"/>
      <c r="D32" s="29"/>
      <c r="E32" s="523" t="s">
        <v>4</v>
      </c>
      <c r="F32" s="31" t="s">
        <v>71</v>
      </c>
      <c r="G32" s="31"/>
      <c r="H32" s="32"/>
      <c r="I32" s="33"/>
      <c r="J32" s="34">
        <v>138280.18</v>
      </c>
      <c r="K32" s="34">
        <v>139242</v>
      </c>
      <c r="L32" s="34">
        <v>149635.6</v>
      </c>
      <c r="M32" s="34">
        <v>155304</v>
      </c>
      <c r="N32" s="34">
        <v>160174</v>
      </c>
      <c r="O32" s="367">
        <v>166529</v>
      </c>
      <c r="P32" s="367">
        <v>201190.62</v>
      </c>
      <c r="Q32" s="367">
        <v>260204.48</v>
      </c>
      <c r="R32" s="35">
        <v>250431.31857</v>
      </c>
      <c r="S32" s="64"/>
      <c r="T32" s="231"/>
    </row>
    <row r="33" spans="3:20" ht="12.75" customHeight="1">
      <c r="C33" s="22"/>
      <c r="D33" s="118"/>
      <c r="E33" s="526"/>
      <c r="F33" s="42" t="s">
        <v>72</v>
      </c>
      <c r="G33" s="42"/>
      <c r="H33" s="43"/>
      <c r="I33" s="44"/>
      <c r="J33" s="45">
        <v>41062.69</v>
      </c>
      <c r="K33" s="45">
        <v>3293.03</v>
      </c>
      <c r="L33" s="45">
        <v>31952.27</v>
      </c>
      <c r="M33" s="45">
        <v>0</v>
      </c>
      <c r="N33" s="45">
        <v>262.73</v>
      </c>
      <c r="O33" s="222">
        <v>0</v>
      </c>
      <c r="P33" s="222">
        <v>531</v>
      </c>
      <c r="Q33" s="222">
        <v>3226.99</v>
      </c>
      <c r="R33" s="46">
        <v>525</v>
      </c>
      <c r="S33" s="64"/>
      <c r="T33" s="231"/>
    </row>
    <row r="34" spans="3:20" ht="12.75" customHeight="1">
      <c r="C34" s="22"/>
      <c r="D34" s="29"/>
      <c r="E34" s="523" t="s">
        <v>73</v>
      </c>
      <c r="F34" s="31" t="s">
        <v>71</v>
      </c>
      <c r="G34" s="31"/>
      <c r="H34" s="32"/>
      <c r="I34" s="33"/>
      <c r="J34" s="133">
        <v>0.7710380680313635</v>
      </c>
      <c r="K34" s="133">
        <v>0.9768966969032103</v>
      </c>
      <c r="L34" s="133">
        <v>0.8240396233514937</v>
      </c>
      <c r="M34" s="133">
        <v>1</v>
      </c>
      <c r="N34" s="133">
        <v>0.9983624074113203</v>
      </c>
      <c r="O34" s="373">
        <v>1</v>
      </c>
      <c r="P34" s="373">
        <v>0.9973676594506826</v>
      </c>
      <c r="Q34" s="373">
        <v>0.9877501727489127</v>
      </c>
      <c r="R34" s="134">
        <f>R32/R31</f>
        <v>0.9979080024643668</v>
      </c>
      <c r="S34" s="64"/>
      <c r="T34" s="231"/>
    </row>
    <row r="35" spans="3:20" ht="12.75" customHeight="1" thickBot="1">
      <c r="C35" s="22"/>
      <c r="D35" s="47"/>
      <c r="E35" s="549"/>
      <c r="F35" s="123" t="s">
        <v>72</v>
      </c>
      <c r="G35" s="123"/>
      <c r="H35" s="124"/>
      <c r="I35" s="125"/>
      <c r="J35" s="135">
        <v>0.2289619319686364</v>
      </c>
      <c r="K35" s="135">
        <v>0.023103303096789613</v>
      </c>
      <c r="L35" s="135">
        <v>0.1759603766485063</v>
      </c>
      <c r="M35" s="135">
        <v>0</v>
      </c>
      <c r="N35" s="135">
        <v>0.001637592588679662</v>
      </c>
      <c r="O35" s="371">
        <v>0</v>
      </c>
      <c r="P35" s="371">
        <v>0.002632340549317421</v>
      </c>
      <c r="Q35" s="371">
        <v>0.012249827251087352</v>
      </c>
      <c r="R35" s="136">
        <f>R33/R31</f>
        <v>0.0020919975356331194</v>
      </c>
      <c r="S35" s="64"/>
      <c r="T35" s="231"/>
    </row>
    <row r="36" spans="3:20" ht="13.5" customHeight="1" thickBot="1">
      <c r="C36" s="22"/>
      <c r="D36" s="87" t="s">
        <v>117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127"/>
      <c r="P36" s="127"/>
      <c r="Q36" s="127"/>
      <c r="R36" s="127"/>
      <c r="S36" s="64"/>
      <c r="T36" s="231"/>
    </row>
    <row r="37" spans="3:20" ht="12.75" customHeight="1">
      <c r="C37" s="22"/>
      <c r="D37" s="79"/>
      <c r="E37" s="80" t="s">
        <v>2</v>
      </c>
      <c r="F37" s="80"/>
      <c r="G37" s="80"/>
      <c r="H37" s="81"/>
      <c r="I37" s="82"/>
      <c r="J37" s="83" t="s">
        <v>67</v>
      </c>
      <c r="K37" s="83" t="s">
        <v>67</v>
      </c>
      <c r="L37" s="83" t="s">
        <v>67</v>
      </c>
      <c r="M37" s="83" t="s">
        <v>67</v>
      </c>
      <c r="N37" s="83">
        <v>23333</v>
      </c>
      <c r="O37" s="366">
        <v>24894</v>
      </c>
      <c r="P37" s="366">
        <v>54035.16</v>
      </c>
      <c r="Q37" s="366">
        <v>55536.21</v>
      </c>
      <c r="R37" s="84">
        <v>57313.055</v>
      </c>
      <c r="S37" s="64"/>
      <c r="T37" s="231"/>
    </row>
    <row r="38" spans="3:20" ht="12.75" customHeight="1">
      <c r="C38" s="22"/>
      <c r="D38" s="29"/>
      <c r="E38" s="523" t="s">
        <v>4</v>
      </c>
      <c r="F38" s="31" t="s">
        <v>71</v>
      </c>
      <c r="G38" s="31"/>
      <c r="H38" s="32"/>
      <c r="I38" s="33"/>
      <c r="J38" s="34" t="s">
        <v>67</v>
      </c>
      <c r="K38" s="34" t="s">
        <v>67</v>
      </c>
      <c r="L38" s="34" t="s">
        <v>116</v>
      </c>
      <c r="M38" s="34" t="s">
        <v>67</v>
      </c>
      <c r="N38" s="34">
        <v>23333</v>
      </c>
      <c r="O38" s="367">
        <v>24894</v>
      </c>
      <c r="P38" s="367">
        <v>53555.16</v>
      </c>
      <c r="Q38" s="367">
        <v>55536.21</v>
      </c>
      <c r="R38" s="35">
        <v>57313.055</v>
      </c>
      <c r="S38" s="64"/>
      <c r="T38" s="231"/>
    </row>
    <row r="39" spans="3:20" ht="12.75" customHeight="1">
      <c r="C39" s="22"/>
      <c r="D39" s="118"/>
      <c r="E39" s="526"/>
      <c r="F39" s="42" t="s">
        <v>72</v>
      </c>
      <c r="G39" s="42"/>
      <c r="H39" s="43"/>
      <c r="I39" s="44"/>
      <c r="J39" s="45" t="s">
        <v>67</v>
      </c>
      <c r="K39" s="45" t="s">
        <v>67</v>
      </c>
      <c r="L39" s="45" t="s">
        <v>67</v>
      </c>
      <c r="M39" s="45" t="s">
        <v>67</v>
      </c>
      <c r="N39" s="45">
        <v>0</v>
      </c>
      <c r="O39" s="222">
        <v>0</v>
      </c>
      <c r="P39" s="222">
        <v>480</v>
      </c>
      <c r="Q39" s="222">
        <v>0</v>
      </c>
      <c r="R39" s="46">
        <v>0</v>
      </c>
      <c r="S39" s="64"/>
      <c r="T39" s="231"/>
    </row>
    <row r="40" spans="3:20" ht="12.75" customHeight="1">
      <c r="C40" s="22"/>
      <c r="D40" s="29"/>
      <c r="E40" s="550" t="s">
        <v>73</v>
      </c>
      <c r="F40" s="31" t="s">
        <v>71</v>
      </c>
      <c r="G40" s="31"/>
      <c r="H40" s="32"/>
      <c r="I40" s="33"/>
      <c r="J40" s="119" t="s">
        <v>67</v>
      </c>
      <c r="K40" s="119" t="s">
        <v>67</v>
      </c>
      <c r="L40" s="119" t="s">
        <v>67</v>
      </c>
      <c r="M40" s="119" t="s">
        <v>67</v>
      </c>
      <c r="N40" s="119">
        <v>1</v>
      </c>
      <c r="O40" s="368">
        <v>1</v>
      </c>
      <c r="P40" s="368">
        <v>0.9911168949994781</v>
      </c>
      <c r="Q40" s="368">
        <v>1</v>
      </c>
      <c r="R40" s="120">
        <f>R38/R37</f>
        <v>1</v>
      </c>
      <c r="S40" s="64"/>
      <c r="T40" s="231"/>
    </row>
    <row r="41" spans="3:20" ht="12.75" customHeight="1" thickBot="1">
      <c r="C41" s="22"/>
      <c r="D41" s="204"/>
      <c r="E41" s="545"/>
      <c r="F41" s="48" t="s">
        <v>72</v>
      </c>
      <c r="G41" s="48"/>
      <c r="H41" s="49"/>
      <c r="I41" s="50"/>
      <c r="J41" s="121" t="s">
        <v>67</v>
      </c>
      <c r="K41" s="121" t="s">
        <v>67</v>
      </c>
      <c r="L41" s="121" t="s">
        <v>67</v>
      </c>
      <c r="M41" s="121" t="s">
        <v>67</v>
      </c>
      <c r="N41" s="121">
        <v>0</v>
      </c>
      <c r="O41" s="369">
        <v>0</v>
      </c>
      <c r="P41" s="369">
        <v>0.008883105000521882</v>
      </c>
      <c r="Q41" s="369">
        <v>0</v>
      </c>
      <c r="R41" s="122">
        <f>R39/R37</f>
        <v>0</v>
      </c>
      <c r="S41" s="64"/>
      <c r="T41" s="231"/>
    </row>
    <row r="42" spans="3:20" ht="13.5" customHeight="1" thickBot="1">
      <c r="C42" s="22"/>
      <c r="D42" s="137" t="s">
        <v>74</v>
      </c>
      <c r="E42" s="113"/>
      <c r="F42" s="113"/>
      <c r="G42" s="113"/>
      <c r="H42" s="113"/>
      <c r="I42" s="113"/>
      <c r="J42" s="126"/>
      <c r="K42" s="126"/>
      <c r="L42" s="126"/>
      <c r="M42" s="126"/>
      <c r="N42" s="127"/>
      <c r="O42" s="127"/>
      <c r="P42" s="127"/>
      <c r="Q42" s="127"/>
      <c r="R42" s="127"/>
      <c r="S42" s="64"/>
      <c r="T42" s="231"/>
    </row>
    <row r="43" spans="3:20" ht="12.75" customHeight="1">
      <c r="C43" s="22"/>
      <c r="D43" s="79"/>
      <c r="E43" s="80" t="s">
        <v>2</v>
      </c>
      <c r="F43" s="80"/>
      <c r="G43" s="80"/>
      <c r="H43" s="81"/>
      <c r="I43" s="82"/>
      <c r="J43" s="83">
        <v>101352.87</v>
      </c>
      <c r="K43" s="83">
        <v>52340</v>
      </c>
      <c r="L43" s="83">
        <v>60109</v>
      </c>
      <c r="M43" s="83">
        <v>65136</v>
      </c>
      <c r="N43" s="83">
        <v>53610.73</v>
      </c>
      <c r="O43" s="366">
        <v>52595</v>
      </c>
      <c r="P43" s="366">
        <v>49921</v>
      </c>
      <c r="Q43" s="366">
        <v>86666.78</v>
      </c>
      <c r="R43" s="84">
        <v>76344.23472</v>
      </c>
      <c r="S43" s="64"/>
      <c r="T43" s="231"/>
    </row>
    <row r="44" spans="3:20" ht="12.75" customHeight="1">
      <c r="C44" s="22"/>
      <c r="D44" s="29"/>
      <c r="E44" s="523" t="s">
        <v>4</v>
      </c>
      <c r="F44" s="31" t="s">
        <v>71</v>
      </c>
      <c r="G44" s="31"/>
      <c r="H44" s="32"/>
      <c r="I44" s="33"/>
      <c r="J44" s="34">
        <v>60778.18</v>
      </c>
      <c r="K44" s="34">
        <v>52340</v>
      </c>
      <c r="L44" s="34">
        <v>60109</v>
      </c>
      <c r="M44" s="34">
        <v>65136</v>
      </c>
      <c r="N44" s="34">
        <v>53508</v>
      </c>
      <c r="O44" s="367">
        <v>52595</v>
      </c>
      <c r="P44" s="367">
        <v>49921</v>
      </c>
      <c r="Q44" s="367">
        <v>86429.8</v>
      </c>
      <c r="R44" s="35">
        <v>76344.23472</v>
      </c>
      <c r="S44" s="64"/>
      <c r="T44" s="231"/>
    </row>
    <row r="45" spans="3:20" ht="12.75" customHeight="1">
      <c r="C45" s="22"/>
      <c r="D45" s="118"/>
      <c r="E45" s="526"/>
      <c r="F45" s="42" t="s">
        <v>72</v>
      </c>
      <c r="G45" s="42"/>
      <c r="H45" s="43"/>
      <c r="I45" s="44"/>
      <c r="J45" s="45">
        <v>40574.69</v>
      </c>
      <c r="K45" s="45">
        <v>0</v>
      </c>
      <c r="L45" s="45">
        <v>0</v>
      </c>
      <c r="M45" s="45">
        <v>0</v>
      </c>
      <c r="N45" s="45">
        <v>102.73</v>
      </c>
      <c r="O45" s="222">
        <v>0</v>
      </c>
      <c r="P45" s="222">
        <v>0</v>
      </c>
      <c r="Q45" s="222">
        <v>236.98</v>
      </c>
      <c r="R45" s="46">
        <v>0</v>
      </c>
      <c r="S45" s="64"/>
      <c r="T45" s="231"/>
    </row>
    <row r="46" spans="3:20" ht="12.75" customHeight="1">
      <c r="C46" s="22"/>
      <c r="D46" s="29"/>
      <c r="E46" s="523" t="s">
        <v>73</v>
      </c>
      <c r="F46" s="31" t="s">
        <v>71</v>
      </c>
      <c r="G46" s="31"/>
      <c r="H46" s="32"/>
      <c r="I46" s="33"/>
      <c r="J46" s="119">
        <v>0.5996690572255132</v>
      </c>
      <c r="K46" s="119">
        <v>1</v>
      </c>
      <c r="L46" s="119">
        <v>1</v>
      </c>
      <c r="M46" s="119">
        <v>1</v>
      </c>
      <c r="N46" s="119">
        <v>0.9980837791240671</v>
      </c>
      <c r="O46" s="368">
        <v>1</v>
      </c>
      <c r="P46" s="368">
        <v>1</v>
      </c>
      <c r="Q46" s="368">
        <v>0.9972656189603445</v>
      </c>
      <c r="R46" s="120">
        <f>R44/R43</f>
        <v>1</v>
      </c>
      <c r="S46" s="64"/>
      <c r="T46" s="231"/>
    </row>
    <row r="47" spans="3:20" ht="12.75" customHeight="1" thickBot="1">
      <c r="C47" s="22"/>
      <c r="D47" s="47"/>
      <c r="E47" s="545"/>
      <c r="F47" s="48" t="s">
        <v>72</v>
      </c>
      <c r="G47" s="48"/>
      <c r="H47" s="49"/>
      <c r="I47" s="50"/>
      <c r="J47" s="121">
        <v>0.40033094277448683</v>
      </c>
      <c r="K47" s="121">
        <v>0</v>
      </c>
      <c r="L47" s="121">
        <v>0</v>
      </c>
      <c r="M47" s="121">
        <v>0</v>
      </c>
      <c r="N47" s="121">
        <v>0.001916220875932859</v>
      </c>
      <c r="O47" s="369">
        <v>0</v>
      </c>
      <c r="P47" s="369">
        <v>0</v>
      </c>
      <c r="Q47" s="369">
        <v>0.0027343810396555633</v>
      </c>
      <c r="R47" s="122">
        <f>R45/R43</f>
        <v>0</v>
      </c>
      <c r="S47" s="64"/>
      <c r="T47" s="231"/>
    </row>
    <row r="48" spans="3:20" ht="13.5" customHeight="1" thickBot="1">
      <c r="C48" s="22"/>
      <c r="D48" s="137" t="s">
        <v>75</v>
      </c>
      <c r="E48" s="113"/>
      <c r="F48" s="113"/>
      <c r="G48" s="113"/>
      <c r="H48" s="113"/>
      <c r="I48" s="113"/>
      <c r="J48" s="126"/>
      <c r="K48" s="126"/>
      <c r="L48" s="126"/>
      <c r="M48" s="126"/>
      <c r="N48" s="127"/>
      <c r="O48" s="127"/>
      <c r="P48" s="127"/>
      <c r="Q48" s="127"/>
      <c r="R48" s="127"/>
      <c r="S48" s="64"/>
      <c r="T48" s="231"/>
    </row>
    <row r="49" spans="3:20" ht="12.75" customHeight="1">
      <c r="C49" s="22"/>
      <c r="D49" s="79"/>
      <c r="E49" s="80" t="s">
        <v>2</v>
      </c>
      <c r="F49" s="80"/>
      <c r="G49" s="80"/>
      <c r="H49" s="81"/>
      <c r="I49" s="82"/>
      <c r="J49" s="83">
        <v>9462170.58</v>
      </c>
      <c r="K49" s="83">
        <v>10027533.899999999</v>
      </c>
      <c r="L49" s="83">
        <v>10637907.830000004</v>
      </c>
      <c r="M49" s="83">
        <v>11722944.44</v>
      </c>
      <c r="N49" s="83">
        <v>12172880.28</v>
      </c>
      <c r="O49" s="366">
        <v>12761206.279999997</v>
      </c>
      <c r="P49" s="366">
        <v>14164824.100000001</v>
      </c>
      <c r="Q49" s="366">
        <v>13901338.459999997</v>
      </c>
      <c r="R49" s="84">
        <v>13762897.22</v>
      </c>
      <c r="S49" s="64"/>
      <c r="T49" s="231"/>
    </row>
    <row r="50" spans="3:20" ht="12.75" customHeight="1">
      <c r="C50" s="22"/>
      <c r="D50" s="29"/>
      <c r="E50" s="523" t="s">
        <v>4</v>
      </c>
      <c r="F50" s="31" t="s">
        <v>71</v>
      </c>
      <c r="G50" s="31"/>
      <c r="H50" s="32"/>
      <c r="I50" s="33"/>
      <c r="J50" s="34">
        <v>9106567.6</v>
      </c>
      <c r="K50" s="34">
        <v>9589057.139999999</v>
      </c>
      <c r="L50" s="34">
        <v>10208367.340000002</v>
      </c>
      <c r="M50" s="34">
        <v>11115482.79</v>
      </c>
      <c r="N50" s="34">
        <v>11652402.209999999</v>
      </c>
      <c r="O50" s="367">
        <v>11901066.459999997</v>
      </c>
      <c r="P50" s="367">
        <v>12526353.500000002</v>
      </c>
      <c r="Q50" s="367">
        <v>12351514.019999998</v>
      </c>
      <c r="R50" s="35">
        <v>12337308.229999999</v>
      </c>
      <c r="S50" s="64"/>
      <c r="T50" s="231"/>
    </row>
    <row r="51" spans="3:20" ht="12.75" customHeight="1">
      <c r="C51" s="22"/>
      <c r="D51" s="118"/>
      <c r="E51" s="526"/>
      <c r="F51" s="42" t="s">
        <v>72</v>
      </c>
      <c r="G51" s="42"/>
      <c r="H51" s="43"/>
      <c r="I51" s="44"/>
      <c r="J51" s="45">
        <v>355602.98</v>
      </c>
      <c r="K51" s="45">
        <v>438476.76</v>
      </c>
      <c r="L51" s="45">
        <v>429540.4900000012</v>
      </c>
      <c r="M51" s="45">
        <v>607461.65</v>
      </c>
      <c r="N51" s="45">
        <v>520478.07</v>
      </c>
      <c r="O51" s="222">
        <v>860139.82</v>
      </c>
      <c r="P51" s="222">
        <v>1638470.6</v>
      </c>
      <c r="Q51" s="222">
        <v>1549824.44</v>
      </c>
      <c r="R51" s="46">
        <v>1425588.99</v>
      </c>
      <c r="S51" s="64"/>
      <c r="T51" s="231"/>
    </row>
    <row r="52" spans="3:20" ht="12.75" customHeight="1">
      <c r="C52" s="22"/>
      <c r="D52" s="29"/>
      <c r="E52" s="523" t="s">
        <v>73</v>
      </c>
      <c r="F52" s="31" t="s">
        <v>71</v>
      </c>
      <c r="G52" s="31"/>
      <c r="H52" s="32"/>
      <c r="I52" s="33"/>
      <c r="J52" s="133">
        <v>0.962418455998708</v>
      </c>
      <c r="K52" s="133">
        <v>0.9562727222492861</v>
      </c>
      <c r="L52" s="133">
        <v>0.9596217135113115</v>
      </c>
      <c r="M52" s="133">
        <v>0.948181819583886</v>
      </c>
      <c r="N52" s="133">
        <v>0.9572428169810275</v>
      </c>
      <c r="O52" s="373">
        <v>0.9325972951829754</v>
      </c>
      <c r="P52" s="373">
        <v>0.8843282070830658</v>
      </c>
      <c r="Q52" s="373">
        <v>0.8885125742057502</v>
      </c>
      <c r="R52" s="134">
        <f>R50/R49</f>
        <v>0.8964179585728242</v>
      </c>
      <c r="S52" s="64"/>
      <c r="T52" s="231"/>
    </row>
    <row r="53" spans="3:20" ht="12.75" customHeight="1" thickBot="1">
      <c r="C53" s="22"/>
      <c r="D53" s="47"/>
      <c r="E53" s="549"/>
      <c r="F53" s="123" t="s">
        <v>72</v>
      </c>
      <c r="G53" s="123"/>
      <c r="H53" s="124"/>
      <c r="I53" s="125"/>
      <c r="J53" s="135">
        <v>0.03758154400129193</v>
      </c>
      <c r="K53" s="135">
        <v>0.043727277750713965</v>
      </c>
      <c r="L53" s="135">
        <v>0.04037828648868835</v>
      </c>
      <c r="M53" s="135">
        <v>0.05181818041611396</v>
      </c>
      <c r="N53" s="135">
        <v>0.042757183018972404</v>
      </c>
      <c r="O53" s="371">
        <v>0.06740270481702457</v>
      </c>
      <c r="P53" s="371">
        <v>0.11567179291693427</v>
      </c>
      <c r="Q53" s="371">
        <v>0.11148742579424976</v>
      </c>
      <c r="R53" s="136">
        <f>R51/R49</f>
        <v>0.1035820414271756</v>
      </c>
      <c r="S53" s="64"/>
      <c r="T53" s="231"/>
    </row>
    <row r="54" spans="3:20" ht="12.75" customHeight="1" thickBot="1">
      <c r="C54" s="22"/>
      <c r="D54" s="87" t="s">
        <v>118</v>
      </c>
      <c r="E54" s="88"/>
      <c r="F54" s="88"/>
      <c r="G54" s="88"/>
      <c r="H54" s="88"/>
      <c r="I54" s="88"/>
      <c r="J54" s="126"/>
      <c r="K54" s="126"/>
      <c r="L54" s="126"/>
      <c r="M54" s="126"/>
      <c r="N54" s="127"/>
      <c r="O54" s="127"/>
      <c r="P54" s="127"/>
      <c r="Q54" s="127"/>
      <c r="R54" s="127"/>
      <c r="S54" s="64"/>
      <c r="T54" s="231"/>
    </row>
    <row r="55" spans="3:20" ht="13.5" customHeight="1">
      <c r="C55" s="22"/>
      <c r="D55" s="79"/>
      <c r="E55" s="80" t="s">
        <v>2</v>
      </c>
      <c r="F55" s="80"/>
      <c r="G55" s="80"/>
      <c r="H55" s="81"/>
      <c r="I55" s="82"/>
      <c r="J55" s="83" t="s">
        <v>67</v>
      </c>
      <c r="K55" s="83" t="s">
        <v>67</v>
      </c>
      <c r="L55" s="83" t="s">
        <v>67</v>
      </c>
      <c r="M55" s="83" t="s">
        <v>67</v>
      </c>
      <c r="N55" s="83">
        <v>563884.8</v>
      </c>
      <c r="O55" s="374">
        <v>558769.58</v>
      </c>
      <c r="P55" s="374">
        <v>595593.69</v>
      </c>
      <c r="Q55" s="374">
        <v>697698.48</v>
      </c>
      <c r="R55" s="84">
        <v>679083.21</v>
      </c>
      <c r="S55" s="64"/>
      <c r="T55" s="231"/>
    </row>
    <row r="56" spans="3:20" ht="12.75" customHeight="1">
      <c r="C56" s="22"/>
      <c r="D56" s="29"/>
      <c r="E56" s="523" t="s">
        <v>4</v>
      </c>
      <c r="F56" s="31" t="s">
        <v>71</v>
      </c>
      <c r="G56" s="31"/>
      <c r="H56" s="32"/>
      <c r="I56" s="33"/>
      <c r="J56" s="34" t="s">
        <v>67</v>
      </c>
      <c r="K56" s="34" t="s">
        <v>67</v>
      </c>
      <c r="L56" s="34" t="s">
        <v>67</v>
      </c>
      <c r="M56" s="34" t="s">
        <v>67</v>
      </c>
      <c r="N56" s="34">
        <v>494603.56</v>
      </c>
      <c r="O56" s="375">
        <v>517768.91</v>
      </c>
      <c r="P56" s="375">
        <v>543777.2</v>
      </c>
      <c r="Q56" s="375">
        <v>544688.74</v>
      </c>
      <c r="R56" s="35">
        <v>552553.22</v>
      </c>
      <c r="S56" s="64"/>
      <c r="T56" s="231"/>
    </row>
    <row r="57" spans="3:20" ht="12.75" customHeight="1">
      <c r="C57" s="22"/>
      <c r="D57" s="118"/>
      <c r="E57" s="526"/>
      <c r="F57" s="42" t="s">
        <v>72</v>
      </c>
      <c r="G57" s="42"/>
      <c r="H57" s="43"/>
      <c r="I57" s="44"/>
      <c r="J57" s="45" t="s">
        <v>67</v>
      </c>
      <c r="K57" s="45" t="s">
        <v>67</v>
      </c>
      <c r="L57" s="45" t="s">
        <v>67</v>
      </c>
      <c r="M57" s="45" t="s">
        <v>67</v>
      </c>
      <c r="N57" s="45">
        <v>69281.24</v>
      </c>
      <c r="O57" s="376">
        <v>41000.67</v>
      </c>
      <c r="P57" s="376">
        <v>51816.49</v>
      </c>
      <c r="Q57" s="376">
        <v>153009.74</v>
      </c>
      <c r="R57" s="46">
        <v>126529.99</v>
      </c>
      <c r="S57" s="64"/>
      <c r="T57" s="231"/>
    </row>
    <row r="58" spans="3:20" ht="12.75" customHeight="1">
      <c r="C58" s="22"/>
      <c r="D58" s="29"/>
      <c r="E58" s="523" t="s">
        <v>73</v>
      </c>
      <c r="F58" s="31" t="s">
        <v>71</v>
      </c>
      <c r="G58" s="31"/>
      <c r="H58" s="32"/>
      <c r="I58" s="33"/>
      <c r="J58" s="119" t="s">
        <v>67</v>
      </c>
      <c r="K58" s="119" t="s">
        <v>67</v>
      </c>
      <c r="L58" s="119" t="s">
        <v>67</v>
      </c>
      <c r="M58" s="119" t="s">
        <v>67</v>
      </c>
      <c r="N58" s="119">
        <v>0.8771358263248096</v>
      </c>
      <c r="O58" s="377">
        <v>0.9266232961357702</v>
      </c>
      <c r="P58" s="377">
        <v>0.9130002703688819</v>
      </c>
      <c r="Q58" s="377">
        <v>0.7806936027723609</v>
      </c>
      <c r="R58" s="120">
        <f>R56/R55</f>
        <v>0.8136752784684516</v>
      </c>
      <c r="S58" s="64"/>
      <c r="T58" s="231"/>
    </row>
    <row r="59" spans="3:20" ht="12.75" customHeight="1" thickBot="1">
      <c r="C59" s="22"/>
      <c r="D59" s="47"/>
      <c r="E59" s="545"/>
      <c r="F59" s="48" t="s">
        <v>72</v>
      </c>
      <c r="G59" s="48"/>
      <c r="H59" s="49"/>
      <c r="I59" s="50"/>
      <c r="J59" s="121" t="s">
        <v>67</v>
      </c>
      <c r="K59" s="121" t="s">
        <v>67</v>
      </c>
      <c r="L59" s="121" t="s">
        <v>67</v>
      </c>
      <c r="M59" s="121" t="s">
        <v>67</v>
      </c>
      <c r="N59" s="121">
        <v>0.1228641736751904</v>
      </c>
      <c r="O59" s="378">
        <v>0.07337670386422968</v>
      </c>
      <c r="P59" s="378">
        <v>0.08699972963111817</v>
      </c>
      <c r="Q59" s="378">
        <v>0.21930639722763906</v>
      </c>
      <c r="R59" s="122">
        <f>R57/R55</f>
        <v>0.18632472153154842</v>
      </c>
      <c r="S59" s="64"/>
      <c r="T59" s="231"/>
    </row>
    <row r="60" spans="3:20" ht="12.75" customHeight="1" thickBot="1">
      <c r="C60" s="22"/>
      <c r="D60" s="137" t="s">
        <v>74</v>
      </c>
      <c r="E60" s="113"/>
      <c r="F60" s="113"/>
      <c r="G60" s="113"/>
      <c r="H60" s="113"/>
      <c r="I60" s="113"/>
      <c r="J60" s="126"/>
      <c r="K60" s="126"/>
      <c r="L60" s="126"/>
      <c r="M60" s="126"/>
      <c r="N60" s="127"/>
      <c r="O60" s="127"/>
      <c r="P60" s="127"/>
      <c r="Q60" s="127"/>
      <c r="R60" s="127"/>
      <c r="S60" s="64"/>
      <c r="T60" s="231"/>
    </row>
    <row r="61" spans="4:20" ht="12.75">
      <c r="D61" s="79"/>
      <c r="E61" s="80" t="s">
        <v>2</v>
      </c>
      <c r="F61" s="80"/>
      <c r="G61" s="80"/>
      <c r="H61" s="81"/>
      <c r="I61" s="82"/>
      <c r="J61" s="83">
        <v>630615.35</v>
      </c>
      <c r="K61" s="83">
        <v>716265.31</v>
      </c>
      <c r="L61" s="83">
        <v>657863.3</v>
      </c>
      <c r="M61" s="83">
        <v>659956.39</v>
      </c>
      <c r="N61" s="83">
        <v>657270.39</v>
      </c>
      <c r="O61" s="366">
        <v>629868.01</v>
      </c>
      <c r="P61" s="366">
        <v>655982.79</v>
      </c>
      <c r="Q61" s="366">
        <v>637632.57</v>
      </c>
      <c r="R61" s="84">
        <v>605549.25</v>
      </c>
      <c r="T61" s="56" t="s">
        <v>85</v>
      </c>
    </row>
    <row r="62" spans="4:18" ht="11.25" customHeight="1">
      <c r="D62" s="29"/>
      <c r="E62" s="523" t="s">
        <v>4</v>
      </c>
      <c r="F62" s="31" t="s">
        <v>71</v>
      </c>
      <c r="G62" s="31"/>
      <c r="H62" s="32"/>
      <c r="I62" s="33"/>
      <c r="J62" s="34">
        <v>617396.43</v>
      </c>
      <c r="K62" s="34">
        <v>658003.52</v>
      </c>
      <c r="L62" s="34">
        <v>640480.65</v>
      </c>
      <c r="M62" s="34">
        <v>655969.7</v>
      </c>
      <c r="N62" s="34">
        <v>654876.99</v>
      </c>
      <c r="O62" s="367">
        <v>627068.06</v>
      </c>
      <c r="P62" s="367">
        <v>623720.41</v>
      </c>
      <c r="Q62" s="367">
        <v>631181.07</v>
      </c>
      <c r="R62" s="35">
        <v>571007.43</v>
      </c>
    </row>
    <row r="63" spans="4:18" ht="12.75">
      <c r="D63" s="118"/>
      <c r="E63" s="526"/>
      <c r="F63" s="42" t="s">
        <v>72</v>
      </c>
      <c r="G63" s="42"/>
      <c r="H63" s="43"/>
      <c r="I63" s="44"/>
      <c r="J63" s="45">
        <v>13218.92</v>
      </c>
      <c r="K63" s="45">
        <v>58261.79</v>
      </c>
      <c r="L63" s="45">
        <v>17382.65</v>
      </c>
      <c r="M63" s="45">
        <v>3986.69</v>
      </c>
      <c r="N63" s="45">
        <v>2393.4</v>
      </c>
      <c r="O63" s="222">
        <v>2799.95</v>
      </c>
      <c r="P63" s="222">
        <v>32262.38</v>
      </c>
      <c r="Q63" s="222">
        <v>6451.5</v>
      </c>
      <c r="R63" s="46">
        <v>34541.82</v>
      </c>
    </row>
    <row r="64" spans="4:18" ht="12.75">
      <c r="D64" s="29"/>
      <c r="E64" s="523" t="s">
        <v>73</v>
      </c>
      <c r="F64" s="138" t="s">
        <v>72</v>
      </c>
      <c r="G64" s="31"/>
      <c r="H64" s="32"/>
      <c r="I64" s="33"/>
      <c r="J64" s="119">
        <v>0.9790380617915501</v>
      </c>
      <c r="K64" s="119">
        <v>0.9186589254196884</v>
      </c>
      <c r="L64" s="119">
        <v>0.973577109408596</v>
      </c>
      <c r="M64" s="119">
        <v>0.9939591614530773</v>
      </c>
      <c r="N64" s="119">
        <v>0.996358576262655</v>
      </c>
      <c r="O64" s="368">
        <v>0.9955547035957582</v>
      </c>
      <c r="P64" s="368">
        <v>0.9508182524117744</v>
      </c>
      <c r="Q64" s="368">
        <v>0.9898821040462221</v>
      </c>
      <c r="R64" s="120">
        <f>R62/R61</f>
        <v>0.9429578684145015</v>
      </c>
    </row>
    <row r="65" spans="4:18" ht="13.5" thickBot="1">
      <c r="D65" s="47"/>
      <c r="E65" s="549"/>
      <c r="F65" s="139" t="s">
        <v>72</v>
      </c>
      <c r="G65" s="48"/>
      <c r="H65" s="49"/>
      <c r="I65" s="50"/>
      <c r="J65" s="121">
        <v>0.02096193820844989</v>
      </c>
      <c r="K65" s="121">
        <v>0.08134107458031158</v>
      </c>
      <c r="L65" s="121">
        <v>0.026422890591403986</v>
      </c>
      <c r="M65" s="121">
        <v>0.006040838546922776</v>
      </c>
      <c r="N65" s="121">
        <v>0.0036414237373449915</v>
      </c>
      <c r="O65" s="369">
        <v>0.004445296404241899</v>
      </c>
      <c r="P65" s="369">
        <v>0.0491817475882256</v>
      </c>
      <c r="Q65" s="369">
        <v>0.010117895953777895</v>
      </c>
      <c r="R65" s="122">
        <f>R63/R61</f>
        <v>0.05704213158549862</v>
      </c>
    </row>
    <row r="66" spans="4:18" ht="13.5" thickBot="1">
      <c r="D66" s="137" t="s">
        <v>76</v>
      </c>
      <c r="E66" s="113"/>
      <c r="F66" s="113"/>
      <c r="G66" s="113"/>
      <c r="H66" s="113"/>
      <c r="I66" s="113"/>
      <c r="J66" s="140"/>
      <c r="K66" s="140"/>
      <c r="L66" s="140"/>
      <c r="M66" s="140"/>
      <c r="N66" s="141"/>
      <c r="O66" s="141"/>
      <c r="P66" s="141"/>
      <c r="Q66" s="141"/>
      <c r="R66" s="141"/>
    </row>
    <row r="67" spans="4:18" ht="15">
      <c r="D67" s="142"/>
      <c r="E67" s="143" t="s">
        <v>186</v>
      </c>
      <c r="F67" s="143"/>
      <c r="G67" s="143"/>
      <c r="H67" s="144"/>
      <c r="I67" s="145"/>
      <c r="J67" s="320">
        <v>114.24777249999998</v>
      </c>
      <c r="K67" s="320">
        <v>121.34803966999998</v>
      </c>
      <c r="L67" s="320">
        <v>128.55417447999997</v>
      </c>
      <c r="M67" s="320">
        <v>141.24843944</v>
      </c>
      <c r="N67" s="320">
        <v>151.5849897</v>
      </c>
      <c r="O67" s="442">
        <v>149.79972682000005</v>
      </c>
      <c r="P67" s="435">
        <v>162.80350399</v>
      </c>
      <c r="Q67" s="435">
        <v>161.87480193999997</v>
      </c>
      <c r="R67" s="415">
        <v>172.76879587426</v>
      </c>
    </row>
    <row r="68" spans="4:18" ht="24.75" customHeight="1">
      <c r="D68" s="156"/>
      <c r="E68" s="553" t="s">
        <v>254</v>
      </c>
      <c r="F68" s="553"/>
      <c r="G68" s="553"/>
      <c r="H68" s="553"/>
      <c r="I68" s="554"/>
      <c r="J68" s="319">
        <f aca="true" t="shared" si="0" ref="J68:R68">J13/J67/1000000</f>
        <v>0.08396733144184497</v>
      </c>
      <c r="K68" s="319">
        <f t="shared" si="0"/>
        <v>0.08380909125237622</v>
      </c>
      <c r="L68" s="319">
        <f t="shared" si="0"/>
        <v>0.08416292775994812</v>
      </c>
      <c r="M68" s="319">
        <f t="shared" si="0"/>
        <v>0.08409472336185125</v>
      </c>
      <c r="N68" s="319">
        <f t="shared" si="0"/>
        <v>0.08136238973534726</v>
      </c>
      <c r="O68" s="368">
        <f t="shared" si="0"/>
        <v>0.08630012587095046</v>
      </c>
      <c r="P68" s="368">
        <f t="shared" si="0"/>
        <v>0.08820992121202809</v>
      </c>
      <c r="Q68" s="368">
        <f t="shared" si="0"/>
        <v>0.08716185305499068</v>
      </c>
      <c r="R68" s="120">
        <f t="shared" si="0"/>
        <v>0.08088965607985754</v>
      </c>
    </row>
    <row r="69" spans="4:18" ht="12.75">
      <c r="D69" s="153"/>
      <c r="E69" s="37" t="s">
        <v>122</v>
      </c>
      <c r="F69" s="218"/>
      <c r="G69" s="218"/>
      <c r="H69" s="218"/>
      <c r="I69" s="219"/>
      <c r="J69" s="418" t="s">
        <v>67</v>
      </c>
      <c r="K69" s="418" t="s">
        <v>67</v>
      </c>
      <c r="L69" s="418" t="s">
        <v>67</v>
      </c>
      <c r="M69" s="418" t="s">
        <v>67</v>
      </c>
      <c r="N69" s="418">
        <f>N19/N67/1000000</f>
        <v>0.00387385189761965</v>
      </c>
      <c r="O69" s="419">
        <f>O19/O67/1000000</f>
        <v>0.003896292686176474</v>
      </c>
      <c r="P69" s="419">
        <f>P19/P67/1000000</f>
        <v>0.003990263317919144</v>
      </c>
      <c r="Q69" s="419">
        <f>Q19/Q67/1000000</f>
        <v>0.004653192967483548</v>
      </c>
      <c r="R69" s="420">
        <f>R19/R67/1000000</f>
        <v>0.004262322147200379</v>
      </c>
    </row>
    <row r="70" spans="4:18" ht="12.75">
      <c r="D70" s="309"/>
      <c r="E70" s="42" t="s">
        <v>77</v>
      </c>
      <c r="F70" s="42"/>
      <c r="G70" s="42"/>
      <c r="H70" s="43"/>
      <c r="I70" s="44"/>
      <c r="J70" s="421">
        <f aca="true" t="shared" si="1" ref="J70:R70">J25/J67/1000000</f>
        <v>0.005987192004115442</v>
      </c>
      <c r="K70" s="421">
        <f t="shared" si="1"/>
        <v>0.00633389144225308</v>
      </c>
      <c r="L70" s="421">
        <f t="shared" si="1"/>
        <v>0.005584978495674598</v>
      </c>
      <c r="M70" s="421">
        <f t="shared" si="1"/>
        <v>0.0051334541668193595</v>
      </c>
      <c r="N70" s="421">
        <f t="shared" si="1"/>
        <v>0.004689653780409895</v>
      </c>
      <c r="O70" s="422">
        <f t="shared" si="1"/>
        <v>0.004555836145282497</v>
      </c>
      <c r="P70" s="422">
        <f t="shared" si="1"/>
        <v>0.0043359250427641854</v>
      </c>
      <c r="Q70" s="422">
        <f t="shared" si="1"/>
        <v>0.004310266895391267</v>
      </c>
      <c r="R70" s="423">
        <f t="shared" si="1"/>
        <v>0.003856254546595819</v>
      </c>
    </row>
    <row r="71" spans="4:18" ht="12.75">
      <c r="D71" s="318"/>
      <c r="E71" s="97" t="s">
        <v>78</v>
      </c>
      <c r="F71" s="97"/>
      <c r="G71" s="97"/>
      <c r="H71" s="98"/>
      <c r="I71" s="99"/>
      <c r="J71" s="411">
        <v>2688.107</v>
      </c>
      <c r="K71" s="411">
        <v>2929.172</v>
      </c>
      <c r="L71" s="411">
        <v>3116.056</v>
      </c>
      <c r="M71" s="411">
        <v>3352.599</v>
      </c>
      <c r="N71" s="411">
        <v>3662.573</v>
      </c>
      <c r="O71" s="412">
        <v>3848.411</v>
      </c>
      <c r="P71" s="412">
        <v>3739.225</v>
      </c>
      <c r="Q71" s="412">
        <v>3775.237</v>
      </c>
      <c r="R71" s="413">
        <v>3809.311</v>
      </c>
    </row>
    <row r="72" spans="4:18" ht="13.5" thickBot="1">
      <c r="D72" s="146"/>
      <c r="E72" s="31" t="s">
        <v>255</v>
      </c>
      <c r="F72" s="31"/>
      <c r="G72" s="31"/>
      <c r="H72" s="32"/>
      <c r="I72" s="33"/>
      <c r="J72" s="133">
        <f>J13/J71/1000000</f>
        <v>0.0035687123243233997</v>
      </c>
      <c r="K72" s="133">
        <f aca="true" t="shared" si="2" ref="K72:R72">K13/K71/1000000</f>
        <v>0.0034719944509916103</v>
      </c>
      <c r="L72" s="133">
        <f t="shared" si="2"/>
        <v>0.0034721762702595855</v>
      </c>
      <c r="M72" s="133">
        <f t="shared" si="2"/>
        <v>0.0035429970718239786</v>
      </c>
      <c r="N72" s="133">
        <f t="shared" si="2"/>
        <v>0.0033673914513103224</v>
      </c>
      <c r="O72" s="373">
        <f t="shared" si="2"/>
        <v>0.003359239769348959</v>
      </c>
      <c r="P72" s="373">
        <f t="shared" si="2"/>
        <v>0.0038406044728519946</v>
      </c>
      <c r="Q72" s="373">
        <f t="shared" si="2"/>
        <v>0.0037373303185998645</v>
      </c>
      <c r="R72" s="134">
        <f t="shared" si="2"/>
        <v>0.0036686971684905746</v>
      </c>
    </row>
    <row r="73" spans="4:18" ht="13.5" thickBot="1">
      <c r="D73" s="87" t="s">
        <v>121</v>
      </c>
      <c r="E73" s="88"/>
      <c r="F73" s="88"/>
      <c r="G73" s="88"/>
      <c r="H73" s="88"/>
      <c r="I73" s="88"/>
      <c r="J73" s="126"/>
      <c r="K73" s="126"/>
      <c r="L73" s="126"/>
      <c r="M73" s="126"/>
      <c r="N73" s="127"/>
      <c r="O73" s="127"/>
      <c r="P73" s="127"/>
      <c r="Q73" s="127"/>
      <c r="R73" s="127"/>
    </row>
    <row r="74" spans="4:18" ht="12.75">
      <c r="D74" s="92"/>
      <c r="E74" s="93" t="s">
        <v>2</v>
      </c>
      <c r="F74" s="224"/>
      <c r="G74" s="93"/>
      <c r="H74" s="94"/>
      <c r="I74" s="95"/>
      <c r="J74" s="83">
        <v>1204075.427</v>
      </c>
      <c r="K74" s="83">
        <v>1327011.809</v>
      </c>
      <c r="L74" s="83">
        <v>1426282.5040000002</v>
      </c>
      <c r="M74" s="83">
        <v>1568832.662</v>
      </c>
      <c r="N74" s="83">
        <v>1661105.2</v>
      </c>
      <c r="O74" s="366" t="s">
        <v>3</v>
      </c>
      <c r="P74" s="366" t="s">
        <v>3</v>
      </c>
      <c r="Q74" s="366" t="s">
        <v>3</v>
      </c>
      <c r="R74" s="84" t="s">
        <v>3</v>
      </c>
    </row>
    <row r="75" spans="4:18" ht="15">
      <c r="D75" s="29"/>
      <c r="E75" s="509" t="s">
        <v>79</v>
      </c>
      <c r="F75" s="30" t="s">
        <v>199</v>
      </c>
      <c r="G75" s="31"/>
      <c r="H75" s="32"/>
      <c r="I75" s="33"/>
      <c r="J75" s="147">
        <v>1073165.427</v>
      </c>
      <c r="K75" s="147">
        <v>1187769.809</v>
      </c>
      <c r="L75" s="147">
        <v>1279496.5040000002</v>
      </c>
      <c r="M75" s="147">
        <v>1413528.662</v>
      </c>
      <c r="N75" s="147">
        <v>1500931.2</v>
      </c>
      <c r="O75" s="372" t="s">
        <v>3</v>
      </c>
      <c r="P75" s="372" t="s">
        <v>3</v>
      </c>
      <c r="Q75" s="372" t="s">
        <v>3</v>
      </c>
      <c r="R75" s="148" t="s">
        <v>3</v>
      </c>
    </row>
    <row r="76" spans="4:18" ht="15">
      <c r="D76" s="36"/>
      <c r="E76" s="551"/>
      <c r="F76" s="205"/>
      <c r="G76" s="202" t="s">
        <v>119</v>
      </c>
      <c r="H76" s="203"/>
      <c r="I76" s="206"/>
      <c r="J76" s="207" t="s">
        <v>67</v>
      </c>
      <c r="K76" s="207" t="s">
        <v>67</v>
      </c>
      <c r="L76" s="207" t="s">
        <v>67</v>
      </c>
      <c r="M76" s="207" t="s">
        <v>67</v>
      </c>
      <c r="N76" s="207">
        <v>23879.274</v>
      </c>
      <c r="O76" s="379" t="s">
        <v>166</v>
      </c>
      <c r="P76" s="379" t="s">
        <v>166</v>
      </c>
      <c r="Q76" s="379" t="s">
        <v>166</v>
      </c>
      <c r="R76" s="432" t="s">
        <v>166</v>
      </c>
    </row>
    <row r="77" spans="4:18" ht="12.75">
      <c r="D77" s="36"/>
      <c r="E77" s="551"/>
      <c r="F77" s="149"/>
      <c r="G77" s="42" t="s">
        <v>120</v>
      </c>
      <c r="H77" s="43"/>
      <c r="I77" s="44"/>
      <c r="J77" s="45">
        <v>172818.077</v>
      </c>
      <c r="K77" s="45">
        <v>188611.543</v>
      </c>
      <c r="L77" s="45">
        <v>199595.911</v>
      </c>
      <c r="M77" s="45">
        <v>225920.801</v>
      </c>
      <c r="N77" s="45">
        <v>217632.935</v>
      </c>
      <c r="O77" s="222" t="s">
        <v>3</v>
      </c>
      <c r="P77" s="222" t="s">
        <v>3</v>
      </c>
      <c r="Q77" s="222" t="s">
        <v>3</v>
      </c>
      <c r="R77" s="46" t="s">
        <v>3</v>
      </c>
    </row>
    <row r="78" spans="4:18" ht="12.75">
      <c r="D78" s="36"/>
      <c r="E78" s="551" t="s">
        <v>80</v>
      </c>
      <c r="F78" s="30" t="s">
        <v>124</v>
      </c>
      <c r="G78" s="31"/>
      <c r="H78" s="32"/>
      <c r="I78" s="33"/>
      <c r="J78" s="147">
        <v>130910</v>
      </c>
      <c r="K78" s="147">
        <v>139242</v>
      </c>
      <c r="L78" s="147">
        <v>146786</v>
      </c>
      <c r="M78" s="147">
        <v>155304</v>
      </c>
      <c r="N78" s="147">
        <v>160174</v>
      </c>
      <c r="O78" s="372">
        <v>166529</v>
      </c>
      <c r="P78" s="372">
        <v>169994</v>
      </c>
      <c r="Q78" s="372">
        <v>174081</v>
      </c>
      <c r="R78" s="148">
        <v>181128</v>
      </c>
    </row>
    <row r="79" spans="4:18" ht="15">
      <c r="D79" s="36"/>
      <c r="E79" s="551"/>
      <c r="F79" s="205"/>
      <c r="G79" s="202" t="s">
        <v>119</v>
      </c>
      <c r="H79" s="203"/>
      <c r="I79" s="206"/>
      <c r="J79" s="207" t="s">
        <v>67</v>
      </c>
      <c r="K79" s="207" t="s">
        <v>67</v>
      </c>
      <c r="L79" s="207" t="s">
        <v>67</v>
      </c>
      <c r="M79" s="207" t="s">
        <v>67</v>
      </c>
      <c r="N79" s="207">
        <v>23333</v>
      </c>
      <c r="O79" s="379">
        <v>24894</v>
      </c>
      <c r="P79" s="379">
        <v>27969</v>
      </c>
      <c r="Q79" s="379">
        <v>29782</v>
      </c>
      <c r="R79" s="416">
        <v>30272</v>
      </c>
    </row>
    <row r="80" spans="4:18" ht="13.5" thickBot="1">
      <c r="D80" s="47"/>
      <c r="E80" s="552"/>
      <c r="F80" s="150"/>
      <c r="G80" s="42" t="s">
        <v>120</v>
      </c>
      <c r="H80" s="49"/>
      <c r="I80" s="50"/>
      <c r="J80" s="51">
        <v>53408</v>
      </c>
      <c r="K80" s="51">
        <v>52340</v>
      </c>
      <c r="L80" s="51">
        <v>60109</v>
      </c>
      <c r="M80" s="51">
        <v>65136</v>
      </c>
      <c r="N80" s="51">
        <v>53508</v>
      </c>
      <c r="O80" s="221">
        <v>52595</v>
      </c>
      <c r="P80" s="221">
        <v>49921</v>
      </c>
      <c r="Q80" s="221">
        <v>51957</v>
      </c>
      <c r="R80" s="52">
        <v>56549</v>
      </c>
    </row>
    <row r="81" spans="4:18" ht="13.5">
      <c r="D81" s="65" t="s">
        <v>91</v>
      </c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53" t="s">
        <v>184</v>
      </c>
    </row>
    <row r="82" spans="4:18" ht="15.75" customHeight="1">
      <c r="D82" s="54" t="s">
        <v>58</v>
      </c>
      <c r="E82" s="508" t="s">
        <v>201</v>
      </c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</row>
    <row r="83" spans="4:18" ht="12.75">
      <c r="D83" s="54" t="s">
        <v>64</v>
      </c>
      <c r="E83" s="508" t="s">
        <v>200</v>
      </c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</row>
    <row r="84" spans="4:18" ht="24.75" customHeight="1">
      <c r="D84" s="325" t="s">
        <v>185</v>
      </c>
      <c r="E84" s="544" t="s">
        <v>211</v>
      </c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</row>
    <row r="85" spans="4:18" ht="12.75" customHeight="1">
      <c r="D85" s="325" t="s">
        <v>196</v>
      </c>
      <c r="E85" s="544" t="s">
        <v>214</v>
      </c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</row>
    <row r="86" spans="14:17" ht="12.75">
      <c r="N86" s="315"/>
      <c r="O86" s="315"/>
      <c r="P86" s="315"/>
      <c r="Q86" s="315"/>
    </row>
    <row r="87" spans="14:17" ht="12.75">
      <c r="N87" s="315"/>
      <c r="O87" s="315"/>
      <c r="P87" s="315"/>
      <c r="Q87" s="315"/>
    </row>
    <row r="88" spans="14:18" ht="12.75">
      <c r="N88" s="315"/>
      <c r="O88" s="315"/>
      <c r="P88" s="315"/>
      <c r="Q88" s="315"/>
      <c r="R88" s="315"/>
    </row>
    <row r="89" spans="14:17" ht="12.75">
      <c r="N89" s="315"/>
      <c r="O89" s="315"/>
      <c r="P89" s="315"/>
      <c r="Q89" s="315"/>
    </row>
    <row r="90" spans="14:17" ht="12.75">
      <c r="N90" s="315"/>
      <c r="O90" s="315"/>
      <c r="P90" s="315"/>
      <c r="Q90" s="315"/>
    </row>
  </sheetData>
  <sheetProtection/>
  <mergeCells count="34">
    <mergeCell ref="E83:R83"/>
    <mergeCell ref="E38:E39"/>
    <mergeCell ref="E40:E41"/>
    <mergeCell ref="E56:E57"/>
    <mergeCell ref="E58:E59"/>
    <mergeCell ref="E44:E45"/>
    <mergeCell ref="E75:E80"/>
    <mergeCell ref="E64:E65"/>
    <mergeCell ref="E68:I68"/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D7:I11"/>
    <mergeCell ref="E14:E15"/>
    <mergeCell ref="E16:E17"/>
    <mergeCell ref="E26:E27"/>
    <mergeCell ref="E20:E21"/>
    <mergeCell ref="E22:E23"/>
    <mergeCell ref="E85:R85"/>
    <mergeCell ref="E28:E29"/>
    <mergeCell ref="E34:E35"/>
    <mergeCell ref="E82:R82"/>
    <mergeCell ref="E50:E51"/>
    <mergeCell ref="E52:E53"/>
    <mergeCell ref="E62:E63"/>
    <mergeCell ref="E46:E47"/>
    <mergeCell ref="E32:E33"/>
    <mergeCell ref="E84:R84"/>
  </mergeCells>
  <conditionalFormatting sqref="G6">
    <cfRule type="expression" priority="1" dxfId="0" stopIfTrue="1">
      <formula>T6=" "</formula>
    </cfRule>
  </conditionalFormatting>
  <conditionalFormatting sqref="R81">
    <cfRule type="expression" priority="2" dxfId="0" stopIfTrue="1">
      <formula>T61="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5" min="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3:V6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8" width="8.75390625" style="56" customWidth="1"/>
    <col min="19" max="21" width="1.75390625" style="56" customWidth="1"/>
    <col min="22" max="22" width="9.00390625" style="56" customWidth="1"/>
    <col min="23" max="42" width="1.75390625" style="56" customWidth="1"/>
    <col min="4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206</v>
      </c>
      <c r="E4" s="58"/>
      <c r="F4" s="58"/>
      <c r="G4" s="58"/>
      <c r="H4" s="16" t="s">
        <v>215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9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15" t="s">
        <v>85</v>
      </c>
    </row>
    <row r="7" spans="3:19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</row>
    <row r="8" spans="3:19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</row>
    <row r="9" spans="3:19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</row>
    <row r="10" spans="3:19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</row>
    <row r="11" spans="3:19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"/>
      <c r="P11" s="201"/>
      <c r="Q11" s="201"/>
      <c r="R11" s="21"/>
      <c r="S11" s="64"/>
    </row>
    <row r="12" spans="3:19" ht="16.5" thickBot="1" thickTop="1">
      <c r="C12" s="22"/>
      <c r="D12" s="109" t="s">
        <v>173</v>
      </c>
      <c r="E12" s="110"/>
      <c r="F12" s="110"/>
      <c r="G12" s="110"/>
      <c r="H12" s="110"/>
      <c r="I12" s="110"/>
      <c r="J12" s="251"/>
      <c r="K12" s="251"/>
      <c r="L12" s="251"/>
      <c r="M12" s="251"/>
      <c r="N12" s="251"/>
      <c r="O12" s="401"/>
      <c r="P12" s="251"/>
      <c r="Q12" s="251"/>
      <c r="R12" s="402"/>
      <c r="S12" s="64"/>
    </row>
    <row r="13" spans="3:22" ht="12.75">
      <c r="C13" s="22"/>
      <c r="D13" s="79"/>
      <c r="E13" s="80" t="s">
        <v>2</v>
      </c>
      <c r="F13" s="80"/>
      <c r="G13" s="80"/>
      <c r="H13" s="81"/>
      <c r="I13" s="82"/>
      <c r="J13" s="83">
        <v>10065773.76</v>
      </c>
      <c r="K13" s="83">
        <v>10450543.100000001</v>
      </c>
      <c r="L13" s="83">
        <v>10762925.719999999</v>
      </c>
      <c r="M13" s="83">
        <v>11155023.61</v>
      </c>
      <c r="N13" s="83">
        <v>11500741.039999997</v>
      </c>
      <c r="O13" s="83">
        <v>11906128.210000005</v>
      </c>
      <c r="P13" s="366">
        <v>12188267.900000002</v>
      </c>
      <c r="Q13" s="366">
        <v>11630046.470000003</v>
      </c>
      <c r="R13" s="84">
        <v>11204133.857379999</v>
      </c>
      <c r="S13" s="64"/>
      <c r="V13" s="315"/>
    </row>
    <row r="14" spans="3:19" ht="12.75">
      <c r="C14" s="22"/>
      <c r="D14" s="29"/>
      <c r="E14" s="523" t="s">
        <v>4</v>
      </c>
      <c r="F14" s="138" t="s">
        <v>71</v>
      </c>
      <c r="G14" s="31"/>
      <c r="H14" s="32"/>
      <c r="I14" s="33"/>
      <c r="J14" s="34">
        <v>9719214.98</v>
      </c>
      <c r="K14" s="34">
        <v>9816645.38</v>
      </c>
      <c r="L14" s="34">
        <v>10161734.79</v>
      </c>
      <c r="M14" s="34">
        <v>10492247.2</v>
      </c>
      <c r="N14" s="34">
        <v>10884690.699999997</v>
      </c>
      <c r="O14" s="34">
        <v>11078478.320000004</v>
      </c>
      <c r="P14" s="367">
        <v>11172665.610000003</v>
      </c>
      <c r="Q14" s="367">
        <v>10684885.620000003</v>
      </c>
      <c r="R14" s="35">
        <v>10418319.827379998</v>
      </c>
      <c r="S14" s="64"/>
    </row>
    <row r="15" spans="3:19" ht="12.75">
      <c r="C15" s="22"/>
      <c r="D15" s="118"/>
      <c r="E15" s="526"/>
      <c r="F15" s="306" t="s">
        <v>72</v>
      </c>
      <c r="G15" s="42"/>
      <c r="H15" s="43"/>
      <c r="I15" s="44"/>
      <c r="J15" s="45">
        <v>346558.78</v>
      </c>
      <c r="K15" s="45">
        <v>633897.72</v>
      </c>
      <c r="L15" s="45">
        <v>601190.9299999992</v>
      </c>
      <c r="M15" s="45">
        <v>662776.41</v>
      </c>
      <c r="N15" s="45">
        <v>616050.34</v>
      </c>
      <c r="O15" s="45">
        <v>827649.89</v>
      </c>
      <c r="P15" s="222">
        <v>1015602.29</v>
      </c>
      <c r="Q15" s="222">
        <v>945160.85</v>
      </c>
      <c r="R15" s="46">
        <v>785814.03</v>
      </c>
      <c r="S15" s="64"/>
    </row>
    <row r="16" spans="3:19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19">
        <v>0.9655705772588317</v>
      </c>
      <c r="K16" s="119">
        <v>0.9393430835187886</v>
      </c>
      <c r="L16" s="119">
        <v>0.9441424250580074</v>
      </c>
      <c r="M16" s="119">
        <v>0.940584938842635</v>
      </c>
      <c r="N16" s="119">
        <v>0.9464338569264924</v>
      </c>
      <c r="O16" s="119">
        <v>0.930485387407062</v>
      </c>
      <c r="P16" s="368">
        <v>0.916673780201369</v>
      </c>
      <c r="Q16" s="368">
        <v>0.9187311200829622</v>
      </c>
      <c r="R16" s="120">
        <f>R14/R13</f>
        <v>0.929863919870754</v>
      </c>
      <c r="S16" s="64"/>
    </row>
    <row r="17" spans="3:19" ht="13.5" thickBot="1">
      <c r="C17" s="22"/>
      <c r="D17" s="47"/>
      <c r="E17" s="545"/>
      <c r="F17" s="48" t="s">
        <v>72</v>
      </c>
      <c r="G17" s="48"/>
      <c r="H17" s="49"/>
      <c r="I17" s="50"/>
      <c r="J17" s="121">
        <v>0.03442942274116839</v>
      </c>
      <c r="K17" s="121">
        <v>0.06065691648121138</v>
      </c>
      <c r="L17" s="121">
        <v>0.05585757494199257</v>
      </c>
      <c r="M17" s="121">
        <v>0.05941506115736496</v>
      </c>
      <c r="N17" s="121">
        <v>0.05356614307350756</v>
      </c>
      <c r="O17" s="121">
        <v>0.06951461259293794</v>
      </c>
      <c r="P17" s="369">
        <v>0.0833262197986311</v>
      </c>
      <c r="Q17" s="369">
        <v>0.08126887991703784</v>
      </c>
      <c r="R17" s="122">
        <f>R15/R13</f>
        <v>0.07013608012924585</v>
      </c>
      <c r="S17" s="64"/>
    </row>
    <row r="18" spans="3:19" ht="15.75" thickBot="1">
      <c r="C18" s="22"/>
      <c r="D18" s="87" t="s">
        <v>174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403"/>
      <c r="P18" s="126"/>
      <c r="Q18" s="126"/>
      <c r="R18" s="404"/>
      <c r="S18" s="64"/>
    </row>
    <row r="19" spans="3:19" ht="12.75">
      <c r="C19" s="22"/>
      <c r="D19" s="92"/>
      <c r="E19" s="93" t="s">
        <v>2</v>
      </c>
      <c r="F19" s="93"/>
      <c r="G19" s="93"/>
      <c r="H19" s="94"/>
      <c r="I19" s="95"/>
      <c r="J19" s="83" t="s">
        <v>67</v>
      </c>
      <c r="K19" s="83" t="s">
        <v>67</v>
      </c>
      <c r="L19" s="83" t="s">
        <v>67</v>
      </c>
      <c r="M19" s="83" t="s">
        <v>67</v>
      </c>
      <c r="N19" s="83">
        <v>103025.71</v>
      </c>
      <c r="O19" s="83">
        <v>114008.46</v>
      </c>
      <c r="P19" s="366">
        <v>101516.83</v>
      </c>
      <c r="Q19" s="366">
        <v>68073.93</v>
      </c>
      <c r="R19" s="84">
        <v>96523.85</v>
      </c>
      <c r="S19" s="64"/>
    </row>
    <row r="20" spans="3:19" ht="12.75" customHeight="1">
      <c r="C20" s="22"/>
      <c r="D20" s="29"/>
      <c r="E20" s="523" t="s">
        <v>4</v>
      </c>
      <c r="F20" s="138" t="s">
        <v>71</v>
      </c>
      <c r="G20" s="31"/>
      <c r="H20" s="32"/>
      <c r="I20" s="33"/>
      <c r="J20" s="34" t="s">
        <v>67</v>
      </c>
      <c r="K20" s="34" t="s">
        <v>67</v>
      </c>
      <c r="L20" s="34" t="s">
        <v>67</v>
      </c>
      <c r="M20" s="34" t="s">
        <v>67</v>
      </c>
      <c r="N20" s="34">
        <v>97808.51</v>
      </c>
      <c r="O20" s="34">
        <v>93231.8</v>
      </c>
      <c r="P20" s="367">
        <v>76009.37</v>
      </c>
      <c r="Q20" s="367">
        <v>65359.97</v>
      </c>
      <c r="R20" s="35">
        <v>72239.61</v>
      </c>
      <c r="S20" s="64"/>
    </row>
    <row r="21" spans="3:19" ht="12.75" customHeight="1">
      <c r="C21" s="22"/>
      <c r="D21" s="36"/>
      <c r="E21" s="524"/>
      <c r="F21" s="307" t="s">
        <v>72</v>
      </c>
      <c r="G21" s="37"/>
      <c r="H21" s="38"/>
      <c r="I21" s="39"/>
      <c r="J21" s="45" t="s">
        <v>67</v>
      </c>
      <c r="K21" s="45" t="s">
        <v>67</v>
      </c>
      <c r="L21" s="45" t="s">
        <v>67</v>
      </c>
      <c r="M21" s="45" t="s">
        <v>67</v>
      </c>
      <c r="N21" s="45">
        <v>5217.2</v>
      </c>
      <c r="O21" s="45">
        <v>20776.66</v>
      </c>
      <c r="P21" s="222">
        <v>25507.46</v>
      </c>
      <c r="Q21" s="222">
        <v>2713.96</v>
      </c>
      <c r="R21" s="46">
        <v>24284.24</v>
      </c>
      <c r="S21" s="64"/>
    </row>
    <row r="22" spans="3:19" ht="12.75" customHeight="1">
      <c r="C22" s="22"/>
      <c r="D22" s="29"/>
      <c r="E22" s="523" t="s">
        <v>73</v>
      </c>
      <c r="F22" s="31" t="s">
        <v>71</v>
      </c>
      <c r="G22" s="31"/>
      <c r="H22" s="32"/>
      <c r="I22" s="33"/>
      <c r="J22" s="119" t="s">
        <v>67</v>
      </c>
      <c r="K22" s="119" t="s">
        <v>67</v>
      </c>
      <c r="L22" s="119" t="s">
        <v>67</v>
      </c>
      <c r="M22" s="119" t="s">
        <v>67</v>
      </c>
      <c r="N22" s="119">
        <v>0.9493602130963232</v>
      </c>
      <c r="O22" s="119">
        <v>0.8177621204601834</v>
      </c>
      <c r="P22" s="368">
        <v>0.7487366380530204</v>
      </c>
      <c r="Q22" s="368">
        <v>0.9601321680708017</v>
      </c>
      <c r="R22" s="120">
        <f>R20/R19</f>
        <v>0.7484120245928856</v>
      </c>
      <c r="S22" s="64"/>
    </row>
    <row r="23" spans="3:19" ht="13.5" thickBot="1">
      <c r="C23" s="22"/>
      <c r="D23" s="47"/>
      <c r="E23" s="545"/>
      <c r="F23" s="48" t="s">
        <v>72</v>
      </c>
      <c r="G23" s="48"/>
      <c r="H23" s="49"/>
      <c r="I23" s="50"/>
      <c r="J23" s="121" t="s">
        <v>67</v>
      </c>
      <c r="K23" s="121" t="s">
        <v>67</v>
      </c>
      <c r="L23" s="121" t="s">
        <v>67</v>
      </c>
      <c r="M23" s="121" t="s">
        <v>67</v>
      </c>
      <c r="N23" s="121">
        <v>0.050639786903676764</v>
      </c>
      <c r="O23" s="121">
        <v>0.18223787953981657</v>
      </c>
      <c r="P23" s="369">
        <v>0.2512633619469796</v>
      </c>
      <c r="Q23" s="369">
        <v>0.03986783192919815</v>
      </c>
      <c r="R23" s="122">
        <f>R21/R19</f>
        <v>0.2515879754071144</v>
      </c>
      <c r="S23" s="64"/>
    </row>
    <row r="24" spans="3:19" ht="13.5" thickBot="1">
      <c r="C24" s="22"/>
      <c r="D24" s="87" t="s">
        <v>182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403"/>
      <c r="P24" s="126"/>
      <c r="Q24" s="126"/>
      <c r="R24" s="404"/>
      <c r="S24" s="64"/>
    </row>
    <row r="25" spans="3:19" ht="12.75">
      <c r="C25" s="22"/>
      <c r="D25" s="92"/>
      <c r="E25" s="93" t="s">
        <v>2</v>
      </c>
      <c r="F25" s="93"/>
      <c r="G25" s="93"/>
      <c r="H25" s="94"/>
      <c r="I25" s="95"/>
      <c r="J25" s="83">
        <v>31953.77</v>
      </c>
      <c r="K25" s="83">
        <v>26562</v>
      </c>
      <c r="L25" s="83">
        <v>27263</v>
      </c>
      <c r="M25" s="83">
        <v>33527</v>
      </c>
      <c r="N25" s="83">
        <v>15128</v>
      </c>
      <c r="O25" s="83">
        <v>16489</v>
      </c>
      <c r="P25" s="366">
        <v>13347</v>
      </c>
      <c r="Q25" s="366">
        <v>13787</v>
      </c>
      <c r="R25" s="84">
        <v>16114.88738</v>
      </c>
      <c r="S25" s="64"/>
    </row>
    <row r="26" spans="3:19" ht="12.75" customHeight="1">
      <c r="C26" s="22"/>
      <c r="D26" s="29"/>
      <c r="E26" s="523" t="s">
        <v>4</v>
      </c>
      <c r="F26" s="138" t="s">
        <v>71</v>
      </c>
      <c r="G26" s="31"/>
      <c r="H26" s="32"/>
      <c r="I26" s="33"/>
      <c r="J26" s="34">
        <v>25062.94</v>
      </c>
      <c r="K26" s="34">
        <v>26562</v>
      </c>
      <c r="L26" s="34">
        <v>27263</v>
      </c>
      <c r="M26" s="34">
        <v>33527</v>
      </c>
      <c r="N26" s="34">
        <v>15128</v>
      </c>
      <c r="O26" s="34">
        <v>16489</v>
      </c>
      <c r="P26" s="367">
        <v>13347</v>
      </c>
      <c r="Q26" s="367">
        <v>13787</v>
      </c>
      <c r="R26" s="35">
        <v>16114.88738</v>
      </c>
      <c r="S26" s="64"/>
    </row>
    <row r="27" spans="3:19" ht="12.75">
      <c r="C27" s="22"/>
      <c r="D27" s="36"/>
      <c r="E27" s="524"/>
      <c r="F27" s="307" t="s">
        <v>72</v>
      </c>
      <c r="G27" s="37"/>
      <c r="H27" s="38"/>
      <c r="I27" s="39"/>
      <c r="J27" s="45">
        <v>6890.83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222">
        <v>0</v>
      </c>
      <c r="Q27" s="222">
        <v>0</v>
      </c>
      <c r="R27" s="46">
        <v>0</v>
      </c>
      <c r="S27" s="64"/>
    </row>
    <row r="28" spans="3:19" ht="12.75">
      <c r="C28" s="22"/>
      <c r="D28" s="29"/>
      <c r="E28" s="523" t="s">
        <v>73</v>
      </c>
      <c r="F28" s="31" t="s">
        <v>71</v>
      </c>
      <c r="G28" s="31"/>
      <c r="H28" s="32"/>
      <c r="I28" s="33"/>
      <c r="J28" s="119">
        <v>0.7843500156632536</v>
      </c>
      <c r="K28" s="119">
        <v>1</v>
      </c>
      <c r="L28" s="119">
        <v>1</v>
      </c>
      <c r="M28" s="119">
        <v>1</v>
      </c>
      <c r="N28" s="119">
        <v>1</v>
      </c>
      <c r="O28" s="119">
        <v>1</v>
      </c>
      <c r="P28" s="368">
        <v>1</v>
      </c>
      <c r="Q28" s="368">
        <v>1</v>
      </c>
      <c r="R28" s="120">
        <f>R26/R25</f>
        <v>1</v>
      </c>
      <c r="S28" s="64"/>
    </row>
    <row r="29" spans="3:19" ht="13.5" thickBot="1">
      <c r="C29" s="22"/>
      <c r="D29" s="47"/>
      <c r="E29" s="545"/>
      <c r="F29" s="48" t="s">
        <v>72</v>
      </c>
      <c r="G29" s="48"/>
      <c r="H29" s="49"/>
      <c r="I29" s="50"/>
      <c r="J29" s="121">
        <v>0.2156499843367465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369">
        <v>0</v>
      </c>
      <c r="Q29" s="369">
        <v>0</v>
      </c>
      <c r="R29" s="122">
        <f>R27/R25</f>
        <v>0</v>
      </c>
      <c r="S29" s="64"/>
    </row>
    <row r="30" spans="3:19" ht="13.5" thickBot="1">
      <c r="C30" s="22"/>
      <c r="D30" s="87" t="s">
        <v>75</v>
      </c>
      <c r="E30" s="88"/>
      <c r="F30" s="88"/>
      <c r="G30" s="88"/>
      <c r="H30" s="88"/>
      <c r="I30" s="88"/>
      <c r="J30" s="126"/>
      <c r="K30" s="126"/>
      <c r="L30" s="126"/>
      <c r="M30" s="126"/>
      <c r="N30" s="127"/>
      <c r="O30" s="403"/>
      <c r="P30" s="126"/>
      <c r="Q30" s="126"/>
      <c r="R30" s="404"/>
      <c r="S30" s="64"/>
    </row>
    <row r="31" spans="3:19" ht="12.75">
      <c r="C31" s="22"/>
      <c r="D31" s="79"/>
      <c r="E31" s="80" t="s">
        <v>2</v>
      </c>
      <c r="F31" s="80"/>
      <c r="G31" s="80"/>
      <c r="H31" s="81"/>
      <c r="I31" s="82"/>
      <c r="J31" s="83">
        <v>10040909.690000001</v>
      </c>
      <c r="K31" s="83">
        <v>10423981.100000001</v>
      </c>
      <c r="L31" s="83">
        <v>10735662.719999999</v>
      </c>
      <c r="M31" s="83">
        <v>11121496.61</v>
      </c>
      <c r="N31" s="83">
        <v>11485613.039999997</v>
      </c>
      <c r="O31" s="83">
        <v>11889639.210000005</v>
      </c>
      <c r="P31" s="366">
        <v>12174920.900000002</v>
      </c>
      <c r="Q31" s="366">
        <v>11616259.470000003</v>
      </c>
      <c r="R31" s="84">
        <v>11188018.969999999</v>
      </c>
      <c r="S31" s="64"/>
    </row>
    <row r="32" spans="3:19" ht="12.75" customHeight="1">
      <c r="C32" s="22"/>
      <c r="D32" s="29"/>
      <c r="E32" s="523" t="s">
        <v>4</v>
      </c>
      <c r="F32" s="138" t="s">
        <v>71</v>
      </c>
      <c r="G32" s="31"/>
      <c r="H32" s="32"/>
      <c r="I32" s="33"/>
      <c r="J32" s="34">
        <v>9694350.940000001</v>
      </c>
      <c r="K32" s="34">
        <v>9790083.38</v>
      </c>
      <c r="L32" s="34">
        <v>10134471.79</v>
      </c>
      <c r="M32" s="34">
        <v>10458720.2</v>
      </c>
      <c r="N32" s="34">
        <v>10869562.699999997</v>
      </c>
      <c r="O32" s="34">
        <v>11061989.320000004</v>
      </c>
      <c r="P32" s="367">
        <v>11159318.610000003</v>
      </c>
      <c r="Q32" s="367">
        <v>10671098.620000003</v>
      </c>
      <c r="R32" s="35">
        <v>10402204.94</v>
      </c>
      <c r="S32" s="64"/>
    </row>
    <row r="33" spans="3:19" ht="12.75">
      <c r="C33" s="22"/>
      <c r="D33" s="118"/>
      <c r="E33" s="526"/>
      <c r="F33" s="306" t="s">
        <v>72</v>
      </c>
      <c r="G33" s="42"/>
      <c r="H33" s="43"/>
      <c r="I33" s="44"/>
      <c r="J33" s="45">
        <v>346558.75</v>
      </c>
      <c r="K33" s="45">
        <v>633897.72</v>
      </c>
      <c r="L33" s="45">
        <v>601190.9299999992</v>
      </c>
      <c r="M33" s="45">
        <v>662776.41</v>
      </c>
      <c r="N33" s="45">
        <v>616050.34</v>
      </c>
      <c r="O33" s="45">
        <v>827649.89</v>
      </c>
      <c r="P33" s="222">
        <v>1015602.29</v>
      </c>
      <c r="Q33" s="222">
        <v>945160.85</v>
      </c>
      <c r="R33" s="46">
        <v>785814.03</v>
      </c>
      <c r="S33" s="64"/>
    </row>
    <row r="34" spans="3:19" ht="12.75" customHeight="1">
      <c r="C34" s="22"/>
      <c r="D34" s="29"/>
      <c r="E34" s="523" t="s">
        <v>73</v>
      </c>
      <c r="F34" s="31" t="s">
        <v>71</v>
      </c>
      <c r="G34" s="31"/>
      <c r="H34" s="32"/>
      <c r="I34" s="33"/>
      <c r="J34" s="119">
        <v>0.9654853234717222</v>
      </c>
      <c r="K34" s="119">
        <v>0.9391885198256931</v>
      </c>
      <c r="L34" s="119">
        <v>0.9440005758675698</v>
      </c>
      <c r="M34" s="119">
        <v>0.9404058254710019</v>
      </c>
      <c r="N34" s="119">
        <v>0.9463633035646829</v>
      </c>
      <c r="O34" s="119">
        <v>0.9303889819210082</v>
      </c>
      <c r="P34" s="368">
        <v>0.9165824321700522</v>
      </c>
      <c r="Q34" s="368">
        <v>0.9186346644166343</v>
      </c>
      <c r="R34" s="120">
        <f>R32/R31</f>
        <v>0.9297628979619079</v>
      </c>
      <c r="S34" s="64"/>
    </row>
    <row r="35" spans="3:19" ht="13.5" thickBot="1">
      <c r="C35" s="22"/>
      <c r="D35" s="47"/>
      <c r="E35" s="545"/>
      <c r="F35" s="48" t="s">
        <v>72</v>
      </c>
      <c r="G35" s="48"/>
      <c r="H35" s="49"/>
      <c r="I35" s="50"/>
      <c r="J35" s="121">
        <v>0.034514676528277784</v>
      </c>
      <c r="K35" s="121">
        <v>0.0608114801743069</v>
      </c>
      <c r="L35" s="121">
        <v>0.055999424132430205</v>
      </c>
      <c r="M35" s="121">
        <v>0.05959417452899804</v>
      </c>
      <c r="N35" s="121">
        <v>0.05363669643531715</v>
      </c>
      <c r="O35" s="121">
        <v>0.0696110180789918</v>
      </c>
      <c r="P35" s="369">
        <v>0.08341756782994786</v>
      </c>
      <c r="Q35" s="369">
        <v>0.0813653355833657</v>
      </c>
      <c r="R35" s="122">
        <f>R33/R31</f>
        <v>0.07023710203809211</v>
      </c>
      <c r="S35" s="64"/>
    </row>
    <row r="36" spans="3:19" ht="13.5" customHeight="1" thickBot="1">
      <c r="C36" s="22"/>
      <c r="D36" s="87" t="s">
        <v>174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403"/>
      <c r="P36" s="126"/>
      <c r="Q36" s="126"/>
      <c r="R36" s="404"/>
      <c r="S36" s="64"/>
    </row>
    <row r="37" spans="3:19" ht="12.75" customHeight="1">
      <c r="C37" s="22"/>
      <c r="D37" s="92"/>
      <c r="E37" s="93" t="s">
        <v>2</v>
      </c>
      <c r="F37" s="93"/>
      <c r="G37" s="93"/>
      <c r="H37" s="94"/>
      <c r="I37" s="95"/>
      <c r="J37" s="83" t="s">
        <v>67</v>
      </c>
      <c r="K37" s="83" t="s">
        <v>67</v>
      </c>
      <c r="L37" s="83" t="s">
        <v>67</v>
      </c>
      <c r="M37" s="83" t="s">
        <v>67</v>
      </c>
      <c r="N37" s="83">
        <v>103025.71</v>
      </c>
      <c r="O37" s="83">
        <v>114008.46</v>
      </c>
      <c r="P37" s="366">
        <v>101516.83</v>
      </c>
      <c r="Q37" s="366">
        <v>68073.93</v>
      </c>
      <c r="R37" s="84">
        <v>96523.85</v>
      </c>
      <c r="S37" s="64"/>
    </row>
    <row r="38" spans="3:19" ht="12.75" customHeight="1">
      <c r="C38" s="22"/>
      <c r="D38" s="29"/>
      <c r="E38" s="523" t="s">
        <v>4</v>
      </c>
      <c r="F38" s="138" t="s">
        <v>71</v>
      </c>
      <c r="G38" s="31"/>
      <c r="H38" s="32"/>
      <c r="I38" s="33"/>
      <c r="J38" s="34" t="s">
        <v>67</v>
      </c>
      <c r="K38" s="34" t="s">
        <v>67</v>
      </c>
      <c r="L38" s="34" t="s">
        <v>67</v>
      </c>
      <c r="M38" s="34" t="s">
        <v>67</v>
      </c>
      <c r="N38" s="34">
        <v>97808.51</v>
      </c>
      <c r="O38" s="34">
        <v>93231.8</v>
      </c>
      <c r="P38" s="367">
        <v>76009.37</v>
      </c>
      <c r="Q38" s="367">
        <v>65359.97</v>
      </c>
      <c r="R38" s="35">
        <v>72239.61</v>
      </c>
      <c r="S38" s="64"/>
    </row>
    <row r="39" spans="3:19" ht="12.75">
      <c r="C39" s="22"/>
      <c r="D39" s="36"/>
      <c r="E39" s="524"/>
      <c r="F39" s="307" t="s">
        <v>72</v>
      </c>
      <c r="G39" s="37"/>
      <c r="H39" s="38"/>
      <c r="I39" s="39"/>
      <c r="J39" s="45" t="s">
        <v>67</v>
      </c>
      <c r="K39" s="45" t="s">
        <v>67</v>
      </c>
      <c r="L39" s="45" t="s">
        <v>67</v>
      </c>
      <c r="M39" s="45" t="s">
        <v>67</v>
      </c>
      <c r="N39" s="45">
        <v>5217.2</v>
      </c>
      <c r="O39" s="45">
        <v>20776.66</v>
      </c>
      <c r="P39" s="222">
        <v>25507.46</v>
      </c>
      <c r="Q39" s="222">
        <v>2713.96</v>
      </c>
      <c r="R39" s="46">
        <v>24284.24</v>
      </c>
      <c r="S39" s="64"/>
    </row>
    <row r="40" spans="3:19" ht="12.75" customHeight="1">
      <c r="C40" s="22"/>
      <c r="D40" s="29"/>
      <c r="E40" s="523" t="s">
        <v>73</v>
      </c>
      <c r="F40" s="31" t="s">
        <v>71</v>
      </c>
      <c r="G40" s="31"/>
      <c r="H40" s="32"/>
      <c r="I40" s="33"/>
      <c r="J40" s="119" t="s">
        <v>67</v>
      </c>
      <c r="K40" s="119" t="s">
        <v>67</v>
      </c>
      <c r="L40" s="119" t="s">
        <v>67</v>
      </c>
      <c r="M40" s="119" t="s">
        <v>67</v>
      </c>
      <c r="N40" s="119">
        <v>0.9493602130963232</v>
      </c>
      <c r="O40" s="119">
        <v>0.8177621204601834</v>
      </c>
      <c r="P40" s="368">
        <v>0.7377708923335737</v>
      </c>
      <c r="Q40" s="368">
        <v>0.9601321680708017</v>
      </c>
      <c r="R40" s="120">
        <f>R38/R37</f>
        <v>0.7484120245928856</v>
      </c>
      <c r="S40" s="64"/>
    </row>
    <row r="41" spans="3:19" ht="13.5" thickBot="1">
      <c r="C41" s="22"/>
      <c r="D41" s="47"/>
      <c r="E41" s="545"/>
      <c r="F41" s="48" t="s">
        <v>72</v>
      </c>
      <c r="G41" s="48"/>
      <c r="H41" s="49"/>
      <c r="I41" s="50"/>
      <c r="J41" s="121" t="s">
        <v>67</v>
      </c>
      <c r="K41" s="121" t="s">
        <v>67</v>
      </c>
      <c r="L41" s="121" t="s">
        <v>67</v>
      </c>
      <c r="M41" s="121" t="s">
        <v>67</v>
      </c>
      <c r="N41" s="121">
        <v>0.050639786903676764</v>
      </c>
      <c r="O41" s="121">
        <v>0.18223787953981657</v>
      </c>
      <c r="P41" s="369">
        <v>0.24758344300660484</v>
      </c>
      <c r="Q41" s="369">
        <v>0.03986783192919815</v>
      </c>
      <c r="R41" s="122">
        <f>R39/R37</f>
        <v>0.2515879754071144</v>
      </c>
      <c r="S41" s="64"/>
    </row>
    <row r="42" spans="3:19" ht="13.5" thickBot="1">
      <c r="C42" s="22"/>
      <c r="D42" s="87" t="s">
        <v>167</v>
      </c>
      <c r="E42" s="88"/>
      <c r="F42" s="88"/>
      <c r="G42" s="88"/>
      <c r="H42" s="88"/>
      <c r="I42" s="88"/>
      <c r="J42" s="113"/>
      <c r="K42" s="113"/>
      <c r="L42" s="113"/>
      <c r="M42" s="113"/>
      <c r="N42" s="308"/>
      <c r="O42" s="405"/>
      <c r="P42" s="113"/>
      <c r="Q42" s="113"/>
      <c r="R42" s="406"/>
      <c r="S42" s="64"/>
    </row>
    <row r="43" spans="3:19" ht="12.75">
      <c r="C43" s="22"/>
      <c r="D43" s="142"/>
      <c r="E43" s="546" t="s">
        <v>186</v>
      </c>
      <c r="F43" s="547"/>
      <c r="G43" s="547"/>
      <c r="H43" s="547"/>
      <c r="I43" s="145"/>
      <c r="J43" s="320">
        <v>114.24777249999998</v>
      </c>
      <c r="K43" s="320">
        <v>121.34803966999998</v>
      </c>
      <c r="L43" s="320">
        <v>128.55417447999997</v>
      </c>
      <c r="M43" s="320">
        <v>141.24843944</v>
      </c>
      <c r="N43" s="320">
        <v>151.5849897</v>
      </c>
      <c r="O43" s="320">
        <v>149.79972682000005</v>
      </c>
      <c r="P43" s="435">
        <v>162.80350399</v>
      </c>
      <c r="Q43" s="435">
        <v>161.87480193999997</v>
      </c>
      <c r="R43" s="415">
        <v>172.76879587426</v>
      </c>
      <c r="S43" s="64"/>
    </row>
    <row r="44" spans="3:19" ht="12.75">
      <c r="C44" s="22"/>
      <c r="D44" s="118"/>
      <c r="E44" s="548" t="s">
        <v>168</v>
      </c>
      <c r="F44" s="548"/>
      <c r="G44" s="548"/>
      <c r="H44" s="548"/>
      <c r="I44" s="322"/>
      <c r="J44" s="323">
        <f aca="true" t="shared" si="0" ref="J44:R44">J13/J43/1000000</f>
        <v>0.08810477035777659</v>
      </c>
      <c r="K44" s="323">
        <f t="shared" si="0"/>
        <v>0.08612041140853811</v>
      </c>
      <c r="L44" s="323">
        <f t="shared" si="0"/>
        <v>0.08372287997286668</v>
      </c>
      <c r="M44" s="323">
        <f t="shared" si="0"/>
        <v>0.07897449100482606</v>
      </c>
      <c r="N44" s="323">
        <f t="shared" si="0"/>
        <v>0.07586991998852244</v>
      </c>
      <c r="O44" s="323">
        <f t="shared" si="0"/>
        <v>0.07948030655827867</v>
      </c>
      <c r="P44" s="443">
        <f t="shared" si="0"/>
        <v>0.07486489910406752</v>
      </c>
      <c r="Q44" s="481">
        <f t="shared" si="0"/>
        <v>0.07184593482505548</v>
      </c>
      <c r="R44" s="417">
        <f t="shared" si="0"/>
        <v>0.06485044825764888</v>
      </c>
      <c r="S44" s="64"/>
    </row>
    <row r="45" spans="4:19" ht="12.75">
      <c r="D45" s="318"/>
      <c r="E45" s="97" t="s">
        <v>78</v>
      </c>
      <c r="F45" s="97"/>
      <c r="G45" s="97"/>
      <c r="H45" s="98"/>
      <c r="I45" s="99"/>
      <c r="J45" s="411">
        <v>2688.107</v>
      </c>
      <c r="K45" s="411">
        <v>2929.172</v>
      </c>
      <c r="L45" s="411">
        <v>3116.056</v>
      </c>
      <c r="M45" s="411">
        <v>3352.599</v>
      </c>
      <c r="N45" s="411">
        <v>3662.573</v>
      </c>
      <c r="O45" s="412">
        <v>3848.411</v>
      </c>
      <c r="P45" s="412">
        <v>3739.225</v>
      </c>
      <c r="Q45" s="412">
        <v>3775.237</v>
      </c>
      <c r="R45" s="413">
        <v>3809.311</v>
      </c>
      <c r="S45" s="56" t="s">
        <v>85</v>
      </c>
    </row>
    <row r="46" spans="4:18" ht="12.75">
      <c r="D46" s="36"/>
      <c r="E46" s="202" t="s">
        <v>169</v>
      </c>
      <c r="F46" s="202"/>
      <c r="G46" s="202"/>
      <c r="H46" s="203"/>
      <c r="I46" s="206"/>
      <c r="J46" s="316">
        <f>J13/J45/1000000</f>
        <v>0.003744558442056064</v>
      </c>
      <c r="K46" s="316">
        <f aca="true" t="shared" si="1" ref="K46:R46">K13/K45/1000000</f>
        <v>0.003567746482623759</v>
      </c>
      <c r="L46" s="316">
        <f t="shared" si="1"/>
        <v>0.0034540219174494934</v>
      </c>
      <c r="M46" s="316">
        <f t="shared" si="1"/>
        <v>0.0033272764234553547</v>
      </c>
      <c r="N46" s="316">
        <f t="shared" si="1"/>
        <v>0.003140071485264593</v>
      </c>
      <c r="O46" s="316">
        <f t="shared" si="1"/>
        <v>0.0030937777202071203</v>
      </c>
      <c r="P46" s="437">
        <f t="shared" si="1"/>
        <v>0.0032595706062085064</v>
      </c>
      <c r="Q46" s="437">
        <f t="shared" si="1"/>
        <v>0.0030806136065100027</v>
      </c>
      <c r="R46" s="317">
        <f t="shared" si="1"/>
        <v>0.0029412494431092654</v>
      </c>
    </row>
    <row r="47" spans="4:18" ht="24" customHeight="1" thickBot="1">
      <c r="D47" s="112"/>
      <c r="E47" s="555" t="s">
        <v>170</v>
      </c>
      <c r="F47" s="556"/>
      <c r="G47" s="556"/>
      <c r="H47" s="556"/>
      <c r="I47" s="50"/>
      <c r="J47" s="135" t="s">
        <v>67</v>
      </c>
      <c r="K47" s="135" t="s">
        <v>67</v>
      </c>
      <c r="L47" s="135" t="s">
        <v>67</v>
      </c>
      <c r="M47" s="135" t="s">
        <v>67</v>
      </c>
      <c r="N47" s="135">
        <f>N19/N45/1000000</f>
        <v>2.812932602298985E-05</v>
      </c>
      <c r="O47" s="135">
        <f>O19/O45/1000000</f>
        <v>2.962481398166672E-05</v>
      </c>
      <c r="P47" s="371">
        <f>P19/P45/1000000</f>
        <v>2.7149163262440748E-05</v>
      </c>
      <c r="Q47" s="371">
        <f>Q19/Q45/1000000</f>
        <v>1.8031697082858637E-05</v>
      </c>
      <c r="R47" s="136">
        <f>R19/R45/1000000</f>
        <v>2.5338926120760423E-05</v>
      </c>
    </row>
    <row r="48" spans="4:18" ht="13.5" thickBot="1">
      <c r="D48" s="87" t="s">
        <v>171</v>
      </c>
      <c r="E48" s="88"/>
      <c r="F48" s="88"/>
      <c r="G48" s="88"/>
      <c r="H48" s="88"/>
      <c r="I48" s="88"/>
      <c r="J48" s="126"/>
      <c r="K48" s="126"/>
      <c r="L48" s="126"/>
      <c r="M48" s="126"/>
      <c r="N48" s="127"/>
      <c r="O48" s="403"/>
      <c r="P48" s="126"/>
      <c r="Q48" s="126"/>
      <c r="R48" s="404"/>
    </row>
    <row r="49" spans="4:18" ht="12.75">
      <c r="D49" s="92"/>
      <c r="E49" s="93" t="s">
        <v>2</v>
      </c>
      <c r="F49" s="93"/>
      <c r="G49" s="93"/>
      <c r="H49" s="94"/>
      <c r="I49" s="95"/>
      <c r="J49" s="83">
        <v>743377.463</v>
      </c>
      <c r="K49" s="83">
        <v>760315.4060000001</v>
      </c>
      <c r="L49" s="83">
        <v>799956.016</v>
      </c>
      <c r="M49" s="83">
        <v>882769.036</v>
      </c>
      <c r="N49" s="83">
        <v>895276.998</v>
      </c>
      <c r="O49" s="366" t="s">
        <v>3</v>
      </c>
      <c r="P49" s="366" t="s">
        <v>3</v>
      </c>
      <c r="Q49" s="366" t="s">
        <v>67</v>
      </c>
      <c r="R49" s="84" t="s">
        <v>67</v>
      </c>
    </row>
    <row r="50" spans="4:18" ht="15">
      <c r="D50" s="310"/>
      <c r="E50" s="523" t="s">
        <v>4</v>
      </c>
      <c r="F50" s="138" t="s">
        <v>198</v>
      </c>
      <c r="G50" s="31"/>
      <c r="H50" s="32"/>
      <c r="I50" s="33"/>
      <c r="J50" s="147">
        <v>733964.463</v>
      </c>
      <c r="K50" s="147">
        <v>750226.427</v>
      </c>
      <c r="L50" s="147">
        <v>790517.016</v>
      </c>
      <c r="M50" s="147">
        <v>869610.036</v>
      </c>
      <c r="N50" s="147">
        <v>880148.998</v>
      </c>
      <c r="O50" s="372" t="s">
        <v>3</v>
      </c>
      <c r="P50" s="372" t="s">
        <v>3</v>
      </c>
      <c r="Q50" s="372" t="s">
        <v>67</v>
      </c>
      <c r="R50" s="148" t="s">
        <v>67</v>
      </c>
    </row>
    <row r="51" spans="4:18" ht="13.5" thickBot="1">
      <c r="D51" s="311"/>
      <c r="E51" s="545"/>
      <c r="F51" s="139" t="s">
        <v>172</v>
      </c>
      <c r="G51" s="48"/>
      <c r="H51" s="49"/>
      <c r="I51" s="50"/>
      <c r="J51" s="312">
        <v>9413</v>
      </c>
      <c r="K51" s="312">
        <v>10088.979</v>
      </c>
      <c r="L51" s="312">
        <v>9439</v>
      </c>
      <c r="M51" s="312">
        <v>13159</v>
      </c>
      <c r="N51" s="312">
        <v>15128</v>
      </c>
      <c r="O51" s="312">
        <v>16477.902</v>
      </c>
      <c r="P51" s="438">
        <v>13347</v>
      </c>
      <c r="Q51" s="438">
        <v>13787</v>
      </c>
      <c r="R51" s="313">
        <v>15628</v>
      </c>
    </row>
    <row r="52" spans="4:18" ht="13.5">
      <c r="D52" s="65" t="s">
        <v>91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53" t="s">
        <v>184</v>
      </c>
    </row>
    <row r="53" spans="4:18" ht="13.5" customHeight="1">
      <c r="D53" s="54" t="s">
        <v>58</v>
      </c>
      <c r="E53" s="508" t="s">
        <v>202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</row>
    <row r="54" spans="4:18" ht="12.75">
      <c r="D54" s="54" t="s">
        <v>64</v>
      </c>
      <c r="E54" s="508" t="s">
        <v>209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</row>
    <row r="55" spans="4:18" ht="10.5" customHeight="1">
      <c r="D55" s="314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</row>
    <row r="56" spans="4:18" ht="24" customHeight="1">
      <c r="D56" s="325" t="s">
        <v>185</v>
      </c>
      <c r="E56" s="544" t="s">
        <v>211</v>
      </c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</row>
    <row r="57" spans="4:18" ht="12.75" customHeight="1">
      <c r="D57" s="325" t="s">
        <v>196</v>
      </c>
      <c r="E57" s="544" t="s">
        <v>214</v>
      </c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</row>
    <row r="61" spans="10:17" ht="12.75">
      <c r="J61" s="315"/>
      <c r="K61" s="315"/>
      <c r="L61" s="315"/>
      <c r="M61" s="315"/>
      <c r="N61" s="315"/>
      <c r="O61" s="315"/>
      <c r="P61" s="315"/>
      <c r="Q61" s="315"/>
    </row>
  </sheetData>
  <sheetProtection/>
  <mergeCells count="28">
    <mergeCell ref="J7:J10"/>
    <mergeCell ref="R7:R10"/>
    <mergeCell ref="M7:M10"/>
    <mergeCell ref="N7:N10"/>
    <mergeCell ref="K7:K10"/>
    <mergeCell ref="L7:L10"/>
    <mergeCell ref="O7:O10"/>
    <mergeCell ref="P7:P10"/>
    <mergeCell ref="Q7:Q10"/>
    <mergeCell ref="D7:I11"/>
    <mergeCell ref="E16:E17"/>
    <mergeCell ref="E54:R55"/>
    <mergeCell ref="E53:R53"/>
    <mergeCell ref="E50:E51"/>
    <mergeCell ref="E32:E33"/>
    <mergeCell ref="E44:H44"/>
    <mergeCell ref="E40:E41"/>
    <mergeCell ref="E34:E35"/>
    <mergeCell ref="E47:H47"/>
    <mergeCell ref="E26:E27"/>
    <mergeCell ref="E14:E15"/>
    <mergeCell ref="E20:E21"/>
    <mergeCell ref="E22:E23"/>
    <mergeCell ref="E56:R56"/>
    <mergeCell ref="E57:R57"/>
    <mergeCell ref="E28:E29"/>
    <mergeCell ref="E43:H43"/>
    <mergeCell ref="E38:E39"/>
  </mergeCells>
  <conditionalFormatting sqref="G6">
    <cfRule type="expression" priority="1" dxfId="0" stopIfTrue="1">
      <formula>S6=" "</formula>
    </cfRule>
  </conditionalFormatting>
  <conditionalFormatting sqref="R52">
    <cfRule type="expression" priority="2" dxfId="0" stopIfTrue="1">
      <formula>S45="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S6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375" style="56" customWidth="1"/>
    <col min="9" max="9" width="1.12109375" style="56" customWidth="1"/>
    <col min="10" max="18" width="6.75390625" style="56" customWidth="1"/>
    <col min="19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207</v>
      </c>
      <c r="E4" s="58"/>
      <c r="F4" s="58"/>
      <c r="G4" s="58"/>
      <c r="H4" s="16" t="s">
        <v>160</v>
      </c>
      <c r="I4" s="59"/>
      <c r="J4" s="58"/>
      <c r="K4" s="58"/>
      <c r="L4" s="58"/>
      <c r="M4" s="58"/>
      <c r="N4" s="58"/>
      <c r="O4" s="58"/>
      <c r="P4" s="58"/>
      <c r="Q4" s="58"/>
      <c r="R4" s="58"/>
      <c r="U4" s="248"/>
    </row>
    <row r="5" spans="2:21" s="57" customFormat="1" ht="15.75">
      <c r="B5" s="268">
        <v>48</v>
      </c>
      <c r="D5" s="271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250"/>
      <c r="U5" s="248"/>
    </row>
    <row r="6" spans="4:26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358"/>
      <c r="P6" s="358"/>
      <c r="Q6" s="358"/>
      <c r="R6" s="160"/>
      <c r="S6" s="15"/>
      <c r="T6" s="15"/>
      <c r="Z6" s="57"/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1"/>
      <c r="P11" s="201"/>
      <c r="Q11" s="201"/>
      <c r="R11" s="21"/>
      <c r="S11" s="64"/>
      <c r="T11" s="231"/>
    </row>
    <row r="12" spans="3:20" ht="13.5" customHeight="1" thickBot="1" thickTop="1">
      <c r="C12" s="22"/>
      <c r="D12" s="109" t="s">
        <v>213</v>
      </c>
      <c r="E12" s="251"/>
      <c r="F12" s="251"/>
      <c r="G12" s="251"/>
      <c r="H12" s="251"/>
      <c r="I12" s="251"/>
      <c r="J12" s="151"/>
      <c r="K12" s="151"/>
      <c r="L12" s="151"/>
      <c r="M12" s="151"/>
      <c r="N12" s="151"/>
      <c r="O12" s="151"/>
      <c r="P12" s="151"/>
      <c r="Q12" s="151"/>
      <c r="R12" s="152"/>
      <c r="S12" s="64"/>
      <c r="T12" s="231"/>
    </row>
    <row r="13" spans="3:20" ht="12.75">
      <c r="C13" s="22"/>
      <c r="D13" s="156"/>
      <c r="E13" s="407" t="s">
        <v>81</v>
      </c>
      <c r="F13" s="408"/>
      <c r="G13" s="408"/>
      <c r="H13" s="409"/>
      <c r="I13" s="410"/>
      <c r="J13" s="293">
        <v>44948.494</v>
      </c>
      <c r="K13" s="293">
        <v>44984.314</v>
      </c>
      <c r="L13" s="293">
        <v>44792.160999999986</v>
      </c>
      <c r="M13" s="293">
        <v>44694.78099999997</v>
      </c>
      <c r="N13" s="293">
        <v>44448.53600000008</v>
      </c>
      <c r="O13" s="359">
        <v>43817.934999999976</v>
      </c>
      <c r="P13" s="359">
        <v>43530.802000000025</v>
      </c>
      <c r="Q13" s="359">
        <v>43072.51199999995</v>
      </c>
      <c r="R13" s="294">
        <v>41450.67100000001</v>
      </c>
      <c r="S13" s="64"/>
      <c r="T13" s="231"/>
    </row>
    <row r="14" spans="3:45" ht="12.75" customHeight="1">
      <c r="C14" s="22"/>
      <c r="D14" s="153"/>
      <c r="E14" s="558" t="s">
        <v>145</v>
      </c>
      <c r="F14" s="100" t="s">
        <v>204</v>
      </c>
      <c r="G14" s="100"/>
      <c r="H14" s="101"/>
      <c r="I14" s="102"/>
      <c r="J14" s="40">
        <v>25673.171000000002</v>
      </c>
      <c r="K14" s="40">
        <v>26045.61</v>
      </c>
      <c r="L14" s="40">
        <v>28506.034999999996</v>
      </c>
      <c r="M14" s="40">
        <v>26445.581000000002</v>
      </c>
      <c r="N14" s="40">
        <v>26468.938999999995</v>
      </c>
      <c r="O14" s="220">
        <v>26365.23</v>
      </c>
      <c r="P14" s="220">
        <v>26347.67300000004</v>
      </c>
      <c r="Q14" s="220">
        <v>26146.017000000018</v>
      </c>
      <c r="R14" s="41">
        <v>25458.01100000001</v>
      </c>
      <c r="S14" s="64"/>
      <c r="T14" s="231"/>
      <c r="AS14" s="249"/>
    </row>
    <row r="15" spans="3:45" ht="13.5" thickBot="1">
      <c r="C15" s="22"/>
      <c r="D15" s="47"/>
      <c r="E15" s="549"/>
      <c r="F15" s="48" t="s">
        <v>147</v>
      </c>
      <c r="G15" s="48"/>
      <c r="H15" s="49"/>
      <c r="I15" s="50"/>
      <c r="J15" s="51">
        <v>7964.186999999999</v>
      </c>
      <c r="K15" s="51">
        <v>7711.1280000000015</v>
      </c>
      <c r="L15" s="51">
        <v>5179.344999999998</v>
      </c>
      <c r="M15" s="51">
        <v>7256.9329999999945</v>
      </c>
      <c r="N15" s="51">
        <v>7013.298000000001</v>
      </c>
      <c r="O15" s="221">
        <v>6712.644999999994</v>
      </c>
      <c r="P15" s="221">
        <v>6487.59</v>
      </c>
      <c r="Q15" s="221">
        <v>6334.986999999997</v>
      </c>
      <c r="R15" s="52">
        <v>6012.1280000000015</v>
      </c>
      <c r="S15" s="64"/>
      <c r="T15" s="231"/>
      <c r="AR15" s="249"/>
      <c r="AS15" s="249"/>
    </row>
    <row r="16" spans="4:18" ht="13.5" thickBot="1">
      <c r="D16" s="87" t="s">
        <v>148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4"/>
      <c r="R16" s="255"/>
    </row>
    <row r="17" spans="4:18" ht="13.5" customHeight="1" thickBot="1">
      <c r="D17" s="204" t="s">
        <v>210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4"/>
      <c r="R17" s="255"/>
    </row>
    <row r="18" spans="4:18" ht="12.75">
      <c r="D18" s="114"/>
      <c r="E18" s="407" t="s">
        <v>81</v>
      </c>
      <c r="F18" s="408"/>
      <c r="G18" s="408"/>
      <c r="H18" s="409"/>
      <c r="I18" s="410"/>
      <c r="J18" s="293">
        <v>23239.338</v>
      </c>
      <c r="K18" s="293">
        <v>22825.188</v>
      </c>
      <c r="L18" s="293">
        <v>22215.37</v>
      </c>
      <c r="M18" s="293">
        <v>21628.325</v>
      </c>
      <c r="N18" s="293">
        <v>21065.06100000001</v>
      </c>
      <c r="O18" s="359">
        <v>20423.75199999999</v>
      </c>
      <c r="P18" s="359">
        <v>20007.41600000001</v>
      </c>
      <c r="Q18" s="359">
        <v>19621.492000000024</v>
      </c>
      <c r="R18" s="294">
        <v>18734.134999999987</v>
      </c>
    </row>
    <row r="19" spans="4:18" ht="12.75" customHeight="1">
      <c r="D19" s="153"/>
      <c r="E19" s="558" t="s">
        <v>145</v>
      </c>
      <c r="F19" s="100" t="s">
        <v>146</v>
      </c>
      <c r="G19" s="100"/>
      <c r="H19" s="101"/>
      <c r="I19" s="102"/>
      <c r="J19" s="40">
        <v>8972.047</v>
      </c>
      <c r="K19" s="40">
        <v>8955.131</v>
      </c>
      <c r="L19" s="40">
        <v>11078.631000000001</v>
      </c>
      <c r="M19" s="40">
        <v>8651.151</v>
      </c>
      <c r="N19" s="40">
        <v>8493.080000000007</v>
      </c>
      <c r="O19" s="220">
        <v>8358.830000000005</v>
      </c>
      <c r="P19" s="220">
        <v>8261.217999999999</v>
      </c>
      <c r="Q19" s="220">
        <v>8123.424000000001</v>
      </c>
      <c r="R19" s="41">
        <v>7860.548999999995</v>
      </c>
    </row>
    <row r="20" spans="4:18" ht="13.5" thickBot="1">
      <c r="D20" s="47"/>
      <c r="E20" s="549"/>
      <c r="F20" s="48" t="s">
        <v>147</v>
      </c>
      <c r="G20" s="48"/>
      <c r="H20" s="49"/>
      <c r="I20" s="50"/>
      <c r="J20" s="51">
        <v>7963.039</v>
      </c>
      <c r="K20" s="51">
        <v>7708.991</v>
      </c>
      <c r="L20" s="51">
        <v>5157.956</v>
      </c>
      <c r="M20" s="51">
        <v>7194.651</v>
      </c>
      <c r="N20" s="51">
        <v>6972.564</v>
      </c>
      <c r="O20" s="221">
        <v>6676.105999999993</v>
      </c>
      <c r="P20" s="221">
        <v>6476.471000000001</v>
      </c>
      <c r="Q20" s="221">
        <v>6322.39</v>
      </c>
      <c r="R20" s="52">
        <v>6001.465000000002</v>
      </c>
    </row>
    <row r="21" spans="4:18" ht="20.25" customHeight="1" thickBot="1">
      <c r="D21" s="204" t="s">
        <v>149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4"/>
      <c r="R21" s="255"/>
    </row>
    <row r="22" spans="4:18" ht="13.5" thickBot="1">
      <c r="D22" s="204" t="s">
        <v>210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4:18" ht="14.25" customHeight="1">
      <c r="D23" s="156"/>
      <c r="E23" s="252" t="s">
        <v>81</v>
      </c>
      <c r="F23" s="100"/>
      <c r="G23" s="100"/>
      <c r="H23" s="101"/>
      <c r="I23" s="102"/>
      <c r="J23" s="293">
        <v>21709.156</v>
      </c>
      <c r="K23" s="293">
        <v>22159.126000000004</v>
      </c>
      <c r="L23" s="293">
        <v>22576.790999999987</v>
      </c>
      <c r="M23" s="293">
        <v>23066.45599999998</v>
      </c>
      <c r="N23" s="293">
        <v>23383.475000000017</v>
      </c>
      <c r="O23" s="359">
        <v>23394.183000000005</v>
      </c>
      <c r="P23" s="359">
        <v>23523.385999999995</v>
      </c>
      <c r="Q23" s="359">
        <v>23451.02</v>
      </c>
      <c r="R23" s="294">
        <v>22716.536000000022</v>
      </c>
    </row>
    <row r="24" spans="4:18" ht="12.75">
      <c r="D24" s="153"/>
      <c r="E24" s="558" t="s">
        <v>145</v>
      </c>
      <c r="F24" s="100" t="s">
        <v>146</v>
      </c>
      <c r="G24" s="100"/>
      <c r="H24" s="101"/>
      <c r="I24" s="102"/>
      <c r="J24" s="40">
        <v>16701.124</v>
      </c>
      <c r="K24" s="40">
        <v>17090.479</v>
      </c>
      <c r="L24" s="40">
        <v>17427.403999999995</v>
      </c>
      <c r="M24" s="40">
        <v>17794.43</v>
      </c>
      <c r="N24" s="40">
        <v>17975.85900000001</v>
      </c>
      <c r="O24" s="220">
        <v>18006.4</v>
      </c>
      <c r="P24" s="220">
        <v>18086.454999999994</v>
      </c>
      <c r="Q24" s="220">
        <v>18022.593000000023</v>
      </c>
      <c r="R24" s="41">
        <v>17597.462000000007</v>
      </c>
    </row>
    <row r="25" spans="4:18" ht="13.5" customHeight="1" thickBot="1">
      <c r="D25" s="47"/>
      <c r="E25" s="549"/>
      <c r="F25" s="48" t="s">
        <v>147</v>
      </c>
      <c r="G25" s="48"/>
      <c r="H25" s="49"/>
      <c r="I25" s="50"/>
      <c r="J25" s="51">
        <v>1.148</v>
      </c>
      <c r="K25" s="51">
        <v>2.137</v>
      </c>
      <c r="L25" s="51">
        <v>21.389000000000003</v>
      </c>
      <c r="M25" s="51">
        <v>62.282</v>
      </c>
      <c r="N25" s="51">
        <v>40.733999999999995</v>
      </c>
      <c r="O25" s="221">
        <v>36.539</v>
      </c>
      <c r="P25" s="221">
        <v>11.119</v>
      </c>
      <c r="Q25" s="221">
        <v>12.597</v>
      </c>
      <c r="R25" s="52">
        <v>10.663</v>
      </c>
    </row>
    <row r="26" spans="4:18" ht="13.5">
      <c r="D26" s="65" t="s">
        <v>91</v>
      </c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3" t="s">
        <v>275</v>
      </c>
    </row>
    <row r="27" spans="4:18" ht="12.75" customHeight="1">
      <c r="D27" s="300" t="s">
        <v>161</v>
      </c>
      <c r="E27" s="557" t="s">
        <v>162</v>
      </c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</row>
    <row r="28" spans="4:18" ht="12.75" customHeight="1">
      <c r="D28" s="54" t="s">
        <v>64</v>
      </c>
      <c r="E28" s="557" t="s">
        <v>163</v>
      </c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</row>
    <row r="29" spans="4:18" ht="12.75" customHeight="1">
      <c r="D29" s="54" t="s">
        <v>185</v>
      </c>
      <c r="E29" s="557" t="s">
        <v>203</v>
      </c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</row>
    <row r="30" ht="6" customHeight="1"/>
    <row r="32" ht="6" customHeight="1"/>
    <row r="34" ht="6" customHeight="1"/>
    <row r="36" ht="6" customHeight="1"/>
    <row r="38" ht="6" customHeight="1"/>
    <row r="40" ht="6" customHeight="1"/>
    <row r="42" ht="6" customHeight="1"/>
    <row r="44" ht="6" customHeight="1"/>
    <row r="48" spans="10:20" ht="12.75"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0:20" ht="12.75"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</row>
    <row r="50" spans="10:20" ht="12.75"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</row>
    <row r="51" spans="10:20" ht="12.75"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</row>
    <row r="52" spans="10:20" ht="12.75"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</row>
    <row r="53" spans="10:20" ht="12.75"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</row>
    <row r="54" spans="10:20" ht="12.75"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</row>
    <row r="56" spans="10:17" ht="12.75">
      <c r="J56" s="301"/>
      <c r="K56" s="301"/>
      <c r="L56" s="301"/>
      <c r="M56" s="301"/>
      <c r="N56" s="301"/>
      <c r="O56" s="301"/>
      <c r="P56" s="301"/>
      <c r="Q56" s="301"/>
    </row>
    <row r="57" spans="10:17" ht="12.75">
      <c r="J57" s="301"/>
      <c r="K57" s="301"/>
      <c r="L57" s="301"/>
      <c r="M57" s="301"/>
      <c r="N57" s="301"/>
      <c r="O57" s="301"/>
      <c r="P57" s="301"/>
      <c r="Q57" s="301"/>
    </row>
    <row r="58" spans="10:17" ht="12.75">
      <c r="J58" s="301"/>
      <c r="K58" s="301"/>
      <c r="L58" s="301"/>
      <c r="M58" s="301"/>
      <c r="N58" s="301"/>
      <c r="O58" s="301"/>
      <c r="P58" s="301"/>
      <c r="Q58" s="301"/>
    </row>
    <row r="59" spans="10:17" ht="12.75">
      <c r="J59" s="301"/>
      <c r="K59" s="301"/>
      <c r="L59" s="301"/>
      <c r="M59" s="301"/>
      <c r="N59" s="301"/>
      <c r="O59" s="301"/>
      <c r="P59" s="301"/>
      <c r="Q59" s="301"/>
    </row>
    <row r="60" spans="10:17" ht="12.75">
      <c r="J60" s="301"/>
      <c r="K60" s="301"/>
      <c r="L60" s="301"/>
      <c r="M60" s="301"/>
      <c r="N60" s="301"/>
      <c r="O60" s="301"/>
      <c r="P60" s="301"/>
      <c r="Q60" s="301"/>
    </row>
    <row r="61" spans="10:17" ht="12.75">
      <c r="J61" s="301"/>
      <c r="K61" s="301"/>
      <c r="L61" s="301"/>
      <c r="M61" s="301"/>
      <c r="N61" s="301"/>
      <c r="O61" s="301"/>
      <c r="P61" s="301"/>
      <c r="Q61" s="301"/>
    </row>
    <row r="62" spans="10:17" ht="12.75">
      <c r="J62" s="301"/>
      <c r="K62" s="301"/>
      <c r="L62" s="301"/>
      <c r="M62" s="301"/>
      <c r="N62" s="301"/>
      <c r="O62" s="301"/>
      <c r="P62" s="301"/>
      <c r="Q62" s="301"/>
    </row>
  </sheetData>
  <sheetProtection/>
  <mergeCells count="16">
    <mergeCell ref="E29:R29"/>
    <mergeCell ref="D7:I11"/>
    <mergeCell ref="J7:J10"/>
    <mergeCell ref="R7:R10"/>
    <mergeCell ref="K7:K10"/>
    <mergeCell ref="L7:L10"/>
    <mergeCell ref="M7:M10"/>
    <mergeCell ref="N7:N10"/>
    <mergeCell ref="E14:E15"/>
    <mergeCell ref="O7:O10"/>
    <mergeCell ref="P7:P10"/>
    <mergeCell ref="E28:R28"/>
    <mergeCell ref="E19:E20"/>
    <mergeCell ref="E24:E25"/>
    <mergeCell ref="E27:R27"/>
    <mergeCell ref="Q7:Q10"/>
  </mergeCells>
  <conditionalFormatting sqref="G6">
    <cfRule type="expression" priority="1" dxfId="0" stopIfTrue="1">
      <formula>S6=" "</formula>
    </cfRule>
  </conditionalFormatting>
  <conditionalFormatting sqref="R26">
    <cfRule type="expression" priority="2" dxfId="0" stopIfTrue="1">
      <formula>S26="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3:AB64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25390625" style="56" customWidth="1"/>
    <col min="9" max="9" width="1.12109375" style="56" customWidth="1"/>
    <col min="10" max="18" width="8.375" style="56" customWidth="1"/>
    <col min="19" max="19" width="1.75390625" style="231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150</v>
      </c>
      <c r="E4" s="58"/>
      <c r="F4" s="58"/>
      <c r="G4" s="58"/>
      <c r="H4" s="16" t="s">
        <v>164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258"/>
      <c r="U4" s="248"/>
    </row>
    <row r="5" spans="4:21" s="57" customFormat="1" ht="15.75">
      <c r="D5" s="17" t="s">
        <v>271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250"/>
      <c r="S5" s="258"/>
      <c r="U5" s="248"/>
    </row>
    <row r="6" spans="2:20" s="61" customFormat="1" ht="12.75" customHeight="1" thickBot="1">
      <c r="B6" s="299">
        <v>132</v>
      </c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259"/>
      <c r="T6" s="15"/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97"/>
      <c r="K11" s="297"/>
      <c r="L11" s="297"/>
      <c r="M11" s="297"/>
      <c r="N11" s="297"/>
      <c r="O11" s="361"/>
      <c r="P11" s="361"/>
      <c r="Q11" s="361"/>
      <c r="R11" s="298"/>
      <c r="S11" s="64"/>
      <c r="T11" s="231"/>
    </row>
    <row r="12" spans="3:20" ht="15" customHeight="1" thickBot="1" thickTop="1">
      <c r="C12" s="22"/>
      <c r="D12" s="109" t="s">
        <v>213</v>
      </c>
      <c r="E12" s="113"/>
      <c r="F12" s="113"/>
      <c r="G12" s="113"/>
      <c r="H12" s="113"/>
      <c r="I12" s="113"/>
      <c r="J12" s="151"/>
      <c r="K12" s="151"/>
      <c r="L12" s="151"/>
      <c r="M12" s="151"/>
      <c r="N12" s="151"/>
      <c r="O12" s="151"/>
      <c r="P12" s="151"/>
      <c r="Q12" s="151"/>
      <c r="R12" s="152"/>
      <c r="S12" s="64"/>
      <c r="T12" s="231"/>
    </row>
    <row r="13" spans="3:20" ht="12.75" customHeight="1" thickBot="1">
      <c r="C13" s="22"/>
      <c r="D13" s="87" t="s">
        <v>82</v>
      </c>
      <c r="E13" s="88"/>
      <c r="F13" s="88"/>
      <c r="G13" s="88"/>
      <c r="H13" s="88"/>
      <c r="I13" s="88"/>
      <c r="J13" s="126"/>
      <c r="K13" s="126"/>
      <c r="L13" s="126"/>
      <c r="M13" s="126"/>
      <c r="N13" s="126"/>
      <c r="O13" s="126"/>
      <c r="P13" s="126"/>
      <c r="Q13" s="126"/>
      <c r="R13" s="127"/>
      <c r="S13" s="64"/>
      <c r="T13" s="231"/>
    </row>
    <row r="14" spans="3:20" ht="12.75" customHeight="1">
      <c r="C14" s="22"/>
      <c r="D14" s="156"/>
      <c r="E14" s="252" t="s">
        <v>81</v>
      </c>
      <c r="F14" s="100"/>
      <c r="G14" s="100"/>
      <c r="H14" s="101"/>
      <c r="I14" s="102"/>
      <c r="J14" s="295">
        <v>18002.82220986833</v>
      </c>
      <c r="K14" s="295">
        <v>18655.040308420994</v>
      </c>
      <c r="L14" s="295">
        <v>19816.16461118424</v>
      </c>
      <c r="M14" s="295">
        <v>20929.582902531743</v>
      </c>
      <c r="N14" s="295">
        <v>22220.613546566834</v>
      </c>
      <c r="O14" s="362">
        <v>23052.82854497826</v>
      </c>
      <c r="P14" s="362">
        <v>24420.086021311203</v>
      </c>
      <c r="Q14" s="362">
        <v>24091.864776000693</v>
      </c>
      <c r="R14" s="296">
        <v>24583.84024109043</v>
      </c>
      <c r="S14" s="64"/>
      <c r="T14" s="231"/>
    </row>
    <row r="15" spans="3:20" ht="13.5" customHeight="1">
      <c r="C15" s="22"/>
      <c r="D15" s="153"/>
      <c r="E15" s="558" t="s">
        <v>145</v>
      </c>
      <c r="F15" s="100" t="s">
        <v>204</v>
      </c>
      <c r="G15" s="100"/>
      <c r="H15" s="101"/>
      <c r="I15" s="102"/>
      <c r="J15" s="256">
        <v>20820.469398449717</v>
      </c>
      <c r="K15" s="256">
        <v>21482.418214304318</v>
      </c>
      <c r="L15" s="256">
        <v>22608.123560502183</v>
      </c>
      <c r="M15" s="256">
        <v>24142.20305842402</v>
      </c>
      <c r="N15" s="256">
        <v>25593.695894522527</v>
      </c>
      <c r="O15" s="363">
        <v>26477.80735903561</v>
      </c>
      <c r="P15" s="363">
        <v>27761.057437596046</v>
      </c>
      <c r="Q15" s="363">
        <v>27124.827929495634</v>
      </c>
      <c r="R15" s="257">
        <v>27713.915474386416</v>
      </c>
      <c r="S15" s="64"/>
      <c r="T15" s="231"/>
    </row>
    <row r="16" spans="3:20" ht="13.5" customHeight="1" thickBot="1">
      <c r="C16" s="22"/>
      <c r="D16" s="47"/>
      <c r="E16" s="549"/>
      <c r="F16" s="48" t="s">
        <v>147</v>
      </c>
      <c r="G16" s="48"/>
      <c r="H16" s="49"/>
      <c r="I16" s="50"/>
      <c r="J16" s="154">
        <v>16782.98343572293</v>
      </c>
      <c r="K16" s="154">
        <v>17427.21327541184</v>
      </c>
      <c r="L16" s="154">
        <v>18430.600989764815</v>
      </c>
      <c r="M16" s="154">
        <v>19428.335427652444</v>
      </c>
      <c r="N16" s="154">
        <v>20675.351905290026</v>
      </c>
      <c r="O16" s="364">
        <v>21400.474850077746</v>
      </c>
      <c r="P16" s="364">
        <v>22470.949330439606</v>
      </c>
      <c r="Q16" s="364">
        <v>22169.983761082178</v>
      </c>
      <c r="R16" s="155">
        <v>22654.628846336404</v>
      </c>
      <c r="S16" s="64"/>
      <c r="T16" s="231"/>
    </row>
    <row r="17" spans="3:26" ht="12.75" customHeight="1" thickBot="1">
      <c r="C17" s="22"/>
      <c r="D17" s="137" t="s">
        <v>273</v>
      </c>
      <c r="E17" s="113"/>
      <c r="F17" s="113"/>
      <c r="G17" s="113"/>
      <c r="H17" s="113"/>
      <c r="I17" s="113"/>
      <c r="J17" s="126"/>
      <c r="K17" s="126"/>
      <c r="L17" s="126"/>
      <c r="M17" s="126"/>
      <c r="N17" s="127"/>
      <c r="O17" s="127"/>
      <c r="P17" s="127"/>
      <c r="Q17" s="127"/>
      <c r="R17" s="127"/>
      <c r="S17" s="64"/>
      <c r="T17" s="231"/>
      <c r="Z17" s="158"/>
    </row>
    <row r="18" spans="3:27" ht="12.75" customHeight="1">
      <c r="C18" s="22"/>
      <c r="D18" s="156"/>
      <c r="E18" s="252" t="s">
        <v>81</v>
      </c>
      <c r="F18" s="100"/>
      <c r="G18" s="100"/>
      <c r="H18" s="101"/>
      <c r="I18" s="102"/>
      <c r="J18" s="295">
        <f aca="true" t="shared" si="0" ref="J18:R18">J14/J$42*100</f>
        <v>18851.122732846416</v>
      </c>
      <c r="K18" s="295">
        <f t="shared" si="0"/>
        <v>19016.350976983686</v>
      </c>
      <c r="L18" s="295">
        <f t="shared" si="0"/>
        <v>19816.16461118424</v>
      </c>
      <c r="M18" s="295">
        <f t="shared" si="0"/>
        <v>20419.105270762677</v>
      </c>
      <c r="N18" s="295">
        <f t="shared" si="0"/>
        <v>21082.176040385988</v>
      </c>
      <c r="O18" s="362">
        <f t="shared" si="0"/>
        <v>20564.52144957918</v>
      </c>
      <c r="P18" s="362">
        <f t="shared" si="0"/>
        <v>21553.473981739808</v>
      </c>
      <c r="Q18" s="362">
        <f t="shared" si="0"/>
        <v>20967.680396867443</v>
      </c>
      <c r="R18" s="296">
        <f t="shared" si="0"/>
        <v>20993.88577377492</v>
      </c>
      <c r="S18" s="64"/>
      <c r="T18" s="231"/>
      <c r="Z18" s="158"/>
      <c r="AA18" s="158"/>
    </row>
    <row r="19" spans="3:20" ht="13.5" customHeight="1">
      <c r="C19" s="22"/>
      <c r="D19" s="153"/>
      <c r="E19" s="558" t="s">
        <v>145</v>
      </c>
      <c r="F19" s="37" t="s">
        <v>146</v>
      </c>
      <c r="G19" s="37"/>
      <c r="H19" s="101"/>
      <c r="I19" s="102"/>
      <c r="J19" s="256">
        <f aca="true" t="shared" si="1" ref="J19:R19">J15/J$42*100</f>
        <v>21801.538637120124</v>
      </c>
      <c r="K19" s="256">
        <f t="shared" si="1"/>
        <v>21898.48951509105</v>
      </c>
      <c r="L19" s="256">
        <f t="shared" si="1"/>
        <v>22608.123560502183</v>
      </c>
      <c r="M19" s="256">
        <f t="shared" si="1"/>
        <v>23553.36883748685</v>
      </c>
      <c r="N19" s="256">
        <f t="shared" si="1"/>
        <v>24282.443922696893</v>
      </c>
      <c r="O19" s="363">
        <f t="shared" si="1"/>
        <v>23619.81031136094</v>
      </c>
      <c r="P19" s="363">
        <f t="shared" si="1"/>
        <v>24502.25722647489</v>
      </c>
      <c r="Q19" s="363">
        <f t="shared" si="1"/>
        <v>23607.33501261587</v>
      </c>
      <c r="R19" s="257">
        <f t="shared" si="1"/>
        <v>23666.8791412352</v>
      </c>
      <c r="S19" s="64"/>
      <c r="T19" s="231"/>
    </row>
    <row r="20" spans="3:20" ht="13.5" customHeight="1" thickBot="1">
      <c r="C20" s="22"/>
      <c r="D20" s="47"/>
      <c r="E20" s="545"/>
      <c r="F20" s="48" t="s">
        <v>147</v>
      </c>
      <c r="G20" s="48"/>
      <c r="H20" s="49"/>
      <c r="I20" s="50"/>
      <c r="J20" s="154">
        <f aca="true" t="shared" si="2" ref="J20:R20">J16/J$42*100</f>
        <v>17573.80464473605</v>
      </c>
      <c r="K20" s="154">
        <f t="shared" si="2"/>
        <v>17764.743400012067</v>
      </c>
      <c r="L20" s="154">
        <f t="shared" si="2"/>
        <v>18430.600989764815</v>
      </c>
      <c r="M20" s="154">
        <f t="shared" si="2"/>
        <v>18954.473587953602</v>
      </c>
      <c r="N20" s="154">
        <f t="shared" si="2"/>
        <v>19616.08340160344</v>
      </c>
      <c r="O20" s="365">
        <f t="shared" si="2"/>
        <v>19090.52172174643</v>
      </c>
      <c r="P20" s="365">
        <f t="shared" si="2"/>
        <v>19833.141509655434</v>
      </c>
      <c r="Q20" s="365">
        <f t="shared" si="2"/>
        <v>19295.025031403115</v>
      </c>
      <c r="R20" s="257">
        <f t="shared" si="2"/>
        <v>19346.39525733254</v>
      </c>
      <c r="S20" s="64"/>
      <c r="T20" s="231"/>
    </row>
    <row r="21" spans="4:18" ht="12" customHeight="1" thickBot="1">
      <c r="D21" s="87" t="s">
        <v>148</v>
      </c>
      <c r="E21" s="113"/>
      <c r="F21" s="113"/>
      <c r="G21" s="113"/>
      <c r="H21" s="113"/>
      <c r="I21" s="113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4:18" ht="13.5" thickBot="1">
      <c r="D22" s="204" t="s">
        <v>187</v>
      </c>
      <c r="E22" s="113"/>
      <c r="F22" s="113"/>
      <c r="G22" s="113"/>
      <c r="H22" s="113"/>
      <c r="I22" s="113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4:18" ht="13.5" customHeight="1" thickBot="1">
      <c r="D23" s="87" t="s">
        <v>82</v>
      </c>
      <c r="E23" s="88"/>
      <c r="F23" s="88"/>
      <c r="G23" s="88"/>
      <c r="H23" s="88"/>
      <c r="I23" s="88"/>
      <c r="J23" s="126"/>
      <c r="K23" s="126"/>
      <c r="L23" s="126"/>
      <c r="M23" s="126"/>
      <c r="N23" s="126"/>
      <c r="O23" s="126"/>
      <c r="P23" s="126"/>
      <c r="Q23" s="126"/>
      <c r="R23" s="127"/>
    </row>
    <row r="24" spans="4:18" ht="12.75">
      <c r="D24" s="156"/>
      <c r="E24" s="252" t="s">
        <v>81</v>
      </c>
      <c r="F24" s="100"/>
      <c r="G24" s="100"/>
      <c r="H24" s="101"/>
      <c r="I24" s="102"/>
      <c r="J24" s="295">
        <v>17234</v>
      </c>
      <c r="K24" s="295">
        <v>17785</v>
      </c>
      <c r="L24" s="295">
        <v>18906.742366508708</v>
      </c>
      <c r="M24" s="295">
        <v>19933</v>
      </c>
      <c r="N24" s="295">
        <v>21133.470493312783</v>
      </c>
      <c r="O24" s="362">
        <v>21941.994623873892</v>
      </c>
      <c r="P24" s="362">
        <v>23276.842684232663</v>
      </c>
      <c r="Q24" s="362">
        <v>23042.341029248262</v>
      </c>
      <c r="R24" s="296">
        <v>23540.88586155702</v>
      </c>
    </row>
    <row r="25" spans="4:18" ht="13.5" customHeight="1">
      <c r="D25" s="153"/>
      <c r="E25" s="558" t="s">
        <v>145</v>
      </c>
      <c r="F25" s="100" t="s">
        <v>146</v>
      </c>
      <c r="G25" s="100"/>
      <c r="H25" s="101"/>
      <c r="I25" s="102"/>
      <c r="J25" s="256">
        <v>20885</v>
      </c>
      <c r="K25" s="256">
        <v>21407</v>
      </c>
      <c r="L25" s="256">
        <v>22111.12355247983</v>
      </c>
      <c r="M25" s="256">
        <v>24114</v>
      </c>
      <c r="N25" s="256">
        <v>25540.719238485883</v>
      </c>
      <c r="O25" s="363">
        <v>26411.04160709892</v>
      </c>
      <c r="P25" s="363">
        <v>27690.776610260968</v>
      </c>
      <c r="Q25" s="363">
        <v>27143.29876991114</v>
      </c>
      <c r="R25" s="257">
        <v>27732.823877823317</v>
      </c>
    </row>
    <row r="26" spans="4:18" ht="13.5" customHeight="1" thickBot="1">
      <c r="D26" s="47"/>
      <c r="E26" s="549"/>
      <c r="F26" s="48" t="s">
        <v>147</v>
      </c>
      <c r="G26" s="48"/>
      <c r="H26" s="49"/>
      <c r="I26" s="50"/>
      <c r="J26" s="154">
        <v>16783</v>
      </c>
      <c r="K26" s="154">
        <v>17428</v>
      </c>
      <c r="L26" s="154">
        <v>18427.885</v>
      </c>
      <c r="M26" s="154">
        <v>19433</v>
      </c>
      <c r="N26" s="154">
        <v>20680.553750863153</v>
      </c>
      <c r="O26" s="364">
        <v>21406.529607229146</v>
      </c>
      <c r="P26" s="364">
        <v>22473.517612189313</v>
      </c>
      <c r="Q26" s="364">
        <v>22172.72824570034</v>
      </c>
      <c r="R26" s="155">
        <v>22656.27405141913</v>
      </c>
    </row>
    <row r="27" spans="4:18" ht="13.5" customHeight="1" thickBot="1">
      <c r="D27" s="137" t="s">
        <v>273</v>
      </c>
      <c r="E27" s="113"/>
      <c r="F27" s="113"/>
      <c r="G27" s="113"/>
      <c r="H27" s="113"/>
      <c r="I27" s="113"/>
      <c r="J27" s="126"/>
      <c r="K27" s="126"/>
      <c r="L27" s="126"/>
      <c r="M27" s="126"/>
      <c r="N27" s="127"/>
      <c r="O27" s="127"/>
      <c r="P27" s="127"/>
      <c r="Q27" s="127"/>
      <c r="R27" s="127"/>
    </row>
    <row r="28" spans="4:27" ht="12.75">
      <c r="D28" s="156"/>
      <c r="E28" s="252" t="s">
        <v>81</v>
      </c>
      <c r="F28" s="100"/>
      <c r="G28" s="100"/>
      <c r="H28" s="101"/>
      <c r="I28" s="102"/>
      <c r="J28" s="295">
        <f aca="true" t="shared" si="3" ref="J28:R28">J24/J$42*100</f>
        <v>18046.07329842932</v>
      </c>
      <c r="K28" s="295">
        <f t="shared" si="3"/>
        <v>18129.459734964323</v>
      </c>
      <c r="L28" s="295">
        <f t="shared" si="3"/>
        <v>18906.742366508708</v>
      </c>
      <c r="M28" s="295">
        <f t="shared" si="3"/>
        <v>19446.829268292684</v>
      </c>
      <c r="N28" s="295">
        <f t="shared" si="3"/>
        <v>20050.73101832332</v>
      </c>
      <c r="O28" s="362">
        <f t="shared" si="3"/>
        <v>19573.5902086297</v>
      </c>
      <c r="P28" s="362">
        <f t="shared" si="3"/>
        <v>20544.433084053544</v>
      </c>
      <c r="Q28" s="362">
        <f t="shared" si="3"/>
        <v>20054.256770451055</v>
      </c>
      <c r="R28" s="296">
        <f t="shared" si="3"/>
        <v>20103.23301584716</v>
      </c>
      <c r="AA28" s="158"/>
    </row>
    <row r="29" spans="4:18" ht="13.5" customHeight="1">
      <c r="D29" s="153"/>
      <c r="E29" s="558" t="s">
        <v>145</v>
      </c>
      <c r="F29" s="37" t="s">
        <v>146</v>
      </c>
      <c r="G29" s="37"/>
      <c r="H29" s="101"/>
      <c r="I29" s="102"/>
      <c r="J29" s="256">
        <f aca="true" t="shared" si="4" ref="J29:R29">J25/J$42*100</f>
        <v>21869.10994764398</v>
      </c>
      <c r="K29" s="256">
        <f t="shared" si="4"/>
        <v>21821.610601427117</v>
      </c>
      <c r="L29" s="256">
        <f t="shared" si="4"/>
        <v>22111.12355247983</v>
      </c>
      <c r="M29" s="256">
        <f t="shared" si="4"/>
        <v>23525.853658536584</v>
      </c>
      <c r="N29" s="256">
        <f t="shared" si="4"/>
        <v>24232.18144068869</v>
      </c>
      <c r="O29" s="363">
        <f t="shared" si="4"/>
        <v>23560.25121061456</v>
      </c>
      <c r="P29" s="363">
        <f t="shared" si="4"/>
        <v>24440.22648743245</v>
      </c>
      <c r="Q29" s="363">
        <f t="shared" si="4"/>
        <v>23623.410591741635</v>
      </c>
      <c r="R29" s="257">
        <f t="shared" si="4"/>
        <v>23683.026368764575</v>
      </c>
    </row>
    <row r="30" spans="4:18" ht="13.5" customHeight="1" thickBot="1">
      <c r="D30" s="47"/>
      <c r="E30" s="545"/>
      <c r="F30" s="48" t="s">
        <v>147</v>
      </c>
      <c r="G30" s="48"/>
      <c r="H30" s="49"/>
      <c r="I30" s="50"/>
      <c r="J30" s="154">
        <f aca="true" t="shared" si="5" ref="J30:R30">J26/J$42*100</f>
        <v>17573.821989528795</v>
      </c>
      <c r="K30" s="154">
        <f t="shared" si="5"/>
        <v>17765.545361875636</v>
      </c>
      <c r="L30" s="154">
        <f t="shared" si="5"/>
        <v>18427.885</v>
      </c>
      <c r="M30" s="154">
        <f t="shared" si="5"/>
        <v>18959.024390243903</v>
      </c>
      <c r="N30" s="154">
        <f t="shared" si="5"/>
        <v>19621.01873895935</v>
      </c>
      <c r="O30" s="365">
        <f t="shared" si="5"/>
        <v>19095.922932407804</v>
      </c>
      <c r="P30" s="365">
        <f t="shared" si="5"/>
        <v>19835.40830731625</v>
      </c>
      <c r="Q30" s="365">
        <f t="shared" si="5"/>
        <v>19297.41361679751</v>
      </c>
      <c r="R30" s="257">
        <f t="shared" si="5"/>
        <v>19347.800214704635</v>
      </c>
    </row>
    <row r="31" spans="4:18" ht="13.5" thickBot="1">
      <c r="D31" s="87" t="s">
        <v>149</v>
      </c>
      <c r="E31" s="113"/>
      <c r="F31" s="113"/>
      <c r="G31" s="113"/>
      <c r="H31" s="113"/>
      <c r="I31" s="113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4:18" ht="13.5" thickBot="1">
      <c r="D32" s="204" t="s">
        <v>210</v>
      </c>
      <c r="E32" s="113"/>
      <c r="F32" s="113"/>
      <c r="G32" s="113"/>
      <c r="H32" s="113"/>
      <c r="I32" s="113"/>
      <c r="J32" s="254"/>
      <c r="K32" s="254"/>
      <c r="L32" s="254"/>
      <c r="M32" s="254"/>
      <c r="N32" s="254"/>
      <c r="O32" s="254"/>
      <c r="P32" s="254"/>
      <c r="Q32" s="254"/>
      <c r="R32" s="255"/>
    </row>
    <row r="33" spans="4:18" ht="13.5" thickBot="1">
      <c r="D33" s="87" t="s">
        <v>82</v>
      </c>
      <c r="E33" s="88"/>
      <c r="F33" s="88"/>
      <c r="G33" s="88"/>
      <c r="H33" s="88"/>
      <c r="I33" s="88"/>
      <c r="J33" s="126"/>
      <c r="K33" s="126"/>
      <c r="L33" s="126"/>
      <c r="M33" s="126"/>
      <c r="N33" s="126"/>
      <c r="O33" s="126"/>
      <c r="P33" s="126"/>
      <c r="Q33" s="126"/>
      <c r="R33" s="127"/>
    </row>
    <row r="34" spans="4:18" ht="12.75">
      <c r="D34" s="156"/>
      <c r="E34" s="252" t="s">
        <v>81</v>
      </c>
      <c r="F34" s="100"/>
      <c r="G34" s="100"/>
      <c r="H34" s="101"/>
      <c r="I34" s="102"/>
      <c r="J34" s="295">
        <v>18825.910251877136</v>
      </c>
      <c r="K34" s="295">
        <v>19551.03922344831</v>
      </c>
      <c r="L34" s="295">
        <v>20711.02835208069</v>
      </c>
      <c r="M34" s="295">
        <v>21864.235620620137</v>
      </c>
      <c r="N34" s="295">
        <v>23199.969041527507</v>
      </c>
      <c r="O34" s="362">
        <v>24022.616484049347</v>
      </c>
      <c r="P34" s="362">
        <v>25392.452203380362</v>
      </c>
      <c r="Q34" s="362">
        <v>24970.00234957797</v>
      </c>
      <c r="R34" s="296">
        <v>25443.955891866583</v>
      </c>
    </row>
    <row r="35" spans="4:18" ht="13.5" customHeight="1">
      <c r="D35" s="153"/>
      <c r="E35" s="558" t="s">
        <v>145</v>
      </c>
      <c r="F35" s="100" t="s">
        <v>146</v>
      </c>
      <c r="G35" s="100"/>
      <c r="H35" s="101"/>
      <c r="I35" s="102"/>
      <c r="J35" s="256">
        <v>20785.86013631977</v>
      </c>
      <c r="K35" s="256">
        <v>21522.144200873485</v>
      </c>
      <c r="L35" s="256">
        <v>22924.067329056394</v>
      </c>
      <c r="M35" s="256">
        <v>24155.771525134558</v>
      </c>
      <c r="N35" s="256">
        <v>25618.725851524916</v>
      </c>
      <c r="O35" s="363">
        <v>26508.80098187306</v>
      </c>
      <c r="P35" s="363">
        <v>27793.159097973243</v>
      </c>
      <c r="Q35" s="363">
        <v>27116.502464434492</v>
      </c>
      <c r="R35" s="257">
        <v>27705.469345522633</v>
      </c>
    </row>
    <row r="36" spans="4:18" ht="13.5" customHeight="1" thickBot="1">
      <c r="D36" s="47"/>
      <c r="E36" s="549"/>
      <c r="F36" s="48" t="s">
        <v>147</v>
      </c>
      <c r="G36" s="48"/>
      <c r="H36" s="49"/>
      <c r="I36" s="50"/>
      <c r="J36" s="154">
        <v>16809.088269454125</v>
      </c>
      <c r="K36" s="154">
        <v>16332.046482608017</v>
      </c>
      <c r="L36" s="154">
        <v>19085.511244097434</v>
      </c>
      <c r="M36" s="154">
        <v>18852.821307386832</v>
      </c>
      <c r="N36" s="154">
        <v>19784.936007593988</v>
      </c>
      <c r="O36" s="364">
        <v>20294.199348641174</v>
      </c>
      <c r="P36" s="364">
        <v>20975.00524627515</v>
      </c>
      <c r="Q36" s="364">
        <v>20792.53658278426</v>
      </c>
      <c r="R36" s="155">
        <v>21728.65672574948</v>
      </c>
    </row>
    <row r="37" spans="4:18" ht="13.5" thickBot="1">
      <c r="D37" s="137" t="s">
        <v>273</v>
      </c>
      <c r="E37" s="113"/>
      <c r="F37" s="113"/>
      <c r="G37" s="113"/>
      <c r="H37" s="113"/>
      <c r="I37" s="113"/>
      <c r="J37" s="126"/>
      <c r="K37" s="126"/>
      <c r="L37" s="126"/>
      <c r="M37" s="126"/>
      <c r="N37" s="127"/>
      <c r="O37" s="127"/>
      <c r="P37" s="127"/>
      <c r="Q37" s="127"/>
      <c r="R37" s="127"/>
    </row>
    <row r="38" spans="4:28" ht="12.75">
      <c r="D38" s="156"/>
      <c r="E38" s="252" t="s">
        <v>81</v>
      </c>
      <c r="F38" s="100"/>
      <c r="G38" s="100"/>
      <c r="H38" s="101"/>
      <c r="I38" s="102"/>
      <c r="J38" s="295">
        <f aca="true" t="shared" si="6" ref="J38:R38">J34/J$42*100</f>
        <v>19712.9950281436</v>
      </c>
      <c r="K38" s="295">
        <f t="shared" si="6"/>
        <v>19929.70359169043</v>
      </c>
      <c r="L38" s="295">
        <f t="shared" si="6"/>
        <v>20711.02835208069</v>
      </c>
      <c r="M38" s="295">
        <f t="shared" si="6"/>
        <v>21330.961581092815</v>
      </c>
      <c r="N38" s="295">
        <f t="shared" si="6"/>
        <v>22011.35582687619</v>
      </c>
      <c r="O38" s="362">
        <f t="shared" si="6"/>
        <v>21429.63111868809</v>
      </c>
      <c r="P38" s="362">
        <f t="shared" si="6"/>
        <v>22411.696560794673</v>
      </c>
      <c r="Q38" s="362">
        <f t="shared" si="6"/>
        <v>21731.942862992142</v>
      </c>
      <c r="R38" s="296">
        <f t="shared" si="6"/>
        <v>21728.399566068816</v>
      </c>
      <c r="AA38" s="158"/>
      <c r="AB38" s="158"/>
    </row>
    <row r="39" spans="4:18" ht="13.5" customHeight="1">
      <c r="D39" s="153"/>
      <c r="E39" s="558" t="s">
        <v>145</v>
      </c>
      <c r="F39" s="37" t="s">
        <v>146</v>
      </c>
      <c r="G39" s="37"/>
      <c r="H39" s="101"/>
      <c r="I39" s="102"/>
      <c r="J39" s="256">
        <f aca="true" t="shared" si="7" ref="J39:R39">J35/J$42*100</f>
        <v>21765.298572062587</v>
      </c>
      <c r="K39" s="256">
        <f t="shared" si="7"/>
        <v>21938.984914244124</v>
      </c>
      <c r="L39" s="256">
        <f t="shared" si="7"/>
        <v>22924.067329056394</v>
      </c>
      <c r="M39" s="256">
        <f t="shared" si="7"/>
        <v>23566.606365984935</v>
      </c>
      <c r="N39" s="256">
        <f t="shared" si="7"/>
        <v>24306.191509985685</v>
      </c>
      <c r="O39" s="363">
        <f t="shared" si="7"/>
        <v>23647.458503008977</v>
      </c>
      <c r="P39" s="363">
        <f t="shared" si="7"/>
        <v>24530.590554257054</v>
      </c>
      <c r="Q39" s="363">
        <f t="shared" si="7"/>
        <v>23600.089177053516</v>
      </c>
      <c r="R39" s="257">
        <f t="shared" si="7"/>
        <v>23659.666392418985</v>
      </c>
    </row>
    <row r="40" spans="4:18" ht="13.5" customHeight="1" thickBot="1">
      <c r="D40" s="47"/>
      <c r="E40" s="545"/>
      <c r="F40" s="48" t="s">
        <v>147</v>
      </c>
      <c r="G40" s="48"/>
      <c r="H40" s="49"/>
      <c r="I40" s="50"/>
      <c r="J40" s="154">
        <f aca="true" t="shared" si="8" ref="J40:R40">J36/J$42*100</f>
        <v>17601.139549166623</v>
      </c>
      <c r="K40" s="154">
        <f t="shared" si="8"/>
        <v>16648.365425696247</v>
      </c>
      <c r="L40" s="154">
        <f t="shared" si="8"/>
        <v>19085.511244097434</v>
      </c>
      <c r="M40" s="154">
        <f t="shared" si="8"/>
        <v>18392.99639745057</v>
      </c>
      <c r="N40" s="154">
        <f t="shared" si="8"/>
        <v>18771.28653471915</v>
      </c>
      <c r="O40" s="365">
        <f t="shared" si="8"/>
        <v>18103.65686765493</v>
      </c>
      <c r="P40" s="365">
        <f t="shared" si="8"/>
        <v>18512.80251215812</v>
      </c>
      <c r="Q40" s="365">
        <f t="shared" si="8"/>
        <v>18096.202421918417</v>
      </c>
      <c r="R40" s="257">
        <f t="shared" si="8"/>
        <v>18555.64195196369</v>
      </c>
    </row>
    <row r="41" spans="4:18" ht="13.5" thickBot="1">
      <c r="D41" s="137" t="s">
        <v>83</v>
      </c>
      <c r="E41" s="113"/>
      <c r="F41" s="113"/>
      <c r="G41" s="113"/>
      <c r="H41" s="113"/>
      <c r="I41" s="113"/>
      <c r="J41" s="126"/>
      <c r="K41" s="126"/>
      <c r="L41" s="126"/>
      <c r="M41" s="126"/>
      <c r="N41" s="127"/>
      <c r="O41" s="127"/>
      <c r="P41" s="127"/>
      <c r="Q41" s="127"/>
      <c r="R41" s="127"/>
    </row>
    <row r="42" spans="4:24" ht="27" customHeight="1">
      <c r="D42" s="114"/>
      <c r="E42" s="559" t="s">
        <v>272</v>
      </c>
      <c r="F42" s="559"/>
      <c r="G42" s="559"/>
      <c r="H42" s="559"/>
      <c r="I42" s="560"/>
      <c r="J42" s="483">
        <v>95.5</v>
      </c>
      <c r="K42" s="483">
        <v>98.1</v>
      </c>
      <c r="L42" s="483">
        <v>100</v>
      </c>
      <c r="M42" s="483">
        <v>102.5</v>
      </c>
      <c r="N42" s="483">
        <v>105.4</v>
      </c>
      <c r="O42" s="484">
        <v>112.1</v>
      </c>
      <c r="P42" s="484">
        <v>113.3</v>
      </c>
      <c r="Q42" s="484">
        <v>114.9</v>
      </c>
      <c r="R42" s="485">
        <v>117.1</v>
      </c>
      <c r="X42" s="158"/>
    </row>
    <row r="43" spans="4:18" ht="13.5" thickBot="1">
      <c r="D43" s="112"/>
      <c r="E43" s="48" t="s">
        <v>165</v>
      </c>
      <c r="F43" s="48"/>
      <c r="G43" s="48"/>
      <c r="H43" s="49"/>
      <c r="I43" s="50"/>
      <c r="J43" s="486">
        <v>0.001</v>
      </c>
      <c r="K43" s="486">
        <v>0.028</v>
      </c>
      <c r="L43" s="486">
        <v>0.019</v>
      </c>
      <c r="M43" s="486">
        <v>0.025</v>
      </c>
      <c r="N43" s="486">
        <v>0.028</v>
      </c>
      <c r="O43" s="487">
        <v>0.063</v>
      </c>
      <c r="P43" s="487">
        <v>0.01</v>
      </c>
      <c r="Q43" s="487">
        <v>0.015</v>
      </c>
      <c r="R43" s="488">
        <v>0.019</v>
      </c>
    </row>
    <row r="44" spans="4:18" ht="13.5">
      <c r="D44" s="65" t="s">
        <v>91</v>
      </c>
      <c r="E44" s="66"/>
      <c r="F44" s="66"/>
      <c r="G44" s="66"/>
      <c r="H44" s="66"/>
      <c r="I44" s="65"/>
      <c r="J44" s="65"/>
      <c r="K44" s="65"/>
      <c r="L44" s="65"/>
      <c r="M44" s="65"/>
      <c r="N44" s="65"/>
      <c r="O44" s="65"/>
      <c r="P44" s="65"/>
      <c r="Q44" s="65"/>
      <c r="R44" s="53" t="s">
        <v>276</v>
      </c>
    </row>
    <row r="45" spans="4:18" ht="12.75">
      <c r="D45" s="300" t="s">
        <v>161</v>
      </c>
      <c r="E45" s="557" t="s">
        <v>162</v>
      </c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4:18" ht="12.75">
      <c r="D46" s="54" t="s">
        <v>64</v>
      </c>
      <c r="E46" s="557" t="s">
        <v>163</v>
      </c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4:18" ht="12.75">
      <c r="D47" s="54" t="s">
        <v>185</v>
      </c>
      <c r="E47" s="557" t="s">
        <v>203</v>
      </c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</row>
    <row r="49" spans="10:17" ht="12.75">
      <c r="J49" s="302"/>
      <c r="K49" s="302"/>
      <c r="L49" s="302"/>
      <c r="M49" s="302"/>
      <c r="N49" s="302"/>
      <c r="O49" s="302"/>
      <c r="P49" s="302"/>
      <c r="Q49" s="302"/>
    </row>
    <row r="50" spans="10:17" ht="12.75">
      <c r="J50" s="302"/>
      <c r="K50" s="302"/>
      <c r="L50" s="302"/>
      <c r="M50" s="302"/>
      <c r="N50" s="302"/>
      <c r="O50" s="302"/>
      <c r="P50" s="302"/>
      <c r="Q50" s="302"/>
    </row>
    <row r="51" spans="10:17" ht="12.75">
      <c r="J51" s="301"/>
      <c r="K51" s="301"/>
      <c r="L51" s="301"/>
      <c r="M51" s="301"/>
      <c r="N51" s="301"/>
      <c r="O51" s="301"/>
      <c r="P51" s="301"/>
      <c r="Q51" s="301"/>
    </row>
    <row r="52" spans="10:17" ht="12.75">
      <c r="J52" s="301"/>
      <c r="K52" s="301"/>
      <c r="L52" s="301"/>
      <c r="M52" s="301"/>
      <c r="N52" s="301"/>
      <c r="O52" s="301"/>
      <c r="P52" s="301"/>
      <c r="Q52" s="301"/>
    </row>
    <row r="53" spans="10:17" ht="12.75">
      <c r="J53" s="302"/>
      <c r="K53" s="302"/>
      <c r="L53" s="302"/>
      <c r="M53" s="302"/>
      <c r="N53" s="302"/>
      <c r="O53" s="302"/>
      <c r="P53" s="302"/>
      <c r="Q53" s="302"/>
    </row>
    <row r="54" spans="10:17" ht="12.75">
      <c r="J54" s="302"/>
      <c r="K54" s="302"/>
      <c r="L54" s="302"/>
      <c r="M54" s="302"/>
      <c r="N54" s="302"/>
      <c r="O54" s="302"/>
      <c r="P54" s="302"/>
      <c r="Q54" s="302"/>
    </row>
    <row r="55" spans="10:17" ht="12.75">
      <c r="J55" s="302"/>
      <c r="K55" s="302"/>
      <c r="L55" s="302"/>
      <c r="M55" s="302"/>
      <c r="N55" s="302"/>
      <c r="O55" s="302"/>
      <c r="P55" s="302"/>
      <c r="Q55" s="302"/>
    </row>
    <row r="56" spans="10:17" ht="12.75">
      <c r="J56" s="301"/>
      <c r="K56" s="301"/>
      <c r="L56" s="301"/>
      <c r="M56" s="301"/>
      <c r="N56" s="301"/>
      <c r="O56" s="301"/>
      <c r="P56" s="301"/>
      <c r="Q56" s="301"/>
    </row>
    <row r="57" spans="10:17" ht="12.75">
      <c r="J57" s="301"/>
      <c r="K57" s="301"/>
      <c r="L57" s="301"/>
      <c r="M57" s="301"/>
      <c r="N57" s="301"/>
      <c r="O57" s="301"/>
      <c r="P57" s="301"/>
      <c r="Q57" s="301"/>
    </row>
    <row r="58" spans="10:17" ht="12.75">
      <c r="J58" s="302"/>
      <c r="K58" s="302"/>
      <c r="L58" s="302"/>
      <c r="M58" s="302"/>
      <c r="N58" s="302"/>
      <c r="O58" s="302"/>
      <c r="P58" s="302"/>
      <c r="Q58" s="302"/>
    </row>
    <row r="60" spans="10:17" ht="12.75">
      <c r="J60" s="302"/>
      <c r="K60" s="302"/>
      <c r="L60" s="302"/>
      <c r="M60" s="302"/>
      <c r="N60" s="302"/>
      <c r="O60" s="302"/>
      <c r="P60" s="302"/>
      <c r="Q60" s="302"/>
    </row>
    <row r="61" spans="10:17" ht="12.75">
      <c r="J61" s="302"/>
      <c r="K61" s="302"/>
      <c r="L61" s="302"/>
      <c r="M61" s="302"/>
      <c r="N61" s="302"/>
      <c r="O61" s="302"/>
      <c r="P61" s="302"/>
      <c r="Q61" s="302"/>
    </row>
    <row r="63" spans="10:17" ht="12.75">
      <c r="J63" s="302"/>
      <c r="K63" s="302"/>
      <c r="L63" s="302"/>
      <c r="M63" s="302"/>
      <c r="N63" s="302"/>
      <c r="O63" s="302"/>
      <c r="P63" s="302"/>
      <c r="Q63" s="302"/>
    </row>
    <row r="64" spans="10:17" ht="12.75">
      <c r="J64" s="302"/>
      <c r="K64" s="302"/>
      <c r="L64" s="302"/>
      <c r="M64" s="302"/>
      <c r="N64" s="302"/>
      <c r="O64" s="302"/>
      <c r="P64" s="302"/>
      <c r="Q64" s="302"/>
    </row>
  </sheetData>
  <sheetProtection/>
  <mergeCells count="20">
    <mergeCell ref="E47:R47"/>
    <mergeCell ref="R7:R10"/>
    <mergeCell ref="K7:K10"/>
    <mergeCell ref="L7:L10"/>
    <mergeCell ref="M7:M10"/>
    <mergeCell ref="N7:N10"/>
    <mergeCell ref="J7:J10"/>
    <mergeCell ref="D7:I11"/>
    <mergeCell ref="E15:E16"/>
    <mergeCell ref="O7:O10"/>
    <mergeCell ref="E46:R46"/>
    <mergeCell ref="E39:E40"/>
    <mergeCell ref="E42:I42"/>
    <mergeCell ref="E45:R45"/>
    <mergeCell ref="Q7:Q10"/>
    <mergeCell ref="P7:P10"/>
    <mergeCell ref="E19:E20"/>
    <mergeCell ref="E35:E36"/>
    <mergeCell ref="E25:E26"/>
    <mergeCell ref="E29:E30"/>
  </mergeCells>
  <conditionalFormatting sqref="G6">
    <cfRule type="expression" priority="1" dxfId="0" stopIfTrue="1">
      <formula>T6=" "</formula>
    </cfRule>
  </conditionalFormatting>
  <conditionalFormatting sqref="R44">
    <cfRule type="expression" priority="2" dxfId="0" stopIfTrue="1">
      <formula>T44="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6" r:id="rId1"/>
  <rowBreaks count="1" manualBreakCount="1">
    <brk id="40" min="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B3:AB54"/>
  <sheetViews>
    <sheetView showGridLines="0" showOutlineSymbols="0" zoomScale="90" zoomScaleNormal="90" workbookViewId="0" topLeftCell="C3">
      <selection activeCell="AE14" sqref="AE1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224</v>
      </c>
      <c r="E4" s="58"/>
      <c r="F4" s="58"/>
      <c r="G4" s="58"/>
      <c r="H4" s="16" t="s">
        <v>258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60"/>
      <c r="K10" s="460" t="s">
        <v>88</v>
      </c>
      <c r="L10" s="460" t="s">
        <v>89</v>
      </c>
      <c r="M10" s="460" t="s">
        <v>123</v>
      </c>
      <c r="N10" s="460" t="s">
        <v>125</v>
      </c>
      <c r="O10" s="460" t="s">
        <v>212</v>
      </c>
      <c r="P10" s="460" t="s">
        <v>218</v>
      </c>
      <c r="Q10" s="460" t="s">
        <v>257</v>
      </c>
      <c r="R10" s="460"/>
      <c r="S10" s="460"/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228</v>
      </c>
      <c r="K11" s="471">
        <v>0.2852779474648748</v>
      </c>
      <c r="L11" s="471">
        <v>0.15944540727902945</v>
      </c>
      <c r="M11" s="471">
        <v>0.1625</v>
      </c>
      <c r="N11" s="471">
        <v>0.16741674167416742</v>
      </c>
      <c r="O11" s="471">
        <v>0.1755656108597285</v>
      </c>
      <c r="P11" s="471">
        <v>0.19090909090909092</v>
      </c>
      <c r="Q11" s="471">
        <v>0.2124883504193849</v>
      </c>
      <c r="R11" s="461"/>
      <c r="S11" s="461"/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229</v>
      </c>
      <c r="K12" s="472">
        <v>0.2101405009163103</v>
      </c>
      <c r="L12" s="472">
        <v>0.1559792027729636</v>
      </c>
      <c r="M12" s="472">
        <v>0.15535714285714286</v>
      </c>
      <c r="N12" s="472">
        <v>0.16471647164716471</v>
      </c>
      <c r="O12" s="472">
        <v>0.16289592760180996</v>
      </c>
      <c r="P12" s="472">
        <v>0.17272727272727273</v>
      </c>
      <c r="Q12" s="471">
        <v>0.17148182665424044</v>
      </c>
      <c r="R12" s="464"/>
      <c r="S12" s="464"/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0" t="s">
        <v>230</v>
      </c>
      <c r="K13" s="472">
        <v>0.1918142944410507</v>
      </c>
      <c r="L13" s="472">
        <v>0.2045060658578856</v>
      </c>
      <c r="M13" s="472">
        <v>0.20089285714285715</v>
      </c>
      <c r="N13" s="472">
        <v>0.18901890189018902</v>
      </c>
      <c r="O13" s="472">
        <v>0.18280542986425338</v>
      </c>
      <c r="P13" s="472">
        <v>0.1781818181818182</v>
      </c>
      <c r="Q13" s="471">
        <v>0.18452935694315004</v>
      </c>
      <c r="R13" s="464"/>
      <c r="S13" s="464"/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68" t="s">
        <v>231</v>
      </c>
      <c r="K14" s="472">
        <v>0.12767257177764202</v>
      </c>
      <c r="L14" s="472">
        <v>0.1637781629116118</v>
      </c>
      <c r="M14" s="472">
        <v>0.14642857142857144</v>
      </c>
      <c r="N14" s="472">
        <v>0.15031503150315031</v>
      </c>
      <c r="O14" s="472">
        <v>0.1520361990950226</v>
      </c>
      <c r="P14" s="472">
        <v>0.15545454545454546</v>
      </c>
      <c r="Q14" s="471">
        <v>0.1509785647716682</v>
      </c>
      <c r="R14" s="454"/>
      <c r="S14" s="454"/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68" t="s">
        <v>232</v>
      </c>
      <c r="K15" s="472">
        <v>0.07025045815516189</v>
      </c>
      <c r="L15" s="472">
        <v>0.09532062391681109</v>
      </c>
      <c r="M15" s="472">
        <v>0.10892857142857143</v>
      </c>
      <c r="N15" s="472">
        <v>0.10801080108010801</v>
      </c>
      <c r="O15" s="472">
        <v>0.10497737556561086</v>
      </c>
      <c r="P15" s="472">
        <v>0.09636363636363636</v>
      </c>
      <c r="Q15" s="471">
        <v>0.08760484622553588</v>
      </c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68" t="s">
        <v>233</v>
      </c>
      <c r="K16" s="472">
        <v>0.05192425167990226</v>
      </c>
      <c r="L16" s="472">
        <v>0.07452339688041594</v>
      </c>
      <c r="M16" s="472">
        <v>0.08035714285714286</v>
      </c>
      <c r="N16" s="472">
        <v>0.0747074707470747</v>
      </c>
      <c r="O16" s="472">
        <v>0.07692307692307693</v>
      </c>
      <c r="P16" s="472">
        <v>0.07272727272727272</v>
      </c>
      <c r="Q16" s="471">
        <v>0.06244175209692451</v>
      </c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70" t="s">
        <v>234</v>
      </c>
      <c r="K17" s="472">
        <v>0.03176542455711668</v>
      </c>
      <c r="L17" s="472">
        <v>0.0511265164644714</v>
      </c>
      <c r="M17" s="472">
        <v>0.04642857142857143</v>
      </c>
      <c r="N17" s="472">
        <v>0.045004500450045004</v>
      </c>
      <c r="O17" s="472">
        <v>0.04524886877828054</v>
      </c>
      <c r="P17" s="472">
        <v>0.042727272727272725</v>
      </c>
      <c r="Q17" s="471">
        <v>0.04380242311276794</v>
      </c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68" t="s">
        <v>235</v>
      </c>
      <c r="K18" s="472">
        <v>0.031154551007941355</v>
      </c>
      <c r="L18" s="472">
        <v>0.09532062391681109</v>
      </c>
      <c r="M18" s="472">
        <v>0.09910714285714285</v>
      </c>
      <c r="N18" s="472">
        <v>0.10081008100810081</v>
      </c>
      <c r="O18" s="472">
        <v>0.09954751131221719</v>
      </c>
      <c r="P18" s="472">
        <v>0.09090909090909091</v>
      </c>
      <c r="Q18" s="471">
        <v>0.08667287977632805</v>
      </c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82">
        <f>SUM(K11:K18)</f>
        <v>1</v>
      </c>
      <c r="L19" s="482">
        <f aca="true" t="shared" si="0" ref="L19:Q19">SUM(L11:L18)</f>
        <v>1</v>
      </c>
      <c r="M19" s="482">
        <f t="shared" si="0"/>
        <v>1</v>
      </c>
      <c r="N19" s="482">
        <f t="shared" si="0"/>
        <v>1</v>
      </c>
      <c r="O19" s="482">
        <f t="shared" si="0"/>
        <v>1</v>
      </c>
      <c r="P19" s="482">
        <f t="shared" si="0"/>
        <v>1</v>
      </c>
      <c r="Q19" s="482">
        <f t="shared" si="0"/>
        <v>0.9999999999999999</v>
      </c>
      <c r="R19" s="454"/>
      <c r="S19" s="454"/>
      <c r="U19" s="231"/>
    </row>
    <row r="20" spans="3:21" ht="13.5" customHeight="1">
      <c r="C20" s="231"/>
      <c r="D20" s="447"/>
      <c r="E20" s="466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28" ht="13.5" customHeight="1">
      <c r="D28" s="447"/>
      <c r="E28" s="465"/>
      <c r="F28" s="451"/>
      <c r="G28" s="451"/>
      <c r="H28" s="452"/>
      <c r="I28" s="451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AB28" s="158"/>
    </row>
    <row r="29" spans="4:19" ht="13.5" customHeight="1">
      <c r="D29" s="447"/>
      <c r="E29" s="453"/>
      <c r="F29" s="451"/>
      <c r="G29" s="451"/>
      <c r="H29" s="452"/>
      <c r="I29" s="451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4:19" ht="13.5" customHeight="1">
      <c r="D30" s="447"/>
      <c r="E30" s="466"/>
      <c r="F30" s="451"/>
      <c r="G30" s="451"/>
      <c r="H30" s="452"/>
      <c r="I30" s="451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4:19" ht="13.5" customHeight="1">
      <c r="D31" s="462"/>
      <c r="E31" s="463"/>
      <c r="F31" s="463"/>
      <c r="G31" s="463"/>
      <c r="H31" s="463"/>
      <c r="I31" s="463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4:19" ht="13.5" customHeight="1">
      <c r="D32" s="462"/>
      <c r="E32" s="463"/>
      <c r="F32" s="463"/>
      <c r="G32" s="463"/>
      <c r="H32" s="463"/>
      <c r="I32" s="463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4:19" ht="13.5" customHeight="1">
      <c r="D33" s="462"/>
      <c r="E33" s="462"/>
      <c r="F33" s="462"/>
      <c r="G33" s="462"/>
      <c r="H33" s="462"/>
      <c r="I33" s="462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4:19" ht="13.5" customHeight="1">
      <c r="D34" s="447"/>
      <c r="E34" s="465"/>
      <c r="F34" s="451"/>
      <c r="G34" s="451"/>
      <c r="H34" s="452"/>
      <c r="I34" s="451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4:19" ht="13.5" customHeight="1">
      <c r="D35" s="447"/>
      <c r="E35" s="453"/>
      <c r="F35" s="451"/>
      <c r="G35" s="451"/>
      <c r="H35" s="452"/>
      <c r="I35" s="451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4:19" ht="13.5" customHeight="1">
      <c r="D36" s="447"/>
      <c r="E36" s="451"/>
      <c r="F36" s="451"/>
      <c r="G36" s="451"/>
      <c r="H36" s="452"/>
      <c r="I36" s="451"/>
      <c r="J36" s="458"/>
      <c r="K36" s="458"/>
      <c r="L36" s="458"/>
      <c r="M36" s="458"/>
      <c r="N36" s="458"/>
      <c r="O36" s="458"/>
      <c r="P36" s="458"/>
      <c r="Q36" s="458"/>
      <c r="R36" s="458"/>
      <c r="S36" s="458"/>
    </row>
    <row r="37" spans="4:19" ht="13.5">
      <c r="D37" s="448"/>
      <c r="E37" s="449"/>
      <c r="F37" s="449"/>
      <c r="G37" s="449"/>
      <c r="H37" s="449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50" t="s">
        <v>275</v>
      </c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0:18" ht="12.75">
      <c r="J40" s="302"/>
      <c r="K40" s="302"/>
      <c r="L40" s="302"/>
      <c r="M40" s="302"/>
      <c r="N40" s="302"/>
      <c r="O40" s="302"/>
      <c r="P40" s="302"/>
      <c r="Q40" s="302"/>
      <c r="R40" s="302"/>
    </row>
    <row r="41" spans="10:18" ht="12.75"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0:18" ht="12.75">
      <c r="J42" s="301"/>
      <c r="K42" s="301"/>
      <c r="L42" s="301"/>
      <c r="M42" s="301"/>
      <c r="N42" s="301"/>
      <c r="O42" s="301"/>
      <c r="P42" s="301"/>
      <c r="Q42" s="301"/>
      <c r="R42" s="301"/>
    </row>
    <row r="43" spans="10:18" ht="12.75"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2"/>
      <c r="K45" s="302"/>
      <c r="L45" s="302"/>
      <c r="M45" s="302"/>
      <c r="N45" s="302"/>
      <c r="O45" s="302"/>
      <c r="P45" s="302"/>
      <c r="Q45" s="302"/>
      <c r="R45" s="302"/>
    </row>
    <row r="46" spans="10:18" ht="12.75"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0:18" ht="12.75">
      <c r="J47" s="301"/>
      <c r="K47" s="301"/>
      <c r="L47" s="301"/>
      <c r="M47" s="301"/>
      <c r="N47" s="301"/>
      <c r="O47" s="301"/>
      <c r="P47" s="301"/>
      <c r="Q47" s="301"/>
      <c r="R47" s="301"/>
    </row>
    <row r="48" spans="10:18" ht="12.75">
      <c r="J48" s="302"/>
      <c r="K48" s="302"/>
      <c r="L48" s="302"/>
      <c r="M48" s="302"/>
      <c r="N48" s="302"/>
      <c r="O48" s="302"/>
      <c r="P48" s="302"/>
      <c r="Q48" s="302"/>
      <c r="R48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0:18" ht="12.75">
      <c r="J51" s="302"/>
      <c r="K51" s="302"/>
      <c r="L51" s="302"/>
      <c r="M51" s="302"/>
      <c r="N51" s="302"/>
      <c r="O51" s="302"/>
      <c r="P51" s="302"/>
      <c r="Q51" s="302"/>
      <c r="R51" s="302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0:18" ht="12.75">
      <c r="J54" s="302"/>
      <c r="K54" s="302"/>
      <c r="L54" s="302"/>
      <c r="M54" s="302"/>
      <c r="N54" s="302"/>
      <c r="O54" s="302"/>
      <c r="P54" s="302"/>
      <c r="Q54" s="302"/>
      <c r="R54" s="302"/>
    </row>
  </sheetData>
  <sheetProtection/>
  <conditionalFormatting sqref="G6">
    <cfRule type="expression" priority="1" dxfId="0" stopIfTrue="1">
      <formula>U6=" "</formula>
    </cfRule>
  </conditionalFormatting>
  <conditionalFormatting sqref="S37">
    <cfRule type="expression" priority="2" dxfId="0" stopIfTrue="1">
      <formula>U37="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3:AB53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4.25390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225</v>
      </c>
      <c r="E4" s="58"/>
      <c r="F4" s="58"/>
      <c r="G4" s="58"/>
      <c r="H4" s="16" t="s">
        <v>259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3"/>
      <c r="K10" s="473" t="s">
        <v>86</v>
      </c>
      <c r="L10" s="473" t="s">
        <v>87</v>
      </c>
      <c r="M10" s="473" t="s">
        <v>88</v>
      </c>
      <c r="N10" s="473" t="s">
        <v>89</v>
      </c>
      <c r="O10" s="473" t="s">
        <v>123</v>
      </c>
      <c r="P10" s="473" t="s">
        <v>125</v>
      </c>
      <c r="Q10" s="473" t="s">
        <v>212</v>
      </c>
      <c r="R10" s="473" t="s">
        <v>218</v>
      </c>
      <c r="S10" s="473" t="s">
        <v>257</v>
      </c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237</v>
      </c>
      <c r="K11" s="471">
        <v>0.006528556955832431</v>
      </c>
      <c r="L11" s="471">
        <v>0.006073478075386359</v>
      </c>
      <c r="M11" s="471">
        <v>0.005498845265588914</v>
      </c>
      <c r="N11" s="471">
        <v>0.004620773491449942</v>
      </c>
      <c r="O11" s="471">
        <v>0.004135758825435035</v>
      </c>
      <c r="P11" s="471">
        <v>0.0042911272875055285</v>
      </c>
      <c r="Q11" s="471">
        <v>0.004648298170020538</v>
      </c>
      <c r="R11" s="471">
        <v>0.005349725277515412</v>
      </c>
      <c r="S11" s="471">
        <v>0.005605384226836494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238</v>
      </c>
      <c r="K12" s="472">
        <v>0.3412919111894712</v>
      </c>
      <c r="L12" s="472">
        <v>0.32729120125506317</v>
      </c>
      <c r="M12" s="472">
        <v>0.31548036951501157</v>
      </c>
      <c r="N12" s="472">
        <v>0.3041319663157699</v>
      </c>
      <c r="O12" s="472">
        <v>0.29215151679959894</v>
      </c>
      <c r="P12" s="472">
        <v>0.2782682492439727</v>
      </c>
      <c r="Q12" s="472">
        <v>0.2754765293676908</v>
      </c>
      <c r="R12" s="472">
        <v>0.2755578237510537</v>
      </c>
      <c r="S12" s="472">
        <v>0.2830951113295382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0" t="s">
        <v>239</v>
      </c>
      <c r="K13" s="472">
        <v>0.5515142144385187</v>
      </c>
      <c r="L13" s="472">
        <v>0.5632325215484617</v>
      </c>
      <c r="M13" s="472">
        <v>0.5745057736720555</v>
      </c>
      <c r="N13" s="472">
        <v>0.5907431124210017</v>
      </c>
      <c r="O13" s="472">
        <v>0.6008673506787705</v>
      </c>
      <c r="P13" s="472">
        <v>0.6097225708514122</v>
      </c>
      <c r="Q13" s="472">
        <v>0.6119240850708884</v>
      </c>
      <c r="R13" s="472">
        <v>0.6093888059474117</v>
      </c>
      <c r="S13" s="472">
        <v>0.6116913079684919</v>
      </c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68" t="s">
        <v>240</v>
      </c>
      <c r="K14" s="472">
        <v>0.10066531741617762</v>
      </c>
      <c r="L14" s="472">
        <v>0.10340279912108882</v>
      </c>
      <c r="M14" s="472">
        <v>0.1045150115473441</v>
      </c>
      <c r="N14" s="472">
        <v>0.10050414777177842</v>
      </c>
      <c r="O14" s="472">
        <v>0.10284537369619552</v>
      </c>
      <c r="P14" s="472">
        <v>0.10771805261710952</v>
      </c>
      <c r="Q14" s="472">
        <v>0.10795108739140029</v>
      </c>
      <c r="R14" s="472">
        <v>0.10970364502401918</v>
      </c>
      <c r="S14" s="472">
        <v>0.09960819647513344</v>
      </c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19" ht="13.5" customHeight="1">
      <c r="D28" s="463"/>
      <c r="E28" s="463"/>
      <c r="F28" s="463"/>
      <c r="G28" s="463"/>
      <c r="H28" s="463"/>
      <c r="I28" s="463"/>
      <c r="J28" s="464"/>
      <c r="K28" s="464"/>
      <c r="L28" s="464"/>
      <c r="M28" s="464"/>
      <c r="N28" s="464"/>
      <c r="O28" s="464"/>
      <c r="P28" s="464"/>
      <c r="Q28" s="464"/>
      <c r="R28" s="464"/>
      <c r="S28" s="464"/>
    </row>
    <row r="29" spans="4:19" ht="13.5" customHeight="1">
      <c r="D29" s="463"/>
      <c r="E29" s="463"/>
      <c r="F29" s="463"/>
      <c r="G29" s="463"/>
      <c r="H29" s="463"/>
      <c r="I29" s="463"/>
      <c r="J29" s="464"/>
      <c r="K29" s="464"/>
      <c r="L29" s="464"/>
      <c r="M29" s="464"/>
      <c r="N29" s="464"/>
      <c r="O29" s="464"/>
      <c r="P29" s="464"/>
      <c r="Q29" s="464"/>
      <c r="R29" s="464"/>
      <c r="S29" s="464"/>
    </row>
    <row r="30" spans="4:19" ht="13.5" customHeight="1">
      <c r="D30" s="463"/>
      <c r="E30" s="463"/>
      <c r="F30" s="463"/>
      <c r="G30" s="463"/>
      <c r="H30" s="463"/>
      <c r="I30" s="463"/>
      <c r="J30" s="464"/>
      <c r="K30" s="464"/>
      <c r="L30" s="464"/>
      <c r="M30" s="464"/>
      <c r="N30" s="464"/>
      <c r="O30" s="464"/>
      <c r="P30" s="464"/>
      <c r="Q30" s="464"/>
      <c r="R30" s="464"/>
      <c r="S30" s="464"/>
    </row>
    <row r="31" spans="4:28" ht="13.5" customHeight="1">
      <c r="D31" s="447"/>
      <c r="E31" s="465"/>
      <c r="F31" s="451"/>
      <c r="G31" s="451"/>
      <c r="H31" s="452"/>
      <c r="I31" s="451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AB31" s="158"/>
    </row>
    <row r="32" spans="4:19" ht="13.5" customHeight="1">
      <c r="D32" s="447"/>
      <c r="E32" s="453"/>
      <c r="F32" s="451"/>
      <c r="G32" s="451"/>
      <c r="H32" s="452"/>
      <c r="I32" s="451"/>
      <c r="J32" s="454"/>
      <c r="K32" s="454"/>
      <c r="L32" s="454"/>
      <c r="M32" s="454"/>
      <c r="N32" s="454"/>
      <c r="O32" s="454"/>
      <c r="P32" s="454"/>
      <c r="Q32" s="454"/>
      <c r="R32" s="454"/>
      <c r="S32" s="454"/>
    </row>
    <row r="33" spans="4:19" ht="13.5" customHeight="1">
      <c r="D33" s="447"/>
      <c r="E33" s="467"/>
      <c r="F33" s="451"/>
      <c r="G33" s="451"/>
      <c r="H33" s="452"/>
      <c r="I33" s="451"/>
      <c r="J33" s="454"/>
      <c r="K33" s="454"/>
      <c r="L33" s="454"/>
      <c r="M33" s="454"/>
      <c r="N33" s="454"/>
      <c r="O33" s="454"/>
      <c r="P33" s="454"/>
      <c r="Q33" s="454"/>
      <c r="R33" s="454"/>
      <c r="S33" s="454"/>
    </row>
    <row r="34" spans="4:19" ht="13.5" customHeight="1">
      <c r="D34" s="462"/>
      <c r="E34" s="463"/>
      <c r="F34" s="463"/>
      <c r="G34" s="463"/>
      <c r="H34" s="463"/>
      <c r="I34" s="463"/>
      <c r="J34" s="464"/>
      <c r="K34" s="464"/>
      <c r="L34" s="464"/>
      <c r="M34" s="464"/>
      <c r="N34" s="464"/>
      <c r="O34" s="464"/>
      <c r="P34" s="464"/>
      <c r="Q34" s="464"/>
      <c r="R34" s="464"/>
      <c r="S34" s="464"/>
    </row>
    <row r="35" spans="4:19" ht="13.5">
      <c r="D35" s="448" t="s">
        <v>91</v>
      </c>
      <c r="E35" s="449"/>
      <c r="F35" s="449"/>
      <c r="G35" s="449"/>
      <c r="H35" s="449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50" t="s">
        <v>275</v>
      </c>
    </row>
    <row r="36" spans="4:19" ht="12.75">
      <c r="D36" s="300" t="s">
        <v>161</v>
      </c>
      <c r="E36" s="444" t="s">
        <v>236</v>
      </c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</row>
    <row r="38" spans="10:18" ht="12.75">
      <c r="J38" s="302"/>
      <c r="K38" s="302"/>
      <c r="L38" s="302"/>
      <c r="M38" s="302"/>
      <c r="N38" s="302"/>
      <c r="O38" s="302"/>
      <c r="P38" s="302"/>
      <c r="Q38" s="302"/>
      <c r="R38" s="302"/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0:18" ht="12.75">
      <c r="J40" s="301"/>
      <c r="K40" s="301"/>
      <c r="L40" s="301"/>
      <c r="M40" s="301"/>
      <c r="N40" s="301"/>
      <c r="O40" s="301"/>
      <c r="P40" s="301"/>
      <c r="Q40" s="301"/>
      <c r="R40" s="301"/>
    </row>
    <row r="41" spans="10:18" ht="12.75"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0:18" ht="12.75"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0:18" ht="12.75"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1"/>
      <c r="K45" s="301"/>
      <c r="L45" s="301"/>
      <c r="M45" s="301"/>
      <c r="N45" s="301"/>
      <c r="O45" s="301"/>
      <c r="P45" s="301"/>
      <c r="Q45" s="301"/>
      <c r="R45" s="301"/>
    </row>
    <row r="46" spans="10:18" ht="12.75"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0:18" ht="12.75">
      <c r="J47" s="302"/>
      <c r="K47" s="302"/>
      <c r="L47" s="302"/>
      <c r="M47" s="302"/>
      <c r="N47" s="302"/>
      <c r="O47" s="302"/>
      <c r="P47" s="302"/>
      <c r="Q47" s="302"/>
      <c r="R47" s="302"/>
    </row>
    <row r="49" spans="10:18" ht="12.75"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2" spans="10:18" ht="12.75"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</sheetData>
  <sheetProtection/>
  <conditionalFormatting sqref="G6">
    <cfRule type="expression" priority="1" dxfId="0" stopIfTrue="1">
      <formula>U6=" "</formula>
    </cfRule>
  </conditionalFormatting>
  <conditionalFormatting sqref="S35">
    <cfRule type="expression" priority="2" dxfId="0" stopIfTrue="1">
      <formula>U35="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R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8" width="6.75390625" style="56" customWidth="1"/>
    <col min="19" max="22" width="13.7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84</v>
      </c>
      <c r="E4" s="58"/>
      <c r="F4" s="58"/>
      <c r="G4" s="58"/>
      <c r="H4" s="16" t="s">
        <v>151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18</v>
      </c>
      <c r="D5" s="17" t="s">
        <v>265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31"/>
      <c r="D7" s="499" t="s">
        <v>59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512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31"/>
      <c r="D8" s="502"/>
      <c r="E8" s="503"/>
      <c r="F8" s="503"/>
      <c r="G8" s="503"/>
      <c r="H8" s="503"/>
      <c r="I8" s="504"/>
      <c r="J8" s="498"/>
      <c r="K8" s="498"/>
      <c r="L8" s="491"/>
      <c r="M8" s="513"/>
      <c r="N8" s="491"/>
      <c r="O8" s="491"/>
      <c r="P8" s="491"/>
      <c r="Q8" s="491"/>
      <c r="R8" s="493"/>
    </row>
    <row r="9" spans="3:18" ht="6" customHeight="1">
      <c r="C9" s="231"/>
      <c r="D9" s="502"/>
      <c r="E9" s="503"/>
      <c r="F9" s="503"/>
      <c r="G9" s="503"/>
      <c r="H9" s="503"/>
      <c r="I9" s="504"/>
      <c r="J9" s="498"/>
      <c r="K9" s="498"/>
      <c r="L9" s="491"/>
      <c r="M9" s="513"/>
      <c r="N9" s="491"/>
      <c r="O9" s="491"/>
      <c r="P9" s="491"/>
      <c r="Q9" s="491"/>
      <c r="R9" s="493"/>
    </row>
    <row r="10" spans="3:18" ht="6" customHeight="1">
      <c r="C10" s="231"/>
      <c r="D10" s="502"/>
      <c r="E10" s="503"/>
      <c r="F10" s="503"/>
      <c r="G10" s="503"/>
      <c r="H10" s="503"/>
      <c r="I10" s="504"/>
      <c r="J10" s="498"/>
      <c r="K10" s="498"/>
      <c r="L10" s="491"/>
      <c r="M10" s="513"/>
      <c r="N10" s="491"/>
      <c r="O10" s="491"/>
      <c r="P10" s="491"/>
      <c r="Q10" s="491"/>
      <c r="R10" s="493"/>
    </row>
    <row r="11" spans="3:18" ht="15" customHeight="1" thickBot="1">
      <c r="C11" s="231"/>
      <c r="D11" s="505"/>
      <c r="E11" s="506"/>
      <c r="F11" s="506"/>
      <c r="G11" s="506"/>
      <c r="H11" s="506"/>
      <c r="I11" s="507"/>
      <c r="J11" s="20" t="s">
        <v>58</v>
      </c>
      <c r="K11" s="20" t="s">
        <v>58</v>
      </c>
      <c r="L11" s="238" t="s">
        <v>58</v>
      </c>
      <c r="M11" s="115"/>
      <c r="N11" s="20"/>
      <c r="O11" s="201"/>
      <c r="P11" s="201"/>
      <c r="Q11" s="201"/>
      <c r="R11" s="21"/>
    </row>
    <row r="12" spans="3:18" ht="15" customHeight="1" thickBot="1" thickTop="1">
      <c r="C12" s="231"/>
      <c r="D12" s="87" t="s">
        <v>126</v>
      </c>
      <c r="E12" s="88"/>
      <c r="F12" s="88"/>
      <c r="G12" s="88"/>
      <c r="H12" s="88"/>
      <c r="I12" s="88"/>
      <c r="J12" s="107"/>
      <c r="K12" s="107"/>
      <c r="L12" s="107"/>
      <c r="M12" s="107"/>
      <c r="N12" s="108"/>
      <c r="O12" s="108"/>
      <c r="P12" s="108"/>
      <c r="Q12" s="108"/>
      <c r="R12" s="108"/>
    </row>
    <row r="13" spans="3:18" ht="13.5" customHeight="1" thickTop="1">
      <c r="C13" s="231"/>
      <c r="D13" s="23"/>
      <c r="E13" s="24" t="s">
        <v>2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32">
        <v>1161</v>
      </c>
      <c r="N13" s="27">
        <v>1128</v>
      </c>
      <c r="O13" s="360">
        <v>1117</v>
      </c>
      <c r="P13" s="360">
        <v>1111</v>
      </c>
      <c r="Q13" s="360">
        <v>1107</v>
      </c>
      <c r="R13" s="28">
        <v>1082</v>
      </c>
    </row>
    <row r="14" spans="3:18" ht="12.75" customHeight="1">
      <c r="C14" s="231"/>
      <c r="D14" s="29"/>
      <c r="E14" s="509" t="s">
        <v>4</v>
      </c>
      <c r="F14" s="96" t="s">
        <v>5</v>
      </c>
      <c r="G14" s="97"/>
      <c r="H14" s="98"/>
      <c r="I14" s="99"/>
      <c r="J14" s="85">
        <v>1328</v>
      </c>
      <c r="K14" s="85">
        <v>1286</v>
      </c>
      <c r="L14" s="85">
        <v>1319</v>
      </c>
      <c r="M14" s="269">
        <v>878</v>
      </c>
      <c r="N14" s="85">
        <v>839</v>
      </c>
      <c r="O14" s="270">
        <v>828</v>
      </c>
      <c r="P14" s="270">
        <v>822</v>
      </c>
      <c r="Q14" s="270">
        <v>819</v>
      </c>
      <c r="R14" s="86">
        <v>794</v>
      </c>
    </row>
    <row r="15" spans="3:18" ht="12.75" customHeight="1">
      <c r="C15" s="231"/>
      <c r="D15" s="36"/>
      <c r="E15" s="510"/>
      <c r="F15" s="494" t="s">
        <v>4</v>
      </c>
      <c r="G15" s="100" t="s">
        <v>6</v>
      </c>
      <c r="H15" s="101"/>
      <c r="I15" s="102"/>
      <c r="J15" s="233">
        <v>57</v>
      </c>
      <c r="K15" s="233">
        <v>57</v>
      </c>
      <c r="L15" s="233">
        <v>58</v>
      </c>
      <c r="M15" s="234">
        <v>32</v>
      </c>
      <c r="N15" s="233">
        <v>32</v>
      </c>
      <c r="O15" s="236">
        <v>35</v>
      </c>
      <c r="P15" s="236">
        <v>35</v>
      </c>
      <c r="Q15" s="236">
        <v>35</v>
      </c>
      <c r="R15" s="235">
        <v>34</v>
      </c>
    </row>
    <row r="16" spans="3:18" ht="12.75" customHeight="1">
      <c r="C16" s="231"/>
      <c r="D16" s="36"/>
      <c r="E16" s="510"/>
      <c r="F16" s="494"/>
      <c r="G16" s="37" t="s">
        <v>7</v>
      </c>
      <c r="H16" s="38"/>
      <c r="I16" s="39"/>
      <c r="J16" s="40">
        <v>9</v>
      </c>
      <c r="K16" s="40">
        <v>10</v>
      </c>
      <c r="L16" s="40">
        <v>10</v>
      </c>
      <c r="M16" s="128">
        <v>12</v>
      </c>
      <c r="N16" s="40">
        <v>13</v>
      </c>
      <c r="O16" s="220">
        <v>13</v>
      </c>
      <c r="P16" s="220">
        <v>14</v>
      </c>
      <c r="Q16" s="220">
        <v>16</v>
      </c>
      <c r="R16" s="41">
        <v>15</v>
      </c>
    </row>
    <row r="17" spans="3:18" ht="12.75" customHeight="1">
      <c r="C17" s="231"/>
      <c r="D17" s="36"/>
      <c r="E17" s="510"/>
      <c r="F17" s="494"/>
      <c r="G17" s="37" t="s">
        <v>8</v>
      </c>
      <c r="H17" s="38"/>
      <c r="I17" s="39"/>
      <c r="J17" s="40">
        <v>9</v>
      </c>
      <c r="K17" s="40">
        <v>9</v>
      </c>
      <c r="L17" s="40">
        <v>10</v>
      </c>
      <c r="M17" s="128">
        <v>5</v>
      </c>
      <c r="N17" s="40">
        <v>5</v>
      </c>
      <c r="O17" s="220">
        <v>4</v>
      </c>
      <c r="P17" s="220">
        <v>4</v>
      </c>
      <c r="Q17" s="220">
        <v>4</v>
      </c>
      <c r="R17" s="41">
        <v>4</v>
      </c>
    </row>
    <row r="18" spans="3:18" ht="12.75" customHeight="1">
      <c r="C18" s="231"/>
      <c r="D18" s="36"/>
      <c r="E18" s="510"/>
      <c r="F18" s="495"/>
      <c r="G18" s="42" t="s">
        <v>9</v>
      </c>
      <c r="H18" s="43"/>
      <c r="I18" s="44"/>
      <c r="J18" s="45">
        <v>1253</v>
      </c>
      <c r="K18" s="45">
        <v>1210</v>
      </c>
      <c r="L18" s="45">
        <v>1241</v>
      </c>
      <c r="M18" s="116">
        <v>829</v>
      </c>
      <c r="N18" s="45">
        <v>789</v>
      </c>
      <c r="O18" s="222">
        <v>776</v>
      </c>
      <c r="P18" s="222">
        <v>769</v>
      </c>
      <c r="Q18" s="222">
        <v>764</v>
      </c>
      <c r="R18" s="46">
        <v>741</v>
      </c>
    </row>
    <row r="19" spans="3:18" ht="12.75" customHeight="1">
      <c r="C19" s="231"/>
      <c r="D19" s="36"/>
      <c r="E19" s="510"/>
      <c r="F19" s="96" t="s">
        <v>10</v>
      </c>
      <c r="G19" s="97"/>
      <c r="H19" s="98"/>
      <c r="I19" s="99"/>
      <c r="J19" s="85">
        <v>330</v>
      </c>
      <c r="K19" s="85">
        <v>331</v>
      </c>
      <c r="L19" s="85">
        <v>331</v>
      </c>
      <c r="M19" s="269">
        <v>283</v>
      </c>
      <c r="N19" s="85">
        <v>289</v>
      </c>
      <c r="O19" s="270">
        <v>289</v>
      </c>
      <c r="P19" s="270">
        <v>289</v>
      </c>
      <c r="Q19" s="270">
        <v>288</v>
      </c>
      <c r="R19" s="86">
        <v>288</v>
      </c>
    </row>
    <row r="20" spans="3:18" ht="12.75" customHeight="1">
      <c r="C20" s="231"/>
      <c r="D20" s="36"/>
      <c r="E20" s="510"/>
      <c r="F20" s="494" t="s">
        <v>4</v>
      </c>
      <c r="G20" s="100" t="s">
        <v>11</v>
      </c>
      <c r="H20" s="101"/>
      <c r="I20" s="102"/>
      <c r="J20" s="233">
        <v>309</v>
      </c>
      <c r="K20" s="233">
        <v>310</v>
      </c>
      <c r="L20" s="233">
        <v>309</v>
      </c>
      <c r="M20" s="234">
        <v>266</v>
      </c>
      <c r="N20" s="233">
        <v>272</v>
      </c>
      <c r="O20" s="236">
        <v>272</v>
      </c>
      <c r="P20" s="236">
        <v>272</v>
      </c>
      <c r="Q20" s="236">
        <v>271</v>
      </c>
      <c r="R20" s="235">
        <v>270</v>
      </c>
    </row>
    <row r="21" spans="3:18" ht="12.75" customHeight="1" thickBot="1">
      <c r="C21" s="231"/>
      <c r="D21" s="47"/>
      <c r="E21" s="511"/>
      <c r="F21" s="496"/>
      <c r="G21" s="48" t="s">
        <v>12</v>
      </c>
      <c r="H21" s="49"/>
      <c r="I21" s="50"/>
      <c r="J21" s="51">
        <v>21</v>
      </c>
      <c r="K21" s="51">
        <v>21</v>
      </c>
      <c r="L21" s="51">
        <v>22</v>
      </c>
      <c r="M21" s="117">
        <v>17</v>
      </c>
      <c r="N21" s="51">
        <v>17</v>
      </c>
      <c r="O21" s="221">
        <v>17</v>
      </c>
      <c r="P21" s="221">
        <v>17</v>
      </c>
      <c r="Q21" s="221">
        <v>17</v>
      </c>
      <c r="R21" s="52">
        <v>18</v>
      </c>
    </row>
    <row r="22" spans="3:18" ht="12.75" customHeight="1" thickBot="1">
      <c r="C22" s="231"/>
      <c r="D22" s="87" t="s">
        <v>137</v>
      </c>
      <c r="E22" s="88"/>
      <c r="F22" s="88"/>
      <c r="G22" s="88"/>
      <c r="H22" s="88"/>
      <c r="I22" s="88"/>
      <c r="J22" s="107"/>
      <c r="K22" s="107"/>
      <c r="L22" s="107"/>
      <c r="M22" s="107"/>
      <c r="N22" s="108"/>
      <c r="O22" s="108"/>
      <c r="P22" s="108"/>
      <c r="Q22" s="108"/>
      <c r="R22" s="108"/>
    </row>
    <row r="23" spans="3:18" ht="12.75" customHeight="1">
      <c r="C23" s="231"/>
      <c r="D23" s="260"/>
      <c r="E23" s="261" t="s">
        <v>2</v>
      </c>
      <c r="F23" s="261"/>
      <c r="G23" s="261"/>
      <c r="H23" s="262"/>
      <c r="I23" s="263"/>
      <c r="J23" s="264">
        <v>1643</v>
      </c>
      <c r="K23" s="264">
        <v>1604</v>
      </c>
      <c r="L23" s="264">
        <v>1637</v>
      </c>
      <c r="M23" s="265">
        <v>1154</v>
      </c>
      <c r="N23" s="264">
        <v>1120</v>
      </c>
      <c r="O23" s="267">
        <v>1111</v>
      </c>
      <c r="P23" s="267">
        <v>1105</v>
      </c>
      <c r="Q23" s="267">
        <v>1100</v>
      </c>
      <c r="R23" s="266">
        <v>1073</v>
      </c>
    </row>
    <row r="24" spans="3:18" ht="12.75" customHeight="1">
      <c r="C24" s="231"/>
      <c r="D24" s="29"/>
      <c r="E24" s="509" t="s">
        <v>4</v>
      </c>
      <c r="F24" s="96" t="s">
        <v>5</v>
      </c>
      <c r="G24" s="97"/>
      <c r="H24" s="98"/>
      <c r="I24" s="99"/>
      <c r="J24" s="85">
        <v>1324</v>
      </c>
      <c r="K24" s="85">
        <v>1283</v>
      </c>
      <c r="L24" s="85">
        <v>1316</v>
      </c>
      <c r="M24" s="269">
        <v>878</v>
      </c>
      <c r="N24" s="85">
        <v>838</v>
      </c>
      <c r="O24" s="270">
        <v>828</v>
      </c>
      <c r="P24" s="270">
        <v>822</v>
      </c>
      <c r="Q24" s="270">
        <v>819</v>
      </c>
      <c r="R24" s="86">
        <v>794</v>
      </c>
    </row>
    <row r="25" spans="3:18" ht="12.75" customHeight="1">
      <c r="C25" s="231"/>
      <c r="D25" s="36"/>
      <c r="E25" s="510"/>
      <c r="F25" s="494" t="s">
        <v>4</v>
      </c>
      <c r="G25" s="100" t="s">
        <v>6</v>
      </c>
      <c r="H25" s="101"/>
      <c r="I25" s="102"/>
      <c r="J25" s="233">
        <v>57</v>
      </c>
      <c r="K25" s="233">
        <v>57</v>
      </c>
      <c r="L25" s="233">
        <v>58</v>
      </c>
      <c r="M25" s="234">
        <v>32</v>
      </c>
      <c r="N25" s="233">
        <v>32</v>
      </c>
      <c r="O25" s="236">
        <v>35</v>
      </c>
      <c r="P25" s="236">
        <v>35</v>
      </c>
      <c r="Q25" s="236">
        <v>35</v>
      </c>
      <c r="R25" s="235">
        <v>34</v>
      </c>
    </row>
    <row r="26" spans="3:18" ht="12.75" customHeight="1">
      <c r="C26" s="231"/>
      <c r="D26" s="36"/>
      <c r="E26" s="510"/>
      <c r="F26" s="494"/>
      <c r="G26" s="37" t="s">
        <v>7</v>
      </c>
      <c r="H26" s="38"/>
      <c r="I26" s="39"/>
      <c r="J26" s="40">
        <v>9</v>
      </c>
      <c r="K26" s="40">
        <v>10</v>
      </c>
      <c r="L26" s="40">
        <v>10</v>
      </c>
      <c r="M26" s="128">
        <v>12</v>
      </c>
      <c r="N26" s="40">
        <v>13</v>
      </c>
      <c r="O26" s="220">
        <v>13</v>
      </c>
      <c r="P26" s="220">
        <v>14</v>
      </c>
      <c r="Q26" s="220">
        <v>16</v>
      </c>
      <c r="R26" s="41">
        <v>15</v>
      </c>
    </row>
    <row r="27" spans="3:18" ht="12.75" customHeight="1">
      <c r="C27" s="231"/>
      <c r="D27" s="36"/>
      <c r="E27" s="510"/>
      <c r="F27" s="494"/>
      <c r="G27" s="37" t="s">
        <v>8</v>
      </c>
      <c r="H27" s="38"/>
      <c r="I27" s="39"/>
      <c r="J27" s="40">
        <v>9</v>
      </c>
      <c r="K27" s="40">
        <v>9</v>
      </c>
      <c r="L27" s="40">
        <v>10</v>
      </c>
      <c r="M27" s="128">
        <v>5</v>
      </c>
      <c r="N27" s="40">
        <v>4</v>
      </c>
      <c r="O27" s="220">
        <v>4</v>
      </c>
      <c r="P27" s="220">
        <v>4</v>
      </c>
      <c r="Q27" s="220">
        <v>4</v>
      </c>
      <c r="R27" s="41">
        <v>4</v>
      </c>
    </row>
    <row r="28" spans="3:18" ht="12.75" customHeight="1">
      <c r="C28" s="231"/>
      <c r="D28" s="36"/>
      <c r="E28" s="510"/>
      <c r="F28" s="495"/>
      <c r="G28" s="42" t="s">
        <v>9</v>
      </c>
      <c r="H28" s="43"/>
      <c r="I28" s="44"/>
      <c r="J28" s="45">
        <v>1249</v>
      </c>
      <c r="K28" s="45">
        <v>1207</v>
      </c>
      <c r="L28" s="45">
        <v>1238</v>
      </c>
      <c r="M28" s="116">
        <v>829</v>
      </c>
      <c r="N28" s="45">
        <v>789</v>
      </c>
      <c r="O28" s="222">
        <v>776</v>
      </c>
      <c r="P28" s="222">
        <v>769</v>
      </c>
      <c r="Q28" s="222">
        <v>764</v>
      </c>
      <c r="R28" s="46">
        <v>741</v>
      </c>
    </row>
    <row r="29" spans="3:18" ht="12.75" customHeight="1">
      <c r="C29" s="231"/>
      <c r="D29" s="36"/>
      <c r="E29" s="510"/>
      <c r="F29" s="96" t="s">
        <v>10</v>
      </c>
      <c r="G29" s="97"/>
      <c r="H29" s="98"/>
      <c r="I29" s="99"/>
      <c r="J29" s="85">
        <v>319</v>
      </c>
      <c r="K29" s="85">
        <v>321</v>
      </c>
      <c r="L29" s="85">
        <v>321</v>
      </c>
      <c r="M29" s="269">
        <v>276</v>
      </c>
      <c r="N29" s="85">
        <v>282</v>
      </c>
      <c r="O29" s="270">
        <v>283</v>
      </c>
      <c r="P29" s="270">
        <v>283</v>
      </c>
      <c r="Q29" s="270">
        <v>281</v>
      </c>
      <c r="R29" s="86">
        <v>279</v>
      </c>
    </row>
    <row r="30" spans="3:18" ht="12.75" customHeight="1">
      <c r="C30" s="231"/>
      <c r="D30" s="36"/>
      <c r="E30" s="510"/>
      <c r="F30" s="494" t="s">
        <v>4</v>
      </c>
      <c r="G30" s="100" t="s">
        <v>11</v>
      </c>
      <c r="H30" s="101"/>
      <c r="I30" s="102"/>
      <c r="J30" s="233">
        <v>298</v>
      </c>
      <c r="K30" s="233">
        <v>300</v>
      </c>
      <c r="L30" s="233">
        <v>299</v>
      </c>
      <c r="M30" s="234">
        <v>259</v>
      </c>
      <c r="N30" s="233">
        <v>265</v>
      </c>
      <c r="O30" s="236">
        <v>266</v>
      </c>
      <c r="P30" s="236">
        <v>266</v>
      </c>
      <c r="Q30" s="236">
        <v>264</v>
      </c>
      <c r="R30" s="235">
        <v>261</v>
      </c>
    </row>
    <row r="31" spans="3:18" ht="12.75" customHeight="1" thickBot="1">
      <c r="C31" s="231"/>
      <c r="D31" s="47"/>
      <c r="E31" s="511"/>
      <c r="F31" s="496"/>
      <c r="G31" s="48" t="s">
        <v>12</v>
      </c>
      <c r="H31" s="49"/>
      <c r="I31" s="50"/>
      <c r="J31" s="51">
        <v>21</v>
      </c>
      <c r="K31" s="51">
        <v>21</v>
      </c>
      <c r="L31" s="51">
        <v>22</v>
      </c>
      <c r="M31" s="117">
        <v>17</v>
      </c>
      <c r="N31" s="51">
        <v>17</v>
      </c>
      <c r="O31" s="221">
        <v>17</v>
      </c>
      <c r="P31" s="221">
        <v>17</v>
      </c>
      <c r="Q31" s="221">
        <v>17</v>
      </c>
      <c r="R31" s="52">
        <v>18</v>
      </c>
    </row>
    <row r="32" spans="3:18" ht="12.75" customHeight="1" thickBot="1">
      <c r="C32" s="231"/>
      <c r="D32" s="87" t="s">
        <v>127</v>
      </c>
      <c r="E32" s="88"/>
      <c r="F32" s="88"/>
      <c r="G32" s="88"/>
      <c r="H32" s="88"/>
      <c r="I32" s="88"/>
      <c r="J32" s="107"/>
      <c r="K32" s="107"/>
      <c r="L32" s="107"/>
      <c r="M32" s="107"/>
      <c r="N32" s="108"/>
      <c r="O32" s="108"/>
      <c r="P32" s="108"/>
      <c r="Q32" s="108"/>
      <c r="R32" s="108"/>
    </row>
    <row r="33" spans="3:18" ht="12.75" customHeight="1">
      <c r="C33" s="231"/>
      <c r="D33" s="260"/>
      <c r="E33" s="261" t="s">
        <v>2</v>
      </c>
      <c r="F33" s="261"/>
      <c r="G33" s="261"/>
      <c r="H33" s="262"/>
      <c r="I33" s="263"/>
      <c r="J33" s="264">
        <v>457</v>
      </c>
      <c r="K33" s="264">
        <v>466</v>
      </c>
      <c r="L33" s="267">
        <v>463</v>
      </c>
      <c r="M33" s="265">
        <v>418</v>
      </c>
      <c r="N33" s="264">
        <v>404</v>
      </c>
      <c r="O33" s="267">
        <v>420</v>
      </c>
      <c r="P33" s="267">
        <v>414</v>
      </c>
      <c r="Q33" s="267">
        <v>421</v>
      </c>
      <c r="R33" s="266">
        <v>403</v>
      </c>
    </row>
    <row r="34" spans="3:18" ht="12.75" customHeight="1">
      <c r="C34" s="231"/>
      <c r="D34" s="29"/>
      <c r="E34" s="509" t="s">
        <v>4</v>
      </c>
      <c r="F34" s="96" t="s">
        <v>5</v>
      </c>
      <c r="G34" s="97"/>
      <c r="H34" s="98"/>
      <c r="I34" s="99"/>
      <c r="J34" s="85">
        <v>315</v>
      </c>
      <c r="K34" s="85">
        <v>328</v>
      </c>
      <c r="L34" s="270">
        <v>327</v>
      </c>
      <c r="M34" s="269">
        <v>282</v>
      </c>
      <c r="N34" s="85">
        <v>265</v>
      </c>
      <c r="O34" s="270">
        <v>270</v>
      </c>
      <c r="P34" s="270">
        <v>261</v>
      </c>
      <c r="Q34" s="270">
        <v>263</v>
      </c>
      <c r="R34" s="86">
        <v>247</v>
      </c>
    </row>
    <row r="35" spans="3:18" ht="12.75" customHeight="1">
      <c r="C35" s="231"/>
      <c r="D35" s="36"/>
      <c r="E35" s="510"/>
      <c r="F35" s="494" t="s">
        <v>4</v>
      </c>
      <c r="G35" s="100" t="s">
        <v>6</v>
      </c>
      <c r="H35" s="101"/>
      <c r="I35" s="102"/>
      <c r="J35" s="233">
        <v>0</v>
      </c>
      <c r="K35" s="233">
        <v>0</v>
      </c>
      <c r="L35" s="236">
        <v>0</v>
      </c>
      <c r="M35" s="234">
        <v>0</v>
      </c>
      <c r="N35" s="233">
        <v>0</v>
      </c>
      <c r="O35" s="236">
        <v>0</v>
      </c>
      <c r="P35" s="236">
        <v>0</v>
      </c>
      <c r="Q35" s="236">
        <v>0</v>
      </c>
      <c r="R35" s="235">
        <v>0</v>
      </c>
    </row>
    <row r="36" spans="3:18" ht="12.75" customHeight="1">
      <c r="C36" s="231"/>
      <c r="D36" s="36"/>
      <c r="E36" s="510"/>
      <c r="F36" s="494"/>
      <c r="G36" s="37" t="s">
        <v>7</v>
      </c>
      <c r="H36" s="38"/>
      <c r="I36" s="39"/>
      <c r="J36" s="40">
        <v>0</v>
      </c>
      <c r="K36" s="40">
        <v>0</v>
      </c>
      <c r="L36" s="220">
        <v>0</v>
      </c>
      <c r="M36" s="128">
        <v>0</v>
      </c>
      <c r="N36" s="40">
        <v>0</v>
      </c>
      <c r="O36" s="220">
        <v>0</v>
      </c>
      <c r="P36" s="220">
        <v>0</v>
      </c>
      <c r="Q36" s="220">
        <v>0</v>
      </c>
      <c r="R36" s="41">
        <v>0</v>
      </c>
    </row>
    <row r="37" spans="3:18" ht="12.75" customHeight="1">
      <c r="C37" s="231"/>
      <c r="D37" s="36"/>
      <c r="E37" s="510"/>
      <c r="F37" s="494"/>
      <c r="G37" s="37" t="s">
        <v>8</v>
      </c>
      <c r="H37" s="38"/>
      <c r="I37" s="39"/>
      <c r="J37" s="40">
        <v>3</v>
      </c>
      <c r="K37" s="40">
        <v>4</v>
      </c>
      <c r="L37" s="220">
        <v>4</v>
      </c>
      <c r="M37" s="128">
        <v>3</v>
      </c>
      <c r="N37" s="40">
        <v>3</v>
      </c>
      <c r="O37" s="220">
        <v>1</v>
      </c>
      <c r="P37" s="220">
        <v>2</v>
      </c>
      <c r="Q37" s="220">
        <v>2</v>
      </c>
      <c r="R37" s="41">
        <v>2</v>
      </c>
    </row>
    <row r="38" spans="3:18" ht="12.75" customHeight="1">
      <c r="C38" s="231"/>
      <c r="D38" s="36"/>
      <c r="E38" s="510"/>
      <c r="F38" s="495"/>
      <c r="G38" s="42" t="s">
        <v>9</v>
      </c>
      <c r="H38" s="43"/>
      <c r="I38" s="44"/>
      <c r="J38" s="45">
        <v>312</v>
      </c>
      <c r="K38" s="45">
        <v>324</v>
      </c>
      <c r="L38" s="222">
        <v>323</v>
      </c>
      <c r="M38" s="116">
        <v>279</v>
      </c>
      <c r="N38" s="45">
        <v>264</v>
      </c>
      <c r="O38" s="222">
        <v>269</v>
      </c>
      <c r="P38" s="222">
        <v>259</v>
      </c>
      <c r="Q38" s="222">
        <v>261</v>
      </c>
      <c r="R38" s="46">
        <v>245</v>
      </c>
    </row>
    <row r="39" spans="3:18" ht="12.75" customHeight="1">
      <c r="C39" s="231"/>
      <c r="D39" s="36"/>
      <c r="E39" s="510"/>
      <c r="F39" s="96" t="s">
        <v>10</v>
      </c>
      <c r="G39" s="97"/>
      <c r="H39" s="98"/>
      <c r="I39" s="99"/>
      <c r="J39" s="85">
        <v>142</v>
      </c>
      <c r="K39" s="85">
        <v>138</v>
      </c>
      <c r="L39" s="270">
        <v>136</v>
      </c>
      <c r="M39" s="269">
        <v>136</v>
      </c>
      <c r="N39" s="85">
        <v>139</v>
      </c>
      <c r="O39" s="270">
        <v>150</v>
      </c>
      <c r="P39" s="270">
        <v>153</v>
      </c>
      <c r="Q39" s="270">
        <v>158</v>
      </c>
      <c r="R39" s="86">
        <v>156</v>
      </c>
    </row>
    <row r="40" spans="3:18" ht="12.75" customHeight="1">
      <c r="C40" s="231"/>
      <c r="D40" s="36"/>
      <c r="E40" s="510"/>
      <c r="F40" s="494" t="s">
        <v>4</v>
      </c>
      <c r="G40" s="100" t="s">
        <v>11</v>
      </c>
      <c r="H40" s="101"/>
      <c r="I40" s="102"/>
      <c r="J40" s="233">
        <v>141</v>
      </c>
      <c r="K40" s="233">
        <v>137</v>
      </c>
      <c r="L40" s="236">
        <v>135</v>
      </c>
      <c r="M40" s="234">
        <v>135</v>
      </c>
      <c r="N40" s="233">
        <v>138</v>
      </c>
      <c r="O40" s="236">
        <v>149</v>
      </c>
      <c r="P40" s="236">
        <v>152</v>
      </c>
      <c r="Q40" s="236">
        <v>157</v>
      </c>
      <c r="R40" s="235">
        <v>154</v>
      </c>
    </row>
    <row r="41" spans="3:18" ht="12.75" customHeight="1" thickBot="1">
      <c r="C41" s="231"/>
      <c r="D41" s="47"/>
      <c r="E41" s="511"/>
      <c r="F41" s="496"/>
      <c r="G41" s="48" t="s">
        <v>12</v>
      </c>
      <c r="H41" s="49"/>
      <c r="I41" s="50"/>
      <c r="J41" s="51">
        <v>1</v>
      </c>
      <c r="K41" s="51">
        <v>1</v>
      </c>
      <c r="L41" s="221">
        <v>1</v>
      </c>
      <c r="M41" s="117">
        <v>1</v>
      </c>
      <c r="N41" s="51">
        <v>1</v>
      </c>
      <c r="O41" s="221">
        <v>1</v>
      </c>
      <c r="P41" s="221">
        <v>1</v>
      </c>
      <c r="Q41" s="221">
        <v>1</v>
      </c>
      <c r="R41" s="52">
        <v>2</v>
      </c>
    </row>
    <row r="42" spans="4:18" ht="13.5">
      <c r="D42" s="65" t="s">
        <v>91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53" t="s">
        <v>275</v>
      </c>
    </row>
    <row r="43" spans="4:18" ht="26.25" customHeight="1">
      <c r="D43" s="54" t="s">
        <v>58</v>
      </c>
      <c r="E43" s="508" t="s">
        <v>0</v>
      </c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0">
    <mergeCell ref="P7:P10"/>
    <mergeCell ref="E43:R43"/>
    <mergeCell ref="E34:E41"/>
    <mergeCell ref="F35:F38"/>
    <mergeCell ref="F40:F41"/>
    <mergeCell ref="M7:M10"/>
    <mergeCell ref="E14:E21"/>
    <mergeCell ref="E24:E31"/>
    <mergeCell ref="F25:F28"/>
    <mergeCell ref="F30:F31"/>
    <mergeCell ref="Q7:Q10"/>
    <mergeCell ref="R7:R10"/>
    <mergeCell ref="F15:F18"/>
    <mergeCell ref="F20:F21"/>
    <mergeCell ref="N7:N10"/>
    <mergeCell ref="J7:J10"/>
    <mergeCell ref="K7:K10"/>
    <mergeCell ref="L7:L10"/>
    <mergeCell ref="O7:O10"/>
    <mergeCell ref="D7:I11"/>
  </mergeCells>
  <conditionalFormatting sqref="R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B3:AB45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3.00390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226</v>
      </c>
      <c r="E4" s="58"/>
      <c r="F4" s="58"/>
      <c r="G4" s="58"/>
      <c r="H4" s="16" t="s">
        <v>260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3"/>
      <c r="K10" s="473" t="s">
        <v>86</v>
      </c>
      <c r="L10" s="473" t="s">
        <v>87</v>
      </c>
      <c r="M10" s="473" t="s">
        <v>88</v>
      </c>
      <c r="N10" s="473" t="s">
        <v>89</v>
      </c>
      <c r="O10" s="473" t="s">
        <v>123</v>
      </c>
      <c r="P10" s="473" t="s">
        <v>125</v>
      </c>
      <c r="Q10" s="473" t="s">
        <v>212</v>
      </c>
      <c r="R10" s="473" t="s">
        <v>218</v>
      </c>
      <c r="S10" s="473" t="s">
        <v>257</v>
      </c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242</v>
      </c>
      <c r="K11" s="477">
        <v>243.75410833840536</v>
      </c>
      <c r="L11" s="477">
        <v>249.96259351620947</v>
      </c>
      <c r="M11" s="477">
        <v>243.2919975565058</v>
      </c>
      <c r="N11" s="477">
        <v>343.4315424610052</v>
      </c>
      <c r="O11" s="477">
        <v>346.86875</v>
      </c>
      <c r="P11" s="477">
        <v>343.8352835283528</v>
      </c>
      <c r="Q11" s="477">
        <v>340.7837104072398</v>
      </c>
      <c r="R11" s="477">
        <v>326.19</v>
      </c>
      <c r="S11" s="477">
        <v>313.1453867660764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243</v>
      </c>
      <c r="K12" s="478">
        <v>23.874098360655736</v>
      </c>
      <c r="L12" s="478">
        <v>23.94100435898967</v>
      </c>
      <c r="M12" s="478">
        <v>23.941629095281034</v>
      </c>
      <c r="N12" s="478">
        <v>23.897732754462133</v>
      </c>
      <c r="O12" s="478">
        <v>23.575034892893985</v>
      </c>
      <c r="P12" s="478">
        <v>23.325598861811454</v>
      </c>
      <c r="Q12" s="478">
        <v>23.113552663884114</v>
      </c>
      <c r="R12" s="478">
        <v>22.39896373056995</v>
      </c>
      <c r="S12" s="478">
        <v>21.934173652096543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47"/>
      <c r="E27" s="451"/>
      <c r="F27" s="451"/>
      <c r="G27" s="451"/>
      <c r="H27" s="452"/>
      <c r="I27" s="451"/>
      <c r="J27" s="458"/>
      <c r="K27" s="458"/>
      <c r="L27" s="458"/>
      <c r="M27" s="458"/>
      <c r="N27" s="458"/>
      <c r="O27" s="458"/>
      <c r="P27" s="458"/>
      <c r="Q27" s="458"/>
      <c r="R27" s="458"/>
      <c r="S27" s="458"/>
    </row>
    <row r="28" spans="4:19" ht="13.5">
      <c r="D28" s="448" t="s">
        <v>91</v>
      </c>
      <c r="E28" s="449"/>
      <c r="F28" s="449"/>
      <c r="G28" s="449"/>
      <c r="H28" s="449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50" t="s">
        <v>275</v>
      </c>
    </row>
    <row r="29" spans="4:19" ht="12.75">
      <c r="D29" s="300" t="s">
        <v>161</v>
      </c>
      <c r="E29" s="444" t="s">
        <v>241</v>
      </c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</row>
    <row r="30" spans="10:18" ht="12.75"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0:18" ht="12.75">
      <c r="J31" s="302"/>
      <c r="K31" s="302"/>
      <c r="L31" s="302"/>
      <c r="M31" s="302"/>
      <c r="N31" s="302"/>
      <c r="O31" s="302"/>
      <c r="P31" s="302"/>
      <c r="Q31" s="302"/>
      <c r="R31" s="302"/>
    </row>
    <row r="32" spans="10:18" ht="12.75">
      <c r="J32" s="301"/>
      <c r="K32" s="301"/>
      <c r="L32" s="301"/>
      <c r="M32" s="301"/>
      <c r="N32" s="301"/>
      <c r="O32" s="301"/>
      <c r="P32" s="301"/>
      <c r="Q32" s="301"/>
      <c r="R32" s="301"/>
    </row>
    <row r="33" spans="10:18" ht="12.75">
      <c r="J33" s="301"/>
      <c r="K33" s="301"/>
      <c r="L33" s="301"/>
      <c r="M33" s="301"/>
      <c r="N33" s="301"/>
      <c r="O33" s="301"/>
      <c r="P33" s="301"/>
      <c r="Q33" s="301"/>
      <c r="R33" s="301"/>
    </row>
    <row r="34" spans="10:18" ht="12.75"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0:18" ht="12.75"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0:18" ht="12.75"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0:18" ht="12.75">
      <c r="J37" s="301"/>
      <c r="K37" s="301"/>
      <c r="L37" s="301"/>
      <c r="M37" s="301"/>
      <c r="N37" s="301"/>
      <c r="O37" s="301"/>
      <c r="P37" s="301"/>
      <c r="Q37" s="301"/>
      <c r="R37" s="301"/>
    </row>
    <row r="38" spans="10:18" ht="12.75"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1" spans="10:18" ht="12.75"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0:18" ht="12.75">
      <c r="J42" s="302"/>
      <c r="K42" s="302"/>
      <c r="L42" s="302"/>
      <c r="M42" s="302"/>
      <c r="N42" s="302"/>
      <c r="O42" s="302"/>
      <c r="P42" s="302"/>
      <c r="Q42" s="302"/>
      <c r="R42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2"/>
      <c r="K45" s="302"/>
      <c r="L45" s="302"/>
      <c r="M45" s="302"/>
      <c r="N45" s="302"/>
      <c r="O45" s="302"/>
      <c r="P45" s="302"/>
      <c r="Q45" s="302"/>
      <c r="R45" s="302"/>
    </row>
  </sheetData>
  <sheetProtection/>
  <conditionalFormatting sqref="G6">
    <cfRule type="expression" priority="1" dxfId="0" stopIfTrue="1">
      <formula>U6=" "</formula>
    </cfRule>
  </conditionalFormatting>
  <conditionalFormatting sqref="S28">
    <cfRule type="expression" priority="2" dxfId="0" stopIfTrue="1">
      <formula>U28="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/>
  <dimension ref="B3:AC64"/>
  <sheetViews>
    <sheetView showGridLines="0" showOutlineSymbols="0" workbookViewId="0" topLeftCell="C3">
      <selection activeCell="AS32" sqref="AS32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7.00390625" style="56" customWidth="1"/>
    <col min="8" max="8" width="10.25390625" style="56" customWidth="1"/>
    <col min="9" max="9" width="1.12109375" style="56" customWidth="1"/>
    <col min="10" max="19" width="8.87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6.5">
      <c r="D4" s="16" t="s">
        <v>227</v>
      </c>
      <c r="E4" s="58"/>
      <c r="F4" s="58"/>
      <c r="G4" s="58"/>
      <c r="H4" s="479" t="s">
        <v>252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6.5">
      <c r="D5" s="480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5" t="s">
        <v>244</v>
      </c>
      <c r="K10" s="460"/>
      <c r="L10" s="460"/>
      <c r="M10" s="460"/>
      <c r="N10" s="460"/>
      <c r="O10" s="460"/>
      <c r="P10" s="460"/>
      <c r="Q10" s="460"/>
      <c r="R10" s="460"/>
      <c r="S10" s="460"/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75"/>
      <c r="K11" s="475">
        <v>2003</v>
      </c>
      <c r="L11" s="475">
        <v>2004</v>
      </c>
      <c r="M11" s="475">
        <v>2005</v>
      </c>
      <c r="N11" s="475">
        <v>2006</v>
      </c>
      <c r="O11" s="475">
        <v>2007</v>
      </c>
      <c r="P11" s="475">
        <v>2008</v>
      </c>
      <c r="Q11" s="475">
        <v>2009</v>
      </c>
      <c r="R11" s="475">
        <v>2010</v>
      </c>
      <c r="S11" s="475">
        <v>2011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4" t="s">
        <v>245</v>
      </c>
      <c r="K12" s="474">
        <v>18002.82220986833</v>
      </c>
      <c r="L12" s="474">
        <v>18655.040308420994</v>
      </c>
      <c r="M12" s="474">
        <v>19816.16461118424</v>
      </c>
      <c r="N12" s="474">
        <v>20929.582902531743</v>
      </c>
      <c r="O12" s="474">
        <v>22220.613546566834</v>
      </c>
      <c r="P12" s="474">
        <v>23052.82854497826</v>
      </c>
      <c r="Q12" s="474">
        <v>24420.086021311203</v>
      </c>
      <c r="R12" s="474">
        <v>24091.864776000693</v>
      </c>
      <c r="S12" s="474">
        <v>24583.84024109043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4" t="s">
        <v>246</v>
      </c>
      <c r="K13" s="474">
        <v>18851.122732846416</v>
      </c>
      <c r="L13" s="474">
        <v>19016.350976983686</v>
      </c>
      <c r="M13" s="474">
        <v>19816.16461118424</v>
      </c>
      <c r="N13" s="474">
        <v>20419.105270762677</v>
      </c>
      <c r="O13" s="474">
        <v>21082.176040385988</v>
      </c>
      <c r="P13" s="474">
        <v>20564.52144957918</v>
      </c>
      <c r="Q13" s="474">
        <v>21553.473981739808</v>
      </c>
      <c r="R13" s="474">
        <v>20967.680396867443</v>
      </c>
      <c r="S13" s="474">
        <v>20993.88577377492</v>
      </c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54" t="s">
        <v>247</v>
      </c>
      <c r="K14" s="474">
        <v>44.948494</v>
      </c>
      <c r="L14" s="474">
        <v>44.984314</v>
      </c>
      <c r="M14" s="474">
        <v>44.792161</v>
      </c>
      <c r="N14" s="474">
        <v>44.694781</v>
      </c>
      <c r="O14" s="474">
        <v>44.448536</v>
      </c>
      <c r="P14" s="474">
        <v>43.817935</v>
      </c>
      <c r="Q14" s="474">
        <v>43.530802</v>
      </c>
      <c r="R14" s="474">
        <v>43.072512</v>
      </c>
      <c r="S14" s="474">
        <v>41.450671</v>
      </c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74" t="s">
        <v>248</v>
      </c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74"/>
      <c r="K17" s="474">
        <v>2003</v>
      </c>
      <c r="L17" s="474">
        <v>2004</v>
      </c>
      <c r="M17" s="474">
        <v>2005</v>
      </c>
      <c r="N17" s="474">
        <v>2006</v>
      </c>
      <c r="O17" s="474">
        <v>2007</v>
      </c>
      <c r="P17" s="474">
        <v>2008</v>
      </c>
      <c r="Q17" s="474">
        <v>2009</v>
      </c>
      <c r="R17" s="474">
        <v>2010</v>
      </c>
      <c r="S17" s="474">
        <v>2011</v>
      </c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 t="s">
        <v>249</v>
      </c>
      <c r="K18" s="474">
        <v>20820.469398449717</v>
      </c>
      <c r="L18" s="474">
        <v>21482.418214304318</v>
      </c>
      <c r="M18" s="474">
        <v>22608.123560502183</v>
      </c>
      <c r="N18" s="474">
        <v>24142.20305842402</v>
      </c>
      <c r="O18" s="474">
        <v>25593.695894522527</v>
      </c>
      <c r="P18" s="474">
        <v>26477.80735903561</v>
      </c>
      <c r="Q18" s="474">
        <v>27761.057437596046</v>
      </c>
      <c r="R18" s="474">
        <v>27124.827929495634</v>
      </c>
      <c r="S18" s="474">
        <v>27713.915474386416</v>
      </c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 t="s">
        <v>250</v>
      </c>
      <c r="K19" s="474">
        <v>21801.538637120124</v>
      </c>
      <c r="L19" s="474">
        <v>21898.48951509105</v>
      </c>
      <c r="M19" s="474">
        <v>22608.123560502183</v>
      </c>
      <c r="N19" s="474">
        <v>23553.36883748685</v>
      </c>
      <c r="O19" s="474">
        <v>24282.443922696893</v>
      </c>
      <c r="P19" s="474">
        <v>23619.81031136094</v>
      </c>
      <c r="Q19" s="474">
        <v>24502.25722647489</v>
      </c>
      <c r="R19" s="474">
        <v>23607.33501261587</v>
      </c>
      <c r="S19" s="474">
        <v>23666.8791412352</v>
      </c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 t="s">
        <v>247</v>
      </c>
      <c r="K20" s="474">
        <v>25.673171</v>
      </c>
      <c r="L20" s="474">
        <v>26.04561</v>
      </c>
      <c r="M20" s="474">
        <v>28.506035</v>
      </c>
      <c r="N20" s="474">
        <v>26.445581</v>
      </c>
      <c r="O20" s="474">
        <v>26.468939</v>
      </c>
      <c r="P20" s="474">
        <v>26.36523</v>
      </c>
      <c r="Q20" s="474">
        <v>26.347673</v>
      </c>
      <c r="R20" s="474">
        <v>26.146017</v>
      </c>
      <c r="S20" s="474">
        <v>25.458011</v>
      </c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28" ht="13.5" customHeight="1">
      <c r="D28" s="447"/>
      <c r="E28" s="465"/>
      <c r="F28" s="451"/>
      <c r="G28" s="451"/>
      <c r="H28" s="452"/>
      <c r="I28" s="451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AB28" s="158"/>
    </row>
    <row r="29" spans="4:19" ht="13.5" customHeight="1">
      <c r="D29" s="447"/>
      <c r="E29" s="453"/>
      <c r="F29" s="451"/>
      <c r="G29" s="451"/>
      <c r="H29" s="452"/>
      <c r="I29" s="451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4:19" ht="13.5" customHeight="1">
      <c r="D30" s="447"/>
      <c r="E30" s="467"/>
      <c r="F30" s="451"/>
      <c r="G30" s="451"/>
      <c r="H30" s="452"/>
      <c r="I30" s="451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4:19" ht="13.5" customHeight="1">
      <c r="D31" s="462"/>
      <c r="E31" s="463"/>
      <c r="F31" s="463"/>
      <c r="G31" s="463"/>
      <c r="H31" s="463"/>
      <c r="I31" s="463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4:19" ht="13.5" customHeight="1">
      <c r="D32" s="462"/>
      <c r="E32" s="463"/>
      <c r="F32" s="463"/>
      <c r="G32" s="463"/>
      <c r="H32" s="463"/>
      <c r="I32" s="463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4:19" ht="13.5" customHeight="1">
      <c r="D33" s="462"/>
      <c r="E33" s="462"/>
      <c r="F33" s="462"/>
      <c r="G33" s="462"/>
      <c r="H33" s="462"/>
      <c r="I33" s="462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4:19" ht="13.5" customHeight="1">
      <c r="D34" s="447"/>
      <c r="E34" s="465"/>
      <c r="F34" s="451"/>
      <c r="G34" s="451"/>
      <c r="H34" s="452"/>
      <c r="I34" s="451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4:19" ht="13.5" customHeight="1">
      <c r="D35" s="447"/>
      <c r="E35" s="453"/>
      <c r="F35" s="451"/>
      <c r="G35" s="451"/>
      <c r="H35" s="452"/>
      <c r="I35" s="451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4:19" ht="13.5" customHeight="1">
      <c r="D36" s="447"/>
      <c r="E36" s="455"/>
      <c r="F36" s="451"/>
      <c r="G36" s="451"/>
      <c r="H36" s="452"/>
      <c r="I36" s="451"/>
      <c r="J36" s="454"/>
      <c r="K36" s="454"/>
      <c r="L36" s="454"/>
      <c r="M36" s="454"/>
      <c r="N36" s="454"/>
      <c r="O36" s="454"/>
      <c r="P36" s="454"/>
      <c r="Q36" s="454"/>
      <c r="R36" s="454"/>
      <c r="S36" s="454"/>
    </row>
    <row r="37" spans="4:19" ht="13.5" customHeight="1">
      <c r="D37" s="463"/>
      <c r="E37" s="463"/>
      <c r="F37" s="463"/>
      <c r="G37" s="463"/>
      <c r="H37" s="463"/>
      <c r="I37" s="463"/>
      <c r="J37" s="464"/>
      <c r="K37" s="464"/>
      <c r="L37" s="464"/>
      <c r="M37" s="464"/>
      <c r="N37" s="464"/>
      <c r="O37" s="464"/>
      <c r="P37" s="464"/>
      <c r="Q37" s="464"/>
      <c r="R37" s="464"/>
      <c r="S37" s="464"/>
    </row>
    <row r="38" spans="4:29" ht="13.5" customHeight="1">
      <c r="D38" s="447"/>
      <c r="E38" s="465"/>
      <c r="F38" s="451"/>
      <c r="G38" s="451"/>
      <c r="H38" s="452"/>
      <c r="I38" s="451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AB38" s="158"/>
      <c r="AC38" s="158"/>
    </row>
    <row r="39" spans="4:29" ht="13.5" customHeight="1">
      <c r="D39" s="447"/>
      <c r="E39" s="465"/>
      <c r="F39" s="451"/>
      <c r="G39" s="451"/>
      <c r="H39" s="452"/>
      <c r="I39" s="451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AB39" s="158"/>
      <c r="AC39" s="158"/>
    </row>
    <row r="40" spans="4:29" ht="13.5" customHeight="1">
      <c r="D40" s="447"/>
      <c r="E40" s="465"/>
      <c r="F40" s="451"/>
      <c r="G40" s="451"/>
      <c r="H40" s="452"/>
      <c r="I40" s="451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AB40" s="158"/>
      <c r="AC40" s="158"/>
    </row>
    <row r="41" spans="4:19" ht="13.5" customHeight="1">
      <c r="D41" s="447"/>
      <c r="E41" s="453"/>
      <c r="F41" s="451"/>
      <c r="G41" s="451"/>
      <c r="H41" s="452"/>
      <c r="I41" s="451"/>
      <c r="J41" s="454"/>
      <c r="K41" s="454"/>
      <c r="L41" s="454"/>
      <c r="M41" s="454"/>
      <c r="N41" s="454"/>
      <c r="O41" s="454"/>
      <c r="P41" s="454"/>
      <c r="Q41" s="454"/>
      <c r="R41" s="454"/>
      <c r="S41" s="454"/>
    </row>
    <row r="42" spans="4:19" ht="13.5" customHeight="1">
      <c r="D42" s="447"/>
      <c r="E42" s="467"/>
      <c r="F42" s="451"/>
      <c r="G42" s="451"/>
      <c r="H42" s="452"/>
      <c r="I42" s="451"/>
      <c r="J42" s="454"/>
      <c r="K42" s="454"/>
      <c r="L42" s="454"/>
      <c r="M42" s="454"/>
      <c r="N42" s="454"/>
      <c r="O42" s="454"/>
      <c r="P42" s="454"/>
      <c r="Q42" s="454"/>
      <c r="R42" s="454"/>
      <c r="S42" s="454"/>
    </row>
    <row r="43" spans="4:19" ht="13.5" customHeight="1">
      <c r="D43" s="463"/>
      <c r="E43" s="463"/>
      <c r="F43" s="463"/>
      <c r="G43" s="463"/>
      <c r="H43" s="463"/>
      <c r="I43" s="463"/>
      <c r="J43" s="464"/>
      <c r="K43" s="464"/>
      <c r="L43" s="464"/>
      <c r="M43" s="464"/>
      <c r="N43" s="464"/>
      <c r="O43" s="464"/>
      <c r="P43" s="464"/>
      <c r="Q43" s="464"/>
      <c r="R43" s="464"/>
      <c r="S43" s="464"/>
    </row>
    <row r="44" spans="4:25" ht="13.5" customHeight="1">
      <c r="D44" s="447"/>
      <c r="E44" s="456"/>
      <c r="F44" s="456"/>
      <c r="G44" s="456"/>
      <c r="H44" s="456"/>
      <c r="I44" s="456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Y44" s="158"/>
    </row>
    <row r="45" spans="4:19" ht="13.5">
      <c r="D45" s="448" t="s">
        <v>91</v>
      </c>
      <c r="E45" s="449"/>
      <c r="F45" s="449"/>
      <c r="G45" s="449"/>
      <c r="H45" s="449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50" t="s">
        <v>275</v>
      </c>
    </row>
    <row r="46" spans="4:19" ht="12.75">
      <c r="D46" s="300"/>
      <c r="E46" s="444" t="s">
        <v>274</v>
      </c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</row>
    <row r="47" spans="4:19" ht="12.75">
      <c r="D47" s="54" t="s">
        <v>58</v>
      </c>
      <c r="E47" s="444" t="s">
        <v>251</v>
      </c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</row>
    <row r="49" spans="10:18" ht="12.75"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0:18" ht="12.75">
      <c r="J51" s="301"/>
      <c r="K51" s="301"/>
      <c r="L51" s="301"/>
      <c r="M51" s="301"/>
      <c r="N51" s="301"/>
      <c r="O51" s="301"/>
      <c r="P51" s="301"/>
      <c r="Q51" s="301"/>
      <c r="R51" s="301"/>
    </row>
    <row r="52" spans="10:18" ht="12.75">
      <c r="J52" s="301"/>
      <c r="K52" s="301"/>
      <c r="L52" s="301"/>
      <c r="M52" s="301"/>
      <c r="N52" s="301"/>
      <c r="O52" s="301"/>
      <c r="P52" s="301"/>
      <c r="Q52" s="301"/>
      <c r="R52" s="301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0:18" ht="12.75">
      <c r="J54" s="302"/>
      <c r="K54" s="302"/>
      <c r="L54" s="302"/>
      <c r="M54" s="302"/>
      <c r="N54" s="302"/>
      <c r="O54" s="302"/>
      <c r="P54" s="302"/>
      <c r="Q54" s="302"/>
      <c r="R54" s="302"/>
    </row>
    <row r="55" spans="10:18" ht="12.75"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0:18" ht="12.75">
      <c r="J56" s="301"/>
      <c r="K56" s="301"/>
      <c r="L56" s="301"/>
      <c r="M56" s="301"/>
      <c r="N56" s="301"/>
      <c r="O56" s="301"/>
      <c r="P56" s="301"/>
      <c r="Q56" s="301"/>
      <c r="R56" s="301"/>
    </row>
    <row r="57" spans="10:18" ht="12.75">
      <c r="J57" s="301"/>
      <c r="K57" s="301"/>
      <c r="L57" s="301"/>
      <c r="M57" s="301"/>
      <c r="N57" s="301"/>
      <c r="O57" s="301"/>
      <c r="P57" s="301"/>
      <c r="Q57" s="301"/>
      <c r="R57" s="301"/>
    </row>
    <row r="58" spans="10:18" ht="12.75">
      <c r="J58" s="302"/>
      <c r="K58" s="302"/>
      <c r="L58" s="302"/>
      <c r="M58" s="302"/>
      <c r="N58" s="302"/>
      <c r="O58" s="302"/>
      <c r="P58" s="302"/>
      <c r="Q58" s="302"/>
      <c r="R58" s="302"/>
    </row>
    <row r="60" spans="10:18" ht="12.75">
      <c r="J60" s="302"/>
      <c r="K60" s="302"/>
      <c r="L60" s="302"/>
      <c r="M60" s="302"/>
      <c r="N60" s="302"/>
      <c r="O60" s="302"/>
      <c r="P60" s="302"/>
      <c r="Q60" s="302"/>
      <c r="R60" s="302"/>
    </row>
    <row r="61" spans="10:18" ht="12.75">
      <c r="J61" s="302"/>
      <c r="K61" s="302"/>
      <c r="L61" s="302"/>
      <c r="M61" s="302"/>
      <c r="N61" s="302"/>
      <c r="O61" s="302"/>
      <c r="P61" s="302"/>
      <c r="Q61" s="302"/>
      <c r="R61" s="302"/>
    </row>
    <row r="63" spans="10:18" ht="12.75">
      <c r="J63" s="302"/>
      <c r="K63" s="302"/>
      <c r="L63" s="302"/>
      <c r="M63" s="302"/>
      <c r="N63" s="302"/>
      <c r="O63" s="302"/>
      <c r="P63" s="302"/>
      <c r="Q63" s="302"/>
      <c r="R63" s="302"/>
    </row>
    <row r="64" spans="10:18" ht="12.75">
      <c r="J64" s="302"/>
      <c r="K64" s="302"/>
      <c r="L64" s="302"/>
      <c r="M64" s="302"/>
      <c r="N64" s="302"/>
      <c r="O64" s="302"/>
      <c r="P64" s="302"/>
      <c r="Q64" s="302"/>
      <c r="R64" s="302"/>
    </row>
  </sheetData>
  <sheetProtection/>
  <conditionalFormatting sqref="G6">
    <cfRule type="expression" priority="1" dxfId="0" stopIfTrue="1">
      <formula>U6=" "</formula>
    </cfRule>
  </conditionalFormatting>
  <conditionalFormatting sqref="S45">
    <cfRule type="expression" priority="2" dxfId="0" stopIfTrue="1">
      <formula>U45="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R3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8" width="6.75390625" style="56" customWidth="1"/>
    <col min="19" max="26" width="10.37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90</v>
      </c>
      <c r="E4" s="58"/>
      <c r="F4" s="58"/>
      <c r="G4" s="58"/>
      <c r="H4" s="16" t="s">
        <v>152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2" t="s">
        <v>88</v>
      </c>
      <c r="M7" s="512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3"/>
      <c r="M8" s="513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3"/>
      <c r="M9" s="513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3"/>
      <c r="M10" s="513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 t="s">
        <v>58</v>
      </c>
      <c r="K11" s="20" t="s">
        <v>58</v>
      </c>
      <c r="L11" s="21" t="s">
        <v>58</v>
      </c>
      <c r="M11" s="115"/>
      <c r="N11" s="20"/>
      <c r="O11" s="201"/>
      <c r="P11" s="201"/>
      <c r="Q11" s="201"/>
      <c r="R11" s="21"/>
    </row>
    <row r="12" spans="3:18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1658</v>
      </c>
      <c r="K12" s="71">
        <v>1617</v>
      </c>
      <c r="L12" s="72">
        <v>1650</v>
      </c>
      <c r="M12" s="327">
        <v>1161</v>
      </c>
      <c r="N12" s="71">
        <v>1128</v>
      </c>
      <c r="O12" s="380">
        <v>1117</v>
      </c>
      <c r="P12" s="380">
        <v>1111</v>
      </c>
      <c r="Q12" s="380">
        <v>1107</v>
      </c>
      <c r="R12" s="72">
        <v>1082</v>
      </c>
    </row>
    <row r="13" spans="3:18" ht="12.75" customHeight="1" thickTop="1">
      <c r="C13" s="22"/>
      <c r="D13" s="23"/>
      <c r="E13" s="24" t="s">
        <v>16</v>
      </c>
      <c r="F13" s="24"/>
      <c r="G13" s="24"/>
      <c r="H13" s="25" t="s">
        <v>17</v>
      </c>
      <c r="I13" s="26"/>
      <c r="J13" s="27">
        <v>171</v>
      </c>
      <c r="K13" s="27">
        <v>170</v>
      </c>
      <c r="L13" s="28">
        <v>177</v>
      </c>
      <c r="M13" s="232">
        <v>143</v>
      </c>
      <c r="N13" s="27">
        <v>139</v>
      </c>
      <c r="O13" s="360">
        <v>139</v>
      </c>
      <c r="P13" s="360">
        <v>136</v>
      </c>
      <c r="Q13" s="360">
        <v>137</v>
      </c>
      <c r="R13" s="28">
        <v>134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171</v>
      </c>
      <c r="K14" s="77">
        <v>170</v>
      </c>
      <c r="L14" s="78">
        <v>177</v>
      </c>
      <c r="M14" s="328">
        <v>143</v>
      </c>
      <c r="N14" s="77">
        <v>139</v>
      </c>
      <c r="O14" s="381">
        <v>139</v>
      </c>
      <c r="P14" s="381">
        <v>136</v>
      </c>
      <c r="Q14" s="381">
        <v>137</v>
      </c>
      <c r="R14" s="78">
        <v>134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164</v>
      </c>
      <c r="K15" s="83">
        <v>162</v>
      </c>
      <c r="L15" s="84">
        <v>161</v>
      </c>
      <c r="M15" s="329">
        <v>118</v>
      </c>
      <c r="N15" s="83">
        <v>123</v>
      </c>
      <c r="O15" s="366">
        <v>122</v>
      </c>
      <c r="P15" s="366">
        <v>122</v>
      </c>
      <c r="Q15" s="366">
        <v>124</v>
      </c>
      <c r="R15" s="84">
        <v>126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164</v>
      </c>
      <c r="K16" s="77">
        <v>162</v>
      </c>
      <c r="L16" s="78">
        <v>161</v>
      </c>
      <c r="M16" s="328">
        <v>118</v>
      </c>
      <c r="N16" s="77">
        <v>123</v>
      </c>
      <c r="O16" s="381">
        <v>122</v>
      </c>
      <c r="P16" s="381">
        <v>122</v>
      </c>
      <c r="Q16" s="381">
        <v>124</v>
      </c>
      <c r="R16" s="78">
        <v>126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191</v>
      </c>
      <c r="K17" s="83">
        <v>190</v>
      </c>
      <c r="L17" s="84">
        <v>196</v>
      </c>
      <c r="M17" s="329">
        <v>134</v>
      </c>
      <c r="N17" s="83">
        <v>127</v>
      </c>
      <c r="O17" s="366">
        <v>126</v>
      </c>
      <c r="P17" s="366">
        <v>125</v>
      </c>
      <c r="Q17" s="366">
        <v>125</v>
      </c>
      <c r="R17" s="84">
        <v>121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116</v>
      </c>
      <c r="K18" s="85">
        <v>115</v>
      </c>
      <c r="L18" s="86">
        <v>118</v>
      </c>
      <c r="M18" s="269">
        <v>83</v>
      </c>
      <c r="N18" s="85">
        <v>76</v>
      </c>
      <c r="O18" s="270">
        <v>76</v>
      </c>
      <c r="P18" s="270">
        <v>75</v>
      </c>
      <c r="Q18" s="270">
        <v>75</v>
      </c>
      <c r="R18" s="86">
        <v>75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75</v>
      </c>
      <c r="K19" s="77">
        <v>75</v>
      </c>
      <c r="L19" s="78">
        <v>78</v>
      </c>
      <c r="M19" s="328">
        <v>51</v>
      </c>
      <c r="N19" s="77">
        <v>51</v>
      </c>
      <c r="O19" s="381">
        <v>50</v>
      </c>
      <c r="P19" s="381">
        <v>50</v>
      </c>
      <c r="Q19" s="381">
        <v>50</v>
      </c>
      <c r="R19" s="78">
        <v>46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208</v>
      </c>
      <c r="K20" s="83">
        <v>204</v>
      </c>
      <c r="L20" s="84">
        <v>221</v>
      </c>
      <c r="M20" s="329">
        <v>142</v>
      </c>
      <c r="N20" s="83">
        <v>133</v>
      </c>
      <c r="O20" s="366">
        <v>127</v>
      </c>
      <c r="P20" s="366">
        <v>128</v>
      </c>
      <c r="Q20" s="366">
        <v>124</v>
      </c>
      <c r="R20" s="84">
        <v>118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55</v>
      </c>
      <c r="K21" s="85">
        <v>54</v>
      </c>
      <c r="L21" s="86">
        <v>61</v>
      </c>
      <c r="M21" s="269">
        <v>36</v>
      </c>
      <c r="N21" s="85">
        <v>33</v>
      </c>
      <c r="O21" s="270">
        <v>32</v>
      </c>
      <c r="P21" s="270">
        <v>32</v>
      </c>
      <c r="Q21" s="270">
        <v>32</v>
      </c>
      <c r="R21" s="86">
        <v>32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153</v>
      </c>
      <c r="K22" s="77">
        <v>150</v>
      </c>
      <c r="L22" s="78">
        <v>160</v>
      </c>
      <c r="M22" s="328">
        <v>106</v>
      </c>
      <c r="N22" s="77">
        <v>100</v>
      </c>
      <c r="O22" s="381">
        <v>95</v>
      </c>
      <c r="P22" s="381">
        <v>96</v>
      </c>
      <c r="Q22" s="381">
        <v>92</v>
      </c>
      <c r="R22" s="78">
        <v>86</v>
      </c>
    </row>
    <row r="23" spans="3:18" ht="12.75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259</v>
      </c>
      <c r="K23" s="83">
        <v>254</v>
      </c>
      <c r="L23" s="84">
        <v>259</v>
      </c>
      <c r="M23" s="329">
        <v>198</v>
      </c>
      <c r="N23" s="83">
        <v>177</v>
      </c>
      <c r="O23" s="366">
        <v>174</v>
      </c>
      <c r="P23" s="366">
        <v>174</v>
      </c>
      <c r="Q23" s="366">
        <v>173</v>
      </c>
      <c r="R23" s="84">
        <v>164</v>
      </c>
    </row>
    <row r="24" spans="3:18" ht="12.75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71</v>
      </c>
      <c r="K24" s="85">
        <v>69</v>
      </c>
      <c r="L24" s="86">
        <v>74</v>
      </c>
      <c r="M24" s="269">
        <v>51</v>
      </c>
      <c r="N24" s="85">
        <v>44</v>
      </c>
      <c r="O24" s="270">
        <v>44</v>
      </c>
      <c r="P24" s="270">
        <v>43</v>
      </c>
      <c r="Q24" s="270">
        <v>43</v>
      </c>
      <c r="R24" s="86">
        <v>41</v>
      </c>
    </row>
    <row r="25" spans="3:18" ht="12.75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108</v>
      </c>
      <c r="K25" s="85">
        <v>104</v>
      </c>
      <c r="L25" s="86">
        <v>103</v>
      </c>
      <c r="M25" s="269">
        <v>77</v>
      </c>
      <c r="N25" s="85">
        <v>75</v>
      </c>
      <c r="O25" s="270">
        <v>71</v>
      </c>
      <c r="P25" s="270">
        <v>72</v>
      </c>
      <c r="Q25" s="270">
        <v>71</v>
      </c>
      <c r="R25" s="86">
        <v>68</v>
      </c>
    </row>
    <row r="26" spans="3:18" ht="13.5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80</v>
      </c>
      <c r="K26" s="77">
        <v>81</v>
      </c>
      <c r="L26" s="78">
        <v>82</v>
      </c>
      <c r="M26" s="328">
        <v>70</v>
      </c>
      <c r="N26" s="77">
        <v>58</v>
      </c>
      <c r="O26" s="381">
        <v>59</v>
      </c>
      <c r="P26" s="381">
        <v>59</v>
      </c>
      <c r="Q26" s="381">
        <v>59</v>
      </c>
      <c r="R26" s="78">
        <v>55</v>
      </c>
    </row>
    <row r="27" spans="3:18" ht="12.75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271</v>
      </c>
      <c r="K27" s="83">
        <v>245</v>
      </c>
      <c r="L27" s="84">
        <v>252</v>
      </c>
      <c r="M27" s="329">
        <v>163</v>
      </c>
      <c r="N27" s="83">
        <v>165</v>
      </c>
      <c r="O27" s="366">
        <v>165</v>
      </c>
      <c r="P27" s="366">
        <v>163</v>
      </c>
      <c r="Q27" s="366">
        <v>163</v>
      </c>
      <c r="R27" s="84">
        <v>167</v>
      </c>
    </row>
    <row r="28" spans="3:18" ht="12.75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92</v>
      </c>
      <c r="K28" s="85">
        <v>83</v>
      </c>
      <c r="L28" s="86">
        <v>86</v>
      </c>
      <c r="M28" s="269">
        <v>56</v>
      </c>
      <c r="N28" s="85">
        <v>58</v>
      </c>
      <c r="O28" s="270">
        <v>58</v>
      </c>
      <c r="P28" s="270">
        <v>58</v>
      </c>
      <c r="Q28" s="270">
        <v>59</v>
      </c>
      <c r="R28" s="86">
        <v>61</v>
      </c>
    </row>
    <row r="29" spans="3:18" ht="13.5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179</v>
      </c>
      <c r="K29" s="77">
        <v>162</v>
      </c>
      <c r="L29" s="78">
        <v>166</v>
      </c>
      <c r="M29" s="328">
        <v>107</v>
      </c>
      <c r="N29" s="77">
        <v>107</v>
      </c>
      <c r="O29" s="381">
        <v>107</v>
      </c>
      <c r="P29" s="381">
        <v>105</v>
      </c>
      <c r="Q29" s="381">
        <v>104</v>
      </c>
      <c r="R29" s="78">
        <v>106</v>
      </c>
    </row>
    <row r="30" spans="3:18" ht="12.75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221</v>
      </c>
      <c r="K30" s="83">
        <v>219</v>
      </c>
      <c r="L30" s="84">
        <v>208</v>
      </c>
      <c r="M30" s="329">
        <v>146</v>
      </c>
      <c r="N30" s="83">
        <v>146</v>
      </c>
      <c r="O30" s="366">
        <v>146</v>
      </c>
      <c r="P30" s="366">
        <v>147</v>
      </c>
      <c r="Q30" s="366">
        <v>146</v>
      </c>
      <c r="R30" s="84">
        <v>142</v>
      </c>
    </row>
    <row r="31" spans="3:18" ht="12.75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117</v>
      </c>
      <c r="K31" s="85">
        <v>117</v>
      </c>
      <c r="L31" s="86">
        <v>109</v>
      </c>
      <c r="M31" s="269">
        <v>76</v>
      </c>
      <c r="N31" s="85">
        <v>77</v>
      </c>
      <c r="O31" s="270">
        <v>81</v>
      </c>
      <c r="P31" s="270">
        <v>81</v>
      </c>
      <c r="Q31" s="270">
        <v>81</v>
      </c>
      <c r="R31" s="86">
        <v>81</v>
      </c>
    </row>
    <row r="32" spans="3:18" ht="13.5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104</v>
      </c>
      <c r="K32" s="77">
        <v>102</v>
      </c>
      <c r="L32" s="78">
        <v>99</v>
      </c>
      <c r="M32" s="328">
        <v>70</v>
      </c>
      <c r="N32" s="77">
        <v>69</v>
      </c>
      <c r="O32" s="381">
        <v>65</v>
      </c>
      <c r="P32" s="381">
        <v>66</v>
      </c>
      <c r="Q32" s="381">
        <v>65</v>
      </c>
      <c r="R32" s="78">
        <v>61</v>
      </c>
    </row>
    <row r="33" spans="3:18" ht="12.75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173</v>
      </c>
      <c r="K33" s="83">
        <v>173</v>
      </c>
      <c r="L33" s="84">
        <v>176</v>
      </c>
      <c r="M33" s="329">
        <v>117</v>
      </c>
      <c r="N33" s="83">
        <v>118</v>
      </c>
      <c r="O33" s="366">
        <v>118</v>
      </c>
      <c r="P33" s="366">
        <v>116</v>
      </c>
      <c r="Q33" s="366">
        <v>115</v>
      </c>
      <c r="R33" s="84">
        <v>110</v>
      </c>
    </row>
    <row r="34" spans="3:18" ht="13.5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173</v>
      </c>
      <c r="K34" s="77">
        <v>173</v>
      </c>
      <c r="L34" s="78">
        <v>176</v>
      </c>
      <c r="M34" s="328">
        <v>117</v>
      </c>
      <c r="N34" s="77">
        <v>118</v>
      </c>
      <c r="O34" s="381">
        <v>118</v>
      </c>
      <c r="P34" s="381">
        <v>116</v>
      </c>
      <c r="Q34" s="381">
        <v>115</v>
      </c>
      <c r="R34" s="78">
        <v>110</v>
      </c>
    </row>
    <row r="35" spans="4:18" ht="12.75" customHeight="1">
      <c r="D35" s="65" t="s">
        <v>91</v>
      </c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  <row r="36" spans="4:18" ht="25.5" customHeight="1">
      <c r="D36" s="54" t="s">
        <v>58</v>
      </c>
      <c r="E36" s="508" t="s">
        <v>0</v>
      </c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</row>
  </sheetData>
  <sheetProtection/>
  <mergeCells count="11">
    <mergeCell ref="Q7:Q10"/>
    <mergeCell ref="E36:R36"/>
    <mergeCell ref="M7:M10"/>
    <mergeCell ref="N7:N10"/>
    <mergeCell ref="R7:R10"/>
    <mergeCell ref="D7:I11"/>
    <mergeCell ref="J7:J10"/>
    <mergeCell ref="K7:K10"/>
    <mergeCell ref="L7:L10"/>
    <mergeCell ref="O7:O10"/>
    <mergeCell ref="P7:P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R54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8" width="6.75390625" style="56" customWidth="1"/>
    <col min="19" max="20" width="6.2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128</v>
      </c>
      <c r="E4" s="58"/>
      <c r="F4" s="58"/>
      <c r="G4" s="58"/>
      <c r="H4" s="16" t="s">
        <v>153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134</v>
      </c>
      <c r="E7" s="500"/>
      <c r="F7" s="500"/>
      <c r="G7" s="500"/>
      <c r="H7" s="500"/>
      <c r="I7" s="501"/>
      <c r="J7" s="519" t="s">
        <v>86</v>
      </c>
      <c r="K7" s="492" t="s">
        <v>87</v>
      </c>
      <c r="L7" s="521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520"/>
      <c r="K8" s="493"/>
      <c r="L8" s="522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520"/>
      <c r="K9" s="493"/>
      <c r="L9" s="522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520"/>
      <c r="K10" s="493"/>
      <c r="L10" s="522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339"/>
      <c r="K11" s="21"/>
      <c r="L11" s="330"/>
      <c r="M11" s="20"/>
      <c r="N11" s="20"/>
      <c r="O11" s="201"/>
      <c r="P11" s="201"/>
      <c r="Q11" s="201"/>
      <c r="R11" s="21"/>
    </row>
    <row r="12" spans="3:18" ht="12.75" customHeight="1" thickTop="1">
      <c r="C12" s="22"/>
      <c r="D12" s="92"/>
      <c r="E12" s="93" t="s">
        <v>2</v>
      </c>
      <c r="F12" s="93"/>
      <c r="G12" s="93"/>
      <c r="H12" s="94"/>
      <c r="I12" s="95"/>
      <c r="J12" s="340">
        <v>16775</v>
      </c>
      <c r="K12" s="84">
        <v>16747</v>
      </c>
      <c r="L12" s="331">
        <v>16635</v>
      </c>
      <c r="M12" s="83">
        <f>M20+M28+M36+M44</f>
        <v>16584</v>
      </c>
      <c r="N12" s="83">
        <v>16479</v>
      </c>
      <c r="O12" s="366">
        <v>16376.9</v>
      </c>
      <c r="P12" s="366">
        <v>16292.1</v>
      </c>
      <c r="Q12" s="366">
        <v>16018.54</v>
      </c>
      <c r="R12" s="84">
        <v>15318.79</v>
      </c>
    </row>
    <row r="13" spans="3:18" ht="12.75" customHeight="1">
      <c r="C13" s="22"/>
      <c r="D13" s="29"/>
      <c r="E13" s="509" t="s">
        <v>4</v>
      </c>
      <c r="F13" s="96" t="s">
        <v>5</v>
      </c>
      <c r="G13" s="97"/>
      <c r="H13" s="98"/>
      <c r="I13" s="99"/>
      <c r="J13" s="341">
        <v>14393</v>
      </c>
      <c r="K13" s="86">
        <v>14336</v>
      </c>
      <c r="L13" s="332">
        <v>14193</v>
      </c>
      <c r="M13" s="85">
        <f aca="true" t="shared" si="0" ref="M13:M19">M21+M29+M37+M45</f>
        <v>14091</v>
      </c>
      <c r="N13" s="85">
        <v>13962</v>
      </c>
      <c r="O13" s="270">
        <v>13847.9</v>
      </c>
      <c r="P13" s="270">
        <v>13656.6</v>
      </c>
      <c r="Q13" s="270">
        <v>13450.71</v>
      </c>
      <c r="R13" s="86">
        <v>12919.71</v>
      </c>
    </row>
    <row r="14" spans="3:18" ht="12.75" customHeight="1">
      <c r="C14" s="22"/>
      <c r="D14" s="36"/>
      <c r="E14" s="514"/>
      <c r="F14" s="516" t="s">
        <v>4</v>
      </c>
      <c r="G14" s="31" t="s">
        <v>6</v>
      </c>
      <c r="H14" s="32"/>
      <c r="I14" s="33"/>
      <c r="J14" s="342">
        <v>186</v>
      </c>
      <c r="K14" s="35">
        <v>201</v>
      </c>
      <c r="L14" s="333">
        <v>209</v>
      </c>
      <c r="M14" s="34">
        <f t="shared" si="0"/>
        <v>210</v>
      </c>
      <c r="N14" s="34">
        <v>215</v>
      </c>
      <c r="O14" s="367">
        <v>224</v>
      </c>
      <c r="P14" s="367">
        <v>219</v>
      </c>
      <c r="Q14" s="367">
        <v>214.01</v>
      </c>
      <c r="R14" s="35">
        <v>225</v>
      </c>
    </row>
    <row r="15" spans="3:18" ht="12.75" customHeight="1">
      <c r="C15" s="22"/>
      <c r="D15" s="36"/>
      <c r="E15" s="514"/>
      <c r="F15" s="494"/>
      <c r="G15" s="100" t="s">
        <v>7</v>
      </c>
      <c r="H15" s="101"/>
      <c r="I15" s="102"/>
      <c r="J15" s="343">
        <v>47</v>
      </c>
      <c r="K15" s="41">
        <v>60</v>
      </c>
      <c r="L15" s="334">
        <v>60</v>
      </c>
      <c r="M15" s="40">
        <f t="shared" si="0"/>
        <v>69</v>
      </c>
      <c r="N15" s="40">
        <v>70</v>
      </c>
      <c r="O15" s="220">
        <v>72.4</v>
      </c>
      <c r="P15" s="220">
        <v>75.6</v>
      </c>
      <c r="Q15" s="220">
        <v>80.47</v>
      </c>
      <c r="R15" s="41">
        <v>84</v>
      </c>
    </row>
    <row r="16" spans="3:18" ht="12.75" customHeight="1">
      <c r="C16" s="22"/>
      <c r="D16" s="36"/>
      <c r="E16" s="514"/>
      <c r="F16" s="517"/>
      <c r="G16" s="37" t="s">
        <v>8</v>
      </c>
      <c r="H16" s="38"/>
      <c r="I16" s="39"/>
      <c r="J16" s="343">
        <v>102</v>
      </c>
      <c r="K16" s="41">
        <v>80</v>
      </c>
      <c r="L16" s="334">
        <v>60</v>
      </c>
      <c r="M16" s="40">
        <f t="shared" si="0"/>
        <v>24</v>
      </c>
      <c r="N16" s="40">
        <v>34</v>
      </c>
      <c r="O16" s="220">
        <v>37</v>
      </c>
      <c r="P16" s="220">
        <v>42</v>
      </c>
      <c r="Q16" s="220">
        <v>37</v>
      </c>
      <c r="R16" s="41">
        <v>37</v>
      </c>
    </row>
    <row r="17" spans="3:18" ht="12.75" customHeight="1">
      <c r="C17" s="22"/>
      <c r="D17" s="36"/>
      <c r="E17" s="514"/>
      <c r="F17" s="518"/>
      <c r="G17" s="42" t="s">
        <v>9</v>
      </c>
      <c r="H17" s="43"/>
      <c r="I17" s="44"/>
      <c r="J17" s="344">
        <v>14063</v>
      </c>
      <c r="K17" s="46">
        <v>13995</v>
      </c>
      <c r="L17" s="335">
        <v>13864</v>
      </c>
      <c r="M17" s="45">
        <f t="shared" si="0"/>
        <v>13788</v>
      </c>
      <c r="N17" s="45">
        <v>13643</v>
      </c>
      <c r="O17" s="222">
        <v>13514.5</v>
      </c>
      <c r="P17" s="222">
        <v>13320</v>
      </c>
      <c r="Q17" s="222">
        <v>13119.23</v>
      </c>
      <c r="R17" s="46">
        <v>12573.71</v>
      </c>
    </row>
    <row r="18" spans="3:18" ht="12.75" customHeight="1">
      <c r="C18" s="22"/>
      <c r="D18" s="36"/>
      <c r="E18" s="514"/>
      <c r="F18" s="96" t="s">
        <v>11</v>
      </c>
      <c r="G18" s="97"/>
      <c r="H18" s="98"/>
      <c r="I18" s="99"/>
      <c r="J18" s="341">
        <v>2278</v>
      </c>
      <c r="K18" s="86">
        <v>2310</v>
      </c>
      <c r="L18" s="332">
        <v>2339</v>
      </c>
      <c r="M18" s="85">
        <f t="shared" si="0"/>
        <v>2392</v>
      </c>
      <c r="N18" s="85">
        <v>2415</v>
      </c>
      <c r="O18" s="270">
        <v>2424</v>
      </c>
      <c r="P18" s="270">
        <v>2523.5</v>
      </c>
      <c r="Q18" s="270">
        <v>2452.83</v>
      </c>
      <c r="R18" s="86">
        <v>2284.09</v>
      </c>
    </row>
    <row r="19" spans="3:18" ht="12.75" customHeight="1" thickBot="1">
      <c r="C19" s="22"/>
      <c r="D19" s="47"/>
      <c r="E19" s="515"/>
      <c r="F19" s="103" t="s">
        <v>12</v>
      </c>
      <c r="G19" s="104"/>
      <c r="H19" s="105"/>
      <c r="I19" s="106"/>
      <c r="J19" s="345">
        <v>99</v>
      </c>
      <c r="K19" s="78">
        <v>101</v>
      </c>
      <c r="L19" s="336">
        <v>103</v>
      </c>
      <c r="M19" s="77">
        <f t="shared" si="0"/>
        <v>101</v>
      </c>
      <c r="N19" s="77">
        <v>102</v>
      </c>
      <c r="O19" s="381">
        <v>105</v>
      </c>
      <c r="P19" s="381">
        <v>112</v>
      </c>
      <c r="Q19" s="381">
        <v>115</v>
      </c>
      <c r="R19" s="78">
        <v>114.99</v>
      </c>
    </row>
    <row r="20" spans="3:18" ht="12.75" customHeight="1">
      <c r="C20" s="22"/>
      <c r="D20" s="92"/>
      <c r="E20" s="93" t="s">
        <v>191</v>
      </c>
      <c r="F20" s="93"/>
      <c r="G20" s="93"/>
      <c r="H20" s="94"/>
      <c r="I20" s="95"/>
      <c r="J20" s="340">
        <v>40</v>
      </c>
      <c r="K20" s="84">
        <v>37</v>
      </c>
      <c r="L20" s="331">
        <v>242</v>
      </c>
      <c r="M20" s="83">
        <v>227</v>
      </c>
      <c r="N20" s="83">
        <v>215</v>
      </c>
      <c r="O20" s="366">
        <v>220</v>
      </c>
      <c r="P20" s="366">
        <v>231.2</v>
      </c>
      <c r="Q20" s="366">
        <v>247.9</v>
      </c>
      <c r="R20" s="84">
        <v>257.3</v>
      </c>
    </row>
    <row r="21" spans="3:18" ht="12.75" customHeight="1">
      <c r="C21" s="22"/>
      <c r="D21" s="29"/>
      <c r="E21" s="509" t="s">
        <v>4</v>
      </c>
      <c r="F21" s="96" t="s">
        <v>5</v>
      </c>
      <c r="G21" s="97"/>
      <c r="H21" s="98"/>
      <c r="I21" s="99"/>
      <c r="J21" s="341">
        <v>26</v>
      </c>
      <c r="K21" s="86">
        <v>22</v>
      </c>
      <c r="L21" s="332">
        <v>209</v>
      </c>
      <c r="M21" s="85">
        <v>194</v>
      </c>
      <c r="N21" s="85">
        <v>182</v>
      </c>
      <c r="O21" s="270">
        <v>186</v>
      </c>
      <c r="P21" s="270">
        <v>187.2</v>
      </c>
      <c r="Q21" s="270">
        <v>202.9</v>
      </c>
      <c r="R21" s="86">
        <v>215.3</v>
      </c>
    </row>
    <row r="22" spans="3:18" ht="12.75" customHeight="1">
      <c r="C22" s="22"/>
      <c r="D22" s="36"/>
      <c r="E22" s="514"/>
      <c r="F22" s="516" t="s">
        <v>4</v>
      </c>
      <c r="G22" s="31" t="s">
        <v>6</v>
      </c>
      <c r="H22" s="32"/>
      <c r="I22" s="33"/>
      <c r="J22" s="342" t="s">
        <v>67</v>
      </c>
      <c r="K22" s="35" t="s">
        <v>67</v>
      </c>
      <c r="L22" s="333">
        <v>43</v>
      </c>
      <c r="M22" s="34">
        <v>40</v>
      </c>
      <c r="N22" s="34">
        <v>42</v>
      </c>
      <c r="O22" s="367">
        <v>46</v>
      </c>
      <c r="P22" s="367">
        <v>41.2</v>
      </c>
      <c r="Q22" s="367">
        <v>39.9</v>
      </c>
      <c r="R22" s="35">
        <v>37.6</v>
      </c>
    </row>
    <row r="23" spans="3:18" ht="12.75" customHeight="1">
      <c r="C23" s="22"/>
      <c r="D23" s="36"/>
      <c r="E23" s="514"/>
      <c r="F23" s="494"/>
      <c r="G23" s="100" t="s">
        <v>7</v>
      </c>
      <c r="H23" s="101"/>
      <c r="I23" s="102"/>
      <c r="J23" s="343">
        <v>0</v>
      </c>
      <c r="K23" s="41">
        <v>0</v>
      </c>
      <c r="L23" s="334">
        <v>3</v>
      </c>
      <c r="M23" s="40">
        <v>4</v>
      </c>
      <c r="N23" s="40">
        <v>5</v>
      </c>
      <c r="O23" s="220">
        <v>5</v>
      </c>
      <c r="P23" s="220">
        <v>6</v>
      </c>
      <c r="Q23" s="220">
        <v>9</v>
      </c>
      <c r="R23" s="41">
        <v>10</v>
      </c>
    </row>
    <row r="24" spans="3:18" ht="12.75" customHeight="1">
      <c r="C24" s="22"/>
      <c r="D24" s="36"/>
      <c r="E24" s="514"/>
      <c r="F24" s="517"/>
      <c r="G24" s="37" t="s">
        <v>8</v>
      </c>
      <c r="H24" s="38"/>
      <c r="I24" s="39"/>
      <c r="J24" s="346">
        <v>0</v>
      </c>
      <c r="K24" s="347">
        <v>0</v>
      </c>
      <c r="L24" s="337">
        <v>0</v>
      </c>
      <c r="M24" s="40">
        <v>0</v>
      </c>
      <c r="N24" s="40">
        <v>0</v>
      </c>
      <c r="O24" s="220">
        <v>0</v>
      </c>
      <c r="P24" s="220">
        <v>0</v>
      </c>
      <c r="Q24" s="220">
        <v>0</v>
      </c>
      <c r="R24" s="41">
        <v>0</v>
      </c>
    </row>
    <row r="25" spans="3:18" ht="12.75" customHeight="1">
      <c r="C25" s="22"/>
      <c r="D25" s="36"/>
      <c r="E25" s="514"/>
      <c r="F25" s="518"/>
      <c r="G25" s="42" t="s">
        <v>9</v>
      </c>
      <c r="H25" s="43"/>
      <c r="I25" s="44"/>
      <c r="J25" s="344">
        <v>26</v>
      </c>
      <c r="K25" s="46">
        <v>22</v>
      </c>
      <c r="L25" s="335">
        <v>163</v>
      </c>
      <c r="M25" s="45">
        <v>150</v>
      </c>
      <c r="N25" s="45">
        <v>135</v>
      </c>
      <c r="O25" s="222">
        <v>135</v>
      </c>
      <c r="P25" s="222">
        <v>140</v>
      </c>
      <c r="Q25" s="222">
        <v>154</v>
      </c>
      <c r="R25" s="46">
        <v>167.7</v>
      </c>
    </row>
    <row r="26" spans="3:18" ht="12.75" customHeight="1">
      <c r="C26" s="22"/>
      <c r="D26" s="36"/>
      <c r="E26" s="514"/>
      <c r="F26" s="96" t="s">
        <v>11</v>
      </c>
      <c r="G26" s="97"/>
      <c r="H26" s="98"/>
      <c r="I26" s="99"/>
      <c r="J26" s="341">
        <v>5</v>
      </c>
      <c r="K26" s="86">
        <v>5</v>
      </c>
      <c r="L26" s="332">
        <v>19</v>
      </c>
      <c r="M26" s="85">
        <v>20</v>
      </c>
      <c r="N26" s="85">
        <v>22</v>
      </c>
      <c r="O26" s="270">
        <v>23</v>
      </c>
      <c r="P26" s="270">
        <v>29</v>
      </c>
      <c r="Q26" s="270">
        <v>29</v>
      </c>
      <c r="R26" s="86">
        <v>26</v>
      </c>
    </row>
    <row r="27" spans="3:18" ht="12.75" customHeight="1" thickBot="1">
      <c r="C27" s="22"/>
      <c r="D27" s="47"/>
      <c r="E27" s="515"/>
      <c r="F27" s="103" t="s">
        <v>12</v>
      </c>
      <c r="G27" s="104"/>
      <c r="H27" s="105"/>
      <c r="I27" s="106"/>
      <c r="J27" s="345">
        <v>9</v>
      </c>
      <c r="K27" s="78">
        <v>10</v>
      </c>
      <c r="L27" s="336">
        <v>14</v>
      </c>
      <c r="M27" s="77">
        <v>13</v>
      </c>
      <c r="N27" s="77">
        <v>11</v>
      </c>
      <c r="O27" s="381">
        <v>11</v>
      </c>
      <c r="P27" s="381">
        <v>15</v>
      </c>
      <c r="Q27" s="381">
        <v>16</v>
      </c>
      <c r="R27" s="78">
        <v>16</v>
      </c>
    </row>
    <row r="28" spans="3:18" ht="12.75" customHeight="1">
      <c r="C28" s="22"/>
      <c r="D28" s="92"/>
      <c r="E28" s="93" t="s">
        <v>192</v>
      </c>
      <c r="F28" s="93"/>
      <c r="G28" s="93"/>
      <c r="H28" s="94"/>
      <c r="I28" s="95"/>
      <c r="J28" s="340">
        <v>5419</v>
      </c>
      <c r="K28" s="84">
        <v>5163</v>
      </c>
      <c r="L28" s="331">
        <v>6370</v>
      </c>
      <c r="M28" s="83">
        <v>6164</v>
      </c>
      <c r="N28" s="83">
        <v>5929.299999999991</v>
      </c>
      <c r="O28" s="366">
        <v>5683.2</v>
      </c>
      <c r="P28" s="366">
        <v>5497.2</v>
      </c>
      <c r="Q28" s="366">
        <v>5389.98000000001</v>
      </c>
      <c r="R28" s="84">
        <v>5139.29</v>
      </c>
    </row>
    <row r="29" spans="3:18" ht="12.75" customHeight="1">
      <c r="C29" s="22"/>
      <c r="D29" s="29"/>
      <c r="E29" s="509" t="s">
        <v>4</v>
      </c>
      <c r="F29" s="97" t="s">
        <v>5</v>
      </c>
      <c r="G29" s="97"/>
      <c r="H29" s="98"/>
      <c r="I29" s="99"/>
      <c r="J29" s="341">
        <v>4821</v>
      </c>
      <c r="K29" s="86">
        <v>4600</v>
      </c>
      <c r="L29" s="332">
        <v>5742</v>
      </c>
      <c r="M29" s="85">
        <v>5542</v>
      </c>
      <c r="N29" s="85">
        <v>5329.299999999991</v>
      </c>
      <c r="O29" s="270">
        <v>5099.2</v>
      </c>
      <c r="P29" s="270">
        <v>4889.2</v>
      </c>
      <c r="Q29" s="270">
        <v>4793.910000000007</v>
      </c>
      <c r="R29" s="86">
        <v>4590.32</v>
      </c>
    </row>
    <row r="30" spans="3:18" ht="12.75" customHeight="1">
      <c r="C30" s="22"/>
      <c r="D30" s="36"/>
      <c r="E30" s="514"/>
      <c r="F30" s="523" t="s">
        <v>4</v>
      </c>
      <c r="G30" s="31" t="s">
        <v>6</v>
      </c>
      <c r="H30" s="32"/>
      <c r="I30" s="33"/>
      <c r="J30" s="342" t="s">
        <v>67</v>
      </c>
      <c r="K30" s="35" t="s">
        <v>67</v>
      </c>
      <c r="L30" s="333">
        <v>140</v>
      </c>
      <c r="M30" s="34">
        <v>142</v>
      </c>
      <c r="N30" s="34">
        <v>144</v>
      </c>
      <c r="O30" s="367">
        <v>146</v>
      </c>
      <c r="P30" s="367">
        <v>144</v>
      </c>
      <c r="Q30" s="367">
        <v>140.01</v>
      </c>
      <c r="R30" s="35">
        <v>151</v>
      </c>
    </row>
    <row r="31" spans="3:18" ht="12.75" customHeight="1">
      <c r="C31" s="22"/>
      <c r="D31" s="36"/>
      <c r="E31" s="514"/>
      <c r="F31" s="524"/>
      <c r="G31" s="100" t="s">
        <v>7</v>
      </c>
      <c r="H31" s="101"/>
      <c r="I31" s="102"/>
      <c r="J31" s="343">
        <v>9</v>
      </c>
      <c r="K31" s="41">
        <v>9</v>
      </c>
      <c r="L31" s="334">
        <v>10</v>
      </c>
      <c r="M31" s="40">
        <v>17</v>
      </c>
      <c r="N31" s="40">
        <v>14.2</v>
      </c>
      <c r="O31" s="220">
        <v>14.4</v>
      </c>
      <c r="P31" s="220">
        <v>16.6</v>
      </c>
      <c r="Q31" s="220">
        <v>17.47</v>
      </c>
      <c r="R31" s="41">
        <v>21</v>
      </c>
    </row>
    <row r="32" spans="3:18" ht="12.75" customHeight="1">
      <c r="C32" s="22"/>
      <c r="D32" s="36"/>
      <c r="E32" s="514"/>
      <c r="F32" s="525"/>
      <c r="G32" s="37" t="s">
        <v>8</v>
      </c>
      <c r="H32" s="38"/>
      <c r="I32" s="39"/>
      <c r="J32" s="343">
        <v>12</v>
      </c>
      <c r="K32" s="41">
        <v>12</v>
      </c>
      <c r="L32" s="334">
        <v>14</v>
      </c>
      <c r="M32" s="40">
        <v>0</v>
      </c>
      <c r="N32" s="40">
        <v>14</v>
      </c>
      <c r="O32" s="220">
        <v>14</v>
      </c>
      <c r="P32" s="220">
        <v>16</v>
      </c>
      <c r="Q32" s="220">
        <v>10</v>
      </c>
      <c r="R32" s="41">
        <v>10</v>
      </c>
    </row>
    <row r="33" spans="3:18" ht="12.75" customHeight="1">
      <c r="C33" s="22"/>
      <c r="D33" s="36"/>
      <c r="E33" s="514"/>
      <c r="F33" s="526"/>
      <c r="G33" s="42" t="s">
        <v>9</v>
      </c>
      <c r="H33" s="43"/>
      <c r="I33" s="44"/>
      <c r="J33" s="344">
        <v>4800</v>
      </c>
      <c r="K33" s="46">
        <v>4579</v>
      </c>
      <c r="L33" s="335">
        <v>5578</v>
      </c>
      <c r="M33" s="45">
        <v>5383</v>
      </c>
      <c r="N33" s="45">
        <v>5157.099999999992</v>
      </c>
      <c r="O33" s="222">
        <v>4924.8</v>
      </c>
      <c r="P33" s="222">
        <v>4712.6</v>
      </c>
      <c r="Q33" s="222">
        <v>4626.4300000000085</v>
      </c>
      <c r="R33" s="46">
        <v>4408.32</v>
      </c>
    </row>
    <row r="34" spans="3:18" ht="12.75" customHeight="1">
      <c r="C34" s="22"/>
      <c r="D34" s="36"/>
      <c r="E34" s="514"/>
      <c r="F34" s="97" t="s">
        <v>11</v>
      </c>
      <c r="G34" s="97"/>
      <c r="H34" s="98"/>
      <c r="I34" s="99"/>
      <c r="J34" s="341">
        <v>589</v>
      </c>
      <c r="K34" s="86">
        <v>554</v>
      </c>
      <c r="L34" s="332">
        <v>615</v>
      </c>
      <c r="M34" s="85">
        <v>607</v>
      </c>
      <c r="N34" s="85">
        <v>585</v>
      </c>
      <c r="O34" s="270">
        <v>568</v>
      </c>
      <c r="P34" s="270">
        <v>591</v>
      </c>
      <c r="Q34" s="270">
        <v>578.07</v>
      </c>
      <c r="R34" s="86">
        <v>531.97</v>
      </c>
    </row>
    <row r="35" spans="3:18" ht="12.75" customHeight="1" thickBot="1">
      <c r="C35" s="22"/>
      <c r="D35" s="47"/>
      <c r="E35" s="515"/>
      <c r="F35" s="104" t="s">
        <v>12</v>
      </c>
      <c r="G35" s="104"/>
      <c r="H35" s="105"/>
      <c r="I35" s="106"/>
      <c r="J35" s="345">
        <v>9</v>
      </c>
      <c r="K35" s="78">
        <v>9</v>
      </c>
      <c r="L35" s="336">
        <v>13</v>
      </c>
      <c r="M35" s="77">
        <v>15</v>
      </c>
      <c r="N35" s="77">
        <v>15</v>
      </c>
      <c r="O35" s="381">
        <v>16</v>
      </c>
      <c r="P35" s="381">
        <v>17</v>
      </c>
      <c r="Q35" s="381">
        <v>18</v>
      </c>
      <c r="R35" s="78">
        <v>17</v>
      </c>
    </row>
    <row r="36" spans="3:18" ht="12.75" customHeight="1">
      <c r="C36" s="22"/>
      <c r="D36" s="92"/>
      <c r="E36" s="93" t="s">
        <v>193</v>
      </c>
      <c r="F36" s="93"/>
      <c r="G36" s="93"/>
      <c r="H36" s="94"/>
      <c r="I36" s="95"/>
      <c r="J36" s="340">
        <v>8652</v>
      </c>
      <c r="K36" s="84">
        <v>8863</v>
      </c>
      <c r="L36" s="331">
        <v>9139</v>
      </c>
      <c r="M36" s="83">
        <v>9340</v>
      </c>
      <c r="N36" s="83">
        <v>9491.7</v>
      </c>
      <c r="O36" s="366">
        <v>9634.7</v>
      </c>
      <c r="P36" s="366">
        <v>9733.7</v>
      </c>
      <c r="Q36" s="366">
        <v>9555.649999999989</v>
      </c>
      <c r="R36" s="84">
        <v>9157.77</v>
      </c>
    </row>
    <row r="37" spans="3:18" ht="12.75" customHeight="1">
      <c r="C37" s="22"/>
      <c r="D37" s="29"/>
      <c r="E37" s="509" t="s">
        <v>4</v>
      </c>
      <c r="F37" s="96" t="s">
        <v>5</v>
      </c>
      <c r="G37" s="97"/>
      <c r="H37" s="98"/>
      <c r="I37" s="99"/>
      <c r="J37" s="341">
        <v>7197</v>
      </c>
      <c r="K37" s="86">
        <v>7362</v>
      </c>
      <c r="L37" s="332">
        <v>7584</v>
      </c>
      <c r="M37" s="85">
        <v>7721</v>
      </c>
      <c r="N37" s="85">
        <v>7817.7</v>
      </c>
      <c r="O37" s="270">
        <v>7920.700000000005</v>
      </c>
      <c r="P37" s="270">
        <v>7931.2</v>
      </c>
      <c r="Q37" s="270">
        <v>7795.89</v>
      </c>
      <c r="R37" s="86">
        <v>7491.659999999994</v>
      </c>
    </row>
    <row r="38" spans="3:18" ht="12.75" customHeight="1">
      <c r="C38" s="22"/>
      <c r="D38" s="36"/>
      <c r="E38" s="514"/>
      <c r="F38" s="516" t="s">
        <v>4</v>
      </c>
      <c r="G38" s="31" t="s">
        <v>6</v>
      </c>
      <c r="H38" s="32"/>
      <c r="I38" s="33"/>
      <c r="J38" s="342" t="s">
        <v>67</v>
      </c>
      <c r="K38" s="35" t="s">
        <v>67</v>
      </c>
      <c r="L38" s="333">
        <v>25</v>
      </c>
      <c r="M38" s="34">
        <v>27</v>
      </c>
      <c r="N38" s="34">
        <v>28</v>
      </c>
      <c r="O38" s="367">
        <v>30</v>
      </c>
      <c r="P38" s="367">
        <v>31.8</v>
      </c>
      <c r="Q38" s="367">
        <v>32.1</v>
      </c>
      <c r="R38" s="35">
        <v>33.4</v>
      </c>
    </row>
    <row r="39" spans="3:18" ht="12.75" customHeight="1">
      <c r="C39" s="22"/>
      <c r="D39" s="36"/>
      <c r="E39" s="514"/>
      <c r="F39" s="494"/>
      <c r="G39" s="100" t="s">
        <v>7</v>
      </c>
      <c r="H39" s="101"/>
      <c r="I39" s="102"/>
      <c r="J39" s="343">
        <v>35</v>
      </c>
      <c r="K39" s="41">
        <v>47</v>
      </c>
      <c r="L39" s="334">
        <v>47</v>
      </c>
      <c r="M39" s="40">
        <v>48</v>
      </c>
      <c r="N39" s="40">
        <v>50.8</v>
      </c>
      <c r="O39" s="220">
        <v>53</v>
      </c>
      <c r="P39" s="220">
        <v>53</v>
      </c>
      <c r="Q39" s="220">
        <v>54</v>
      </c>
      <c r="R39" s="41">
        <v>53</v>
      </c>
    </row>
    <row r="40" spans="3:18" ht="12.75" customHeight="1">
      <c r="C40" s="22"/>
      <c r="D40" s="36"/>
      <c r="E40" s="514"/>
      <c r="F40" s="517"/>
      <c r="G40" s="37" t="s">
        <v>8</v>
      </c>
      <c r="H40" s="38"/>
      <c r="I40" s="39"/>
      <c r="J40" s="348">
        <v>82</v>
      </c>
      <c r="K40" s="237">
        <v>61</v>
      </c>
      <c r="L40" s="338">
        <v>42</v>
      </c>
      <c r="M40" s="40">
        <v>23</v>
      </c>
      <c r="N40" s="40">
        <v>20</v>
      </c>
      <c r="O40" s="220">
        <v>23</v>
      </c>
      <c r="P40" s="220">
        <v>26</v>
      </c>
      <c r="Q40" s="220">
        <v>27</v>
      </c>
      <c r="R40" s="41">
        <v>27</v>
      </c>
    </row>
    <row r="41" spans="3:18" ht="12.75" customHeight="1">
      <c r="C41" s="22"/>
      <c r="D41" s="36"/>
      <c r="E41" s="514"/>
      <c r="F41" s="518"/>
      <c r="G41" s="42" t="s">
        <v>9</v>
      </c>
      <c r="H41" s="43"/>
      <c r="I41" s="44"/>
      <c r="J41" s="344">
        <v>7080</v>
      </c>
      <c r="K41" s="46">
        <v>7254</v>
      </c>
      <c r="L41" s="335">
        <v>7470</v>
      </c>
      <c r="M41" s="45">
        <v>7623</v>
      </c>
      <c r="N41" s="45">
        <v>7718.9</v>
      </c>
      <c r="O41" s="222">
        <v>7814.700000000005</v>
      </c>
      <c r="P41" s="222">
        <v>7820.4</v>
      </c>
      <c r="Q41" s="222">
        <v>7682.79</v>
      </c>
      <c r="R41" s="46">
        <v>7378.26</v>
      </c>
    </row>
    <row r="42" spans="3:18" ht="12.75" customHeight="1">
      <c r="C42" s="22"/>
      <c r="D42" s="36"/>
      <c r="E42" s="514"/>
      <c r="F42" s="96" t="s">
        <v>11</v>
      </c>
      <c r="G42" s="97"/>
      <c r="H42" s="98"/>
      <c r="I42" s="99"/>
      <c r="J42" s="341">
        <v>1384</v>
      </c>
      <c r="K42" s="86">
        <v>1429</v>
      </c>
      <c r="L42" s="332">
        <v>1481</v>
      </c>
      <c r="M42" s="85">
        <v>1548</v>
      </c>
      <c r="N42" s="85">
        <v>1600</v>
      </c>
      <c r="O42" s="270">
        <v>1638</v>
      </c>
      <c r="P42" s="270">
        <v>1724.5</v>
      </c>
      <c r="Q42" s="270">
        <v>1680.76</v>
      </c>
      <c r="R42" s="86">
        <v>1587.12</v>
      </c>
    </row>
    <row r="43" spans="3:18" ht="12.75" customHeight="1" thickBot="1">
      <c r="C43" s="22"/>
      <c r="D43" s="47"/>
      <c r="E43" s="515"/>
      <c r="F43" s="103" t="s">
        <v>12</v>
      </c>
      <c r="G43" s="104"/>
      <c r="H43" s="105"/>
      <c r="I43" s="106"/>
      <c r="J43" s="345">
        <v>71</v>
      </c>
      <c r="K43" s="78">
        <v>72</v>
      </c>
      <c r="L43" s="336">
        <v>74</v>
      </c>
      <c r="M43" s="77">
        <v>71</v>
      </c>
      <c r="N43" s="77">
        <v>74</v>
      </c>
      <c r="O43" s="381">
        <v>76</v>
      </c>
      <c r="P43" s="381">
        <v>78</v>
      </c>
      <c r="Q43" s="381">
        <v>79</v>
      </c>
      <c r="R43" s="78">
        <v>78.99</v>
      </c>
    </row>
    <row r="44" spans="3:18" ht="12.75" customHeight="1">
      <c r="C44" s="22"/>
      <c r="D44" s="92"/>
      <c r="E44" s="93" t="s">
        <v>190</v>
      </c>
      <c r="F44" s="93"/>
      <c r="G44" s="93"/>
      <c r="H44" s="94"/>
      <c r="I44" s="95"/>
      <c r="J44" s="340">
        <v>886</v>
      </c>
      <c r="K44" s="84">
        <v>899</v>
      </c>
      <c r="L44" s="331">
        <v>884</v>
      </c>
      <c r="M44" s="83">
        <v>853</v>
      </c>
      <c r="N44" s="83">
        <v>843</v>
      </c>
      <c r="O44" s="366">
        <v>839</v>
      </c>
      <c r="P44" s="366">
        <v>830</v>
      </c>
      <c r="Q44" s="366">
        <v>825.01</v>
      </c>
      <c r="R44" s="84">
        <v>764.43</v>
      </c>
    </row>
    <row r="45" spans="3:18" ht="12.75" customHeight="1">
      <c r="C45" s="22"/>
      <c r="D45" s="29"/>
      <c r="E45" s="509" t="s">
        <v>4</v>
      </c>
      <c r="F45" s="96" t="s">
        <v>5</v>
      </c>
      <c r="G45" s="97"/>
      <c r="H45" s="98"/>
      <c r="I45" s="99"/>
      <c r="J45" s="341">
        <v>672</v>
      </c>
      <c r="K45" s="86">
        <v>670</v>
      </c>
      <c r="L45" s="332">
        <v>658</v>
      </c>
      <c r="M45" s="85">
        <v>634</v>
      </c>
      <c r="N45" s="85">
        <v>633</v>
      </c>
      <c r="O45" s="270">
        <v>642</v>
      </c>
      <c r="P45" s="270">
        <v>649</v>
      </c>
      <c r="Q45" s="270">
        <v>658.01</v>
      </c>
      <c r="R45" s="86">
        <v>622.43</v>
      </c>
    </row>
    <row r="46" spans="3:18" ht="12.75" customHeight="1">
      <c r="C46" s="22"/>
      <c r="D46" s="36"/>
      <c r="E46" s="514"/>
      <c r="F46" s="516" t="s">
        <v>4</v>
      </c>
      <c r="G46" s="31" t="s">
        <v>6</v>
      </c>
      <c r="H46" s="32"/>
      <c r="I46" s="33"/>
      <c r="J46" s="342" t="s">
        <v>67</v>
      </c>
      <c r="K46" s="35" t="s">
        <v>67</v>
      </c>
      <c r="L46" s="333">
        <v>1</v>
      </c>
      <c r="M46" s="34">
        <v>1</v>
      </c>
      <c r="N46" s="34">
        <v>1</v>
      </c>
      <c r="O46" s="367">
        <v>2</v>
      </c>
      <c r="P46" s="367">
        <v>2</v>
      </c>
      <c r="Q46" s="367">
        <v>2</v>
      </c>
      <c r="R46" s="35">
        <v>3</v>
      </c>
    </row>
    <row r="47" spans="3:18" ht="12.75" customHeight="1">
      <c r="C47" s="22"/>
      <c r="D47" s="36"/>
      <c r="E47" s="514"/>
      <c r="F47" s="494"/>
      <c r="G47" s="100" t="s">
        <v>7</v>
      </c>
      <c r="H47" s="101"/>
      <c r="I47" s="102"/>
      <c r="J47" s="343">
        <v>0</v>
      </c>
      <c r="K47" s="41">
        <v>0</v>
      </c>
      <c r="L47" s="334">
        <v>0</v>
      </c>
      <c r="M47" s="40">
        <v>0</v>
      </c>
      <c r="N47" s="40">
        <v>0</v>
      </c>
      <c r="O47" s="220">
        <v>0</v>
      </c>
      <c r="P47" s="220">
        <v>0</v>
      </c>
      <c r="Q47" s="220">
        <v>0</v>
      </c>
      <c r="R47" s="41">
        <v>0</v>
      </c>
    </row>
    <row r="48" spans="3:18" ht="12.75" customHeight="1">
      <c r="C48" s="22"/>
      <c r="D48" s="36"/>
      <c r="E48" s="514"/>
      <c r="F48" s="517"/>
      <c r="G48" s="37" t="s">
        <v>8</v>
      </c>
      <c r="H48" s="38"/>
      <c r="I48" s="39"/>
      <c r="J48" s="343">
        <v>6</v>
      </c>
      <c r="K48" s="41">
        <v>5</v>
      </c>
      <c r="L48" s="334">
        <v>4</v>
      </c>
      <c r="M48" s="40">
        <v>1</v>
      </c>
      <c r="N48" s="40">
        <v>0</v>
      </c>
      <c r="O48" s="220">
        <v>0</v>
      </c>
      <c r="P48" s="220">
        <v>0</v>
      </c>
      <c r="Q48" s="220">
        <v>0</v>
      </c>
      <c r="R48" s="41">
        <v>0</v>
      </c>
    </row>
    <row r="49" spans="3:18" ht="12.75" customHeight="1">
      <c r="C49" s="22"/>
      <c r="D49" s="36"/>
      <c r="E49" s="514"/>
      <c r="F49" s="518"/>
      <c r="G49" s="42" t="s">
        <v>9</v>
      </c>
      <c r="H49" s="43"/>
      <c r="I49" s="44"/>
      <c r="J49" s="344">
        <v>666</v>
      </c>
      <c r="K49" s="46">
        <v>665</v>
      </c>
      <c r="L49" s="335">
        <v>653</v>
      </c>
      <c r="M49" s="45">
        <v>632</v>
      </c>
      <c r="N49" s="45">
        <v>632</v>
      </c>
      <c r="O49" s="222">
        <v>640</v>
      </c>
      <c r="P49" s="222">
        <v>647</v>
      </c>
      <c r="Q49" s="222">
        <v>656.01</v>
      </c>
      <c r="R49" s="46">
        <v>619.43</v>
      </c>
    </row>
    <row r="50" spans="3:18" ht="12.75" customHeight="1">
      <c r="C50" s="22"/>
      <c r="D50" s="36"/>
      <c r="E50" s="514"/>
      <c r="F50" s="96" t="s">
        <v>11</v>
      </c>
      <c r="G50" s="97"/>
      <c r="H50" s="98"/>
      <c r="I50" s="99"/>
      <c r="J50" s="341">
        <v>212</v>
      </c>
      <c r="K50" s="86">
        <v>227</v>
      </c>
      <c r="L50" s="332">
        <v>224</v>
      </c>
      <c r="M50" s="85">
        <v>217</v>
      </c>
      <c r="N50" s="85">
        <v>208</v>
      </c>
      <c r="O50" s="270">
        <v>195</v>
      </c>
      <c r="P50" s="270">
        <v>179</v>
      </c>
      <c r="Q50" s="270">
        <v>165</v>
      </c>
      <c r="R50" s="86">
        <v>139</v>
      </c>
    </row>
    <row r="51" spans="3:18" ht="12.75" customHeight="1" thickBot="1">
      <c r="C51" s="22"/>
      <c r="D51" s="47"/>
      <c r="E51" s="515"/>
      <c r="F51" s="103" t="s">
        <v>12</v>
      </c>
      <c r="G51" s="104"/>
      <c r="H51" s="105"/>
      <c r="I51" s="106"/>
      <c r="J51" s="345">
        <v>2</v>
      </c>
      <c r="K51" s="78">
        <v>2</v>
      </c>
      <c r="L51" s="336">
        <v>2</v>
      </c>
      <c r="M51" s="77">
        <v>2</v>
      </c>
      <c r="N51" s="77">
        <v>2</v>
      </c>
      <c r="O51" s="381">
        <v>2</v>
      </c>
      <c r="P51" s="381">
        <v>2</v>
      </c>
      <c r="Q51" s="381">
        <v>2</v>
      </c>
      <c r="R51" s="78">
        <v>3</v>
      </c>
    </row>
    <row r="52" spans="4:18" ht="13.5">
      <c r="D52" s="65" t="s">
        <v>91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53" t="s">
        <v>275</v>
      </c>
    </row>
    <row r="53" spans="4:18" ht="12.75">
      <c r="D53" s="54" t="s">
        <v>58</v>
      </c>
      <c r="E53" s="508" t="s">
        <v>129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</row>
    <row r="54" spans="4:18" ht="12.75">
      <c r="D54" s="54" t="s">
        <v>64</v>
      </c>
      <c r="E54" s="508" t="s">
        <v>189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</row>
  </sheetData>
  <sheetProtection/>
  <mergeCells count="22">
    <mergeCell ref="D7:I11"/>
    <mergeCell ref="E29:E35"/>
    <mergeCell ref="F30:F33"/>
    <mergeCell ref="N7:N10"/>
    <mergeCell ref="E13:E19"/>
    <mergeCell ref="F14:F17"/>
    <mergeCell ref="E21:E27"/>
    <mergeCell ref="F22:F25"/>
    <mergeCell ref="R7:R10"/>
    <mergeCell ref="J7:J10"/>
    <mergeCell ref="K7:K10"/>
    <mergeCell ref="L7:L10"/>
    <mergeCell ref="M7:M10"/>
    <mergeCell ref="O7:O10"/>
    <mergeCell ref="P7:P10"/>
    <mergeCell ref="Q7:Q10"/>
    <mergeCell ref="E54:R54"/>
    <mergeCell ref="E45:E51"/>
    <mergeCell ref="F46:F49"/>
    <mergeCell ref="E37:E43"/>
    <mergeCell ref="F38:F41"/>
    <mergeCell ref="E53:R53"/>
  </mergeCells>
  <conditionalFormatting sqref="R5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G87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4.625" style="56" customWidth="1"/>
    <col min="9" max="9" width="1.12109375" style="56" customWidth="1"/>
    <col min="10" max="18" width="7.75390625" style="56" customWidth="1"/>
    <col min="19" max="20" width="6.2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92</v>
      </c>
      <c r="E4" s="58"/>
      <c r="F4" s="58"/>
      <c r="G4" s="58"/>
      <c r="H4" s="16" t="s">
        <v>154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18</v>
      </c>
      <c r="D5" s="17" t="s">
        <v>266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59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22"/>
      <c r="D12" s="87" t="s">
        <v>60</v>
      </c>
      <c r="E12" s="88"/>
      <c r="F12" s="88"/>
      <c r="G12" s="88"/>
      <c r="H12" s="88"/>
      <c r="I12" s="88"/>
      <c r="J12" s="89"/>
      <c r="K12" s="90"/>
      <c r="L12" s="90"/>
      <c r="M12" s="90"/>
      <c r="N12" s="90"/>
      <c r="O12" s="90"/>
      <c r="P12" s="90"/>
      <c r="Q12" s="90"/>
      <c r="R12" s="91"/>
    </row>
    <row r="13" spans="3:33" ht="12.75" customHeight="1">
      <c r="C13" s="22"/>
      <c r="D13" s="92"/>
      <c r="E13" s="93" t="s">
        <v>2</v>
      </c>
      <c r="F13" s="93"/>
      <c r="G13" s="93"/>
      <c r="H13" s="94"/>
      <c r="I13" s="95"/>
      <c r="J13" s="272">
        <v>433327</v>
      </c>
      <c r="K13" s="272">
        <v>435994</v>
      </c>
      <c r="L13" s="272">
        <v>433000</v>
      </c>
      <c r="M13" s="272">
        <v>430231</v>
      </c>
      <c r="N13" s="272">
        <v>422897</v>
      </c>
      <c r="O13" s="396">
        <v>418305</v>
      </c>
      <c r="P13" s="396">
        <v>412409</v>
      </c>
      <c r="Q13" s="396">
        <v>393852</v>
      </c>
      <c r="R13" s="273">
        <v>366255</v>
      </c>
      <c r="AA13" s="249"/>
      <c r="AB13" s="249"/>
      <c r="AC13" s="249"/>
      <c r="AD13" s="249"/>
      <c r="AE13" s="249"/>
      <c r="AF13" s="249"/>
      <c r="AG13" s="249"/>
    </row>
    <row r="14" spans="3:31" ht="12.75" customHeight="1">
      <c r="C14" s="22"/>
      <c r="D14" s="29"/>
      <c r="E14" s="509" t="s">
        <v>4</v>
      </c>
      <c r="F14" s="96" t="s">
        <v>5</v>
      </c>
      <c r="G14" s="97"/>
      <c r="H14" s="98"/>
      <c r="I14" s="99"/>
      <c r="J14" s="246">
        <v>366627</v>
      </c>
      <c r="K14" s="246">
        <v>368272</v>
      </c>
      <c r="L14" s="246">
        <v>365040</v>
      </c>
      <c r="M14" s="246">
        <v>361502</v>
      </c>
      <c r="N14" s="246">
        <v>354333</v>
      </c>
      <c r="O14" s="397">
        <v>349318</v>
      </c>
      <c r="P14" s="397">
        <v>343213</v>
      </c>
      <c r="Q14" s="397">
        <v>329685</v>
      </c>
      <c r="R14" s="247">
        <v>309116</v>
      </c>
      <c r="Z14" s="249"/>
      <c r="AA14" s="249"/>
      <c r="AB14" s="249"/>
      <c r="AC14" s="249"/>
      <c r="AD14" s="249"/>
      <c r="AE14" s="249"/>
    </row>
    <row r="15" spans="3:31" ht="12.75" customHeight="1">
      <c r="C15" s="22"/>
      <c r="D15" s="36"/>
      <c r="E15" s="514"/>
      <c r="F15" s="516" t="s">
        <v>4</v>
      </c>
      <c r="G15" s="31" t="s">
        <v>6</v>
      </c>
      <c r="H15" s="32"/>
      <c r="I15" s="33"/>
      <c r="J15" s="147">
        <v>1557</v>
      </c>
      <c r="K15" s="147">
        <v>1499</v>
      </c>
      <c r="L15" s="147">
        <v>1544</v>
      </c>
      <c r="M15" s="147">
        <v>1498</v>
      </c>
      <c r="N15" s="147">
        <v>1582</v>
      </c>
      <c r="O15" s="372">
        <v>1572</v>
      </c>
      <c r="P15" s="372">
        <v>1610</v>
      </c>
      <c r="Q15" s="372">
        <v>1535</v>
      </c>
      <c r="R15" s="148">
        <v>1494</v>
      </c>
      <c r="Z15" s="249"/>
      <c r="AA15" s="249"/>
      <c r="AB15" s="249"/>
      <c r="AC15" s="249"/>
      <c r="AD15" s="249"/>
      <c r="AE15" s="249"/>
    </row>
    <row r="16" spans="3:31" ht="12.75" customHeight="1">
      <c r="C16" s="22"/>
      <c r="D16" s="36"/>
      <c r="E16" s="514"/>
      <c r="F16" s="494"/>
      <c r="G16" s="100" t="s">
        <v>7</v>
      </c>
      <c r="H16" s="101"/>
      <c r="I16" s="102"/>
      <c r="J16" s="223">
        <v>1036</v>
      </c>
      <c r="K16" s="223">
        <v>1339</v>
      </c>
      <c r="L16" s="223">
        <v>1410</v>
      </c>
      <c r="M16" s="223">
        <v>1572</v>
      </c>
      <c r="N16" s="223">
        <v>1572</v>
      </c>
      <c r="O16" s="398">
        <v>1614</v>
      </c>
      <c r="P16" s="398">
        <v>1635</v>
      </c>
      <c r="Q16" s="398">
        <v>1615</v>
      </c>
      <c r="R16" s="237">
        <v>1597</v>
      </c>
      <c r="Z16" s="249"/>
      <c r="AA16" s="249"/>
      <c r="AB16" s="249"/>
      <c r="AC16" s="249"/>
      <c r="AD16" s="249"/>
      <c r="AE16" s="249"/>
    </row>
    <row r="17" spans="3:31" ht="12.75" customHeight="1">
      <c r="C17" s="22"/>
      <c r="D17" s="36"/>
      <c r="E17" s="514"/>
      <c r="F17" s="527"/>
      <c r="G17" s="37" t="s">
        <v>8</v>
      </c>
      <c r="H17" s="38"/>
      <c r="I17" s="39"/>
      <c r="J17" s="223">
        <v>1958</v>
      </c>
      <c r="K17" s="223">
        <v>1776</v>
      </c>
      <c r="L17" s="223">
        <v>1372</v>
      </c>
      <c r="M17" s="223">
        <v>835</v>
      </c>
      <c r="N17" s="223">
        <v>918</v>
      </c>
      <c r="O17" s="398">
        <v>935</v>
      </c>
      <c r="P17" s="398">
        <v>1089</v>
      </c>
      <c r="Q17" s="398">
        <v>1144</v>
      </c>
      <c r="R17" s="237">
        <v>1090</v>
      </c>
      <c r="Z17" s="249"/>
      <c r="AA17" s="249"/>
      <c r="AB17" s="249"/>
      <c r="AC17" s="249"/>
      <c r="AD17" s="249"/>
      <c r="AE17" s="249"/>
    </row>
    <row r="18" spans="3:31" ht="12.75" customHeight="1">
      <c r="C18" s="22"/>
      <c r="D18" s="36"/>
      <c r="E18" s="514"/>
      <c r="F18" s="528"/>
      <c r="G18" s="42" t="s">
        <v>9</v>
      </c>
      <c r="H18" s="43"/>
      <c r="I18" s="44"/>
      <c r="J18" s="274">
        <v>362076</v>
      </c>
      <c r="K18" s="274">
        <v>363658</v>
      </c>
      <c r="L18" s="274">
        <v>360714</v>
      </c>
      <c r="M18" s="274">
        <v>357597</v>
      </c>
      <c r="N18" s="274">
        <v>350261</v>
      </c>
      <c r="O18" s="399">
        <v>345197</v>
      </c>
      <c r="P18" s="399">
        <v>338879</v>
      </c>
      <c r="Q18" s="399">
        <v>325391</v>
      </c>
      <c r="R18" s="275">
        <v>304935</v>
      </c>
      <c r="Z18" s="249"/>
      <c r="AA18" s="249"/>
      <c r="AB18" s="249"/>
      <c r="AC18" s="249"/>
      <c r="AD18" s="249"/>
      <c r="AE18" s="249"/>
    </row>
    <row r="19" spans="3:31" ht="12.75" customHeight="1">
      <c r="C19" s="22"/>
      <c r="D19" s="36"/>
      <c r="E19" s="514"/>
      <c r="F19" s="96" t="s">
        <v>11</v>
      </c>
      <c r="G19" s="97"/>
      <c r="H19" s="98"/>
      <c r="I19" s="99"/>
      <c r="J19" s="246">
        <v>64322</v>
      </c>
      <c r="K19" s="246">
        <v>65364</v>
      </c>
      <c r="L19" s="246">
        <v>65590</v>
      </c>
      <c r="M19" s="246">
        <v>66351</v>
      </c>
      <c r="N19" s="246">
        <v>66182</v>
      </c>
      <c r="O19" s="397">
        <v>66599</v>
      </c>
      <c r="P19" s="397">
        <v>66816</v>
      </c>
      <c r="Q19" s="397">
        <v>61700</v>
      </c>
      <c r="R19" s="247">
        <v>54667</v>
      </c>
      <c r="S19" s="249"/>
      <c r="Z19" s="249"/>
      <c r="AA19" s="249"/>
      <c r="AB19" s="249"/>
      <c r="AC19" s="249"/>
      <c r="AD19" s="249"/>
      <c r="AE19" s="249"/>
    </row>
    <row r="20" spans="3:31" ht="12.75" customHeight="1" thickBot="1">
      <c r="C20" s="22"/>
      <c r="D20" s="47"/>
      <c r="E20" s="515"/>
      <c r="F20" s="103" t="s">
        <v>12</v>
      </c>
      <c r="G20" s="104"/>
      <c r="H20" s="105"/>
      <c r="I20" s="106"/>
      <c r="J20" s="276">
        <v>2378</v>
      </c>
      <c r="K20" s="276">
        <v>2358</v>
      </c>
      <c r="L20" s="276">
        <v>2370</v>
      </c>
      <c r="M20" s="276">
        <v>2378</v>
      </c>
      <c r="N20" s="276">
        <v>2382</v>
      </c>
      <c r="O20" s="400">
        <v>2388</v>
      </c>
      <c r="P20" s="400">
        <v>2380</v>
      </c>
      <c r="Q20" s="400">
        <v>2467</v>
      </c>
      <c r="R20" s="277">
        <v>2472</v>
      </c>
      <c r="Z20" s="249"/>
      <c r="AA20" s="249"/>
      <c r="AB20" s="249"/>
      <c r="AC20" s="249"/>
      <c r="AD20" s="249"/>
      <c r="AE20" s="249"/>
    </row>
    <row r="21" spans="3:31" ht="12.75" customHeight="1">
      <c r="C21" s="22"/>
      <c r="D21" s="92"/>
      <c r="E21" s="93" t="s">
        <v>137</v>
      </c>
      <c r="F21" s="93"/>
      <c r="G21" s="93"/>
      <c r="H21" s="94"/>
      <c r="I21" s="95"/>
      <c r="J21" s="272">
        <v>400488</v>
      </c>
      <c r="K21" s="272">
        <v>400940</v>
      </c>
      <c r="L21" s="272">
        <v>398269</v>
      </c>
      <c r="M21" s="272">
        <v>396320</v>
      </c>
      <c r="N21" s="272">
        <v>388493</v>
      </c>
      <c r="O21" s="396">
        <v>382001</v>
      </c>
      <c r="P21" s="396">
        <v>376566</v>
      </c>
      <c r="Q21" s="396">
        <v>358809</v>
      </c>
      <c r="R21" s="273">
        <v>336005</v>
      </c>
      <c r="AA21" s="249"/>
      <c r="AB21" s="249"/>
      <c r="AC21" s="249"/>
      <c r="AD21" s="249"/>
      <c r="AE21" s="249"/>
    </row>
    <row r="22" spans="3:31" ht="12.75" customHeight="1">
      <c r="C22" s="22"/>
      <c r="D22" s="29"/>
      <c r="E22" s="509" t="s">
        <v>4</v>
      </c>
      <c r="F22" s="96" t="s">
        <v>5</v>
      </c>
      <c r="G22" s="97"/>
      <c r="H22" s="98"/>
      <c r="I22" s="99"/>
      <c r="J22" s="246">
        <v>346820</v>
      </c>
      <c r="K22" s="246">
        <v>346801</v>
      </c>
      <c r="L22" s="246">
        <v>344009</v>
      </c>
      <c r="M22" s="246">
        <v>341232</v>
      </c>
      <c r="N22" s="246">
        <v>334053</v>
      </c>
      <c r="O22" s="397">
        <v>328179</v>
      </c>
      <c r="P22" s="397">
        <v>322447</v>
      </c>
      <c r="Q22" s="397">
        <v>308942</v>
      </c>
      <c r="R22" s="247">
        <v>290976</v>
      </c>
      <c r="Z22" s="249"/>
      <c r="AA22" s="249"/>
      <c r="AB22" s="249"/>
      <c r="AC22" s="249"/>
      <c r="AD22" s="249"/>
      <c r="AE22" s="249"/>
    </row>
    <row r="23" spans="3:31" ht="12.75" customHeight="1">
      <c r="C23" s="22"/>
      <c r="D23" s="36"/>
      <c r="E23" s="514"/>
      <c r="F23" s="516" t="s">
        <v>4</v>
      </c>
      <c r="G23" s="31" t="s">
        <v>6</v>
      </c>
      <c r="H23" s="32"/>
      <c r="I23" s="33"/>
      <c r="J23" s="147">
        <v>1557</v>
      </c>
      <c r="K23" s="147">
        <v>1499</v>
      </c>
      <c r="L23" s="147">
        <v>1544</v>
      </c>
      <c r="M23" s="147">
        <v>1498</v>
      </c>
      <c r="N23" s="147">
        <v>1582</v>
      </c>
      <c r="O23" s="372">
        <v>1572</v>
      </c>
      <c r="P23" s="372">
        <v>1610</v>
      </c>
      <c r="Q23" s="372">
        <v>1535</v>
      </c>
      <c r="R23" s="148">
        <v>1494</v>
      </c>
      <c r="Z23" s="249"/>
      <c r="AA23" s="249"/>
      <c r="AB23" s="249"/>
      <c r="AC23" s="249"/>
      <c r="AD23" s="249"/>
      <c r="AE23" s="249"/>
    </row>
    <row r="24" spans="3:31" ht="12.75" customHeight="1">
      <c r="C24" s="22"/>
      <c r="D24" s="36"/>
      <c r="E24" s="514"/>
      <c r="F24" s="494"/>
      <c r="G24" s="100" t="s">
        <v>7</v>
      </c>
      <c r="H24" s="101"/>
      <c r="I24" s="102"/>
      <c r="J24" s="223">
        <v>1036</v>
      </c>
      <c r="K24" s="223">
        <v>1339</v>
      </c>
      <c r="L24" s="223">
        <v>1410</v>
      </c>
      <c r="M24" s="223">
        <v>1572</v>
      </c>
      <c r="N24" s="223">
        <v>1572</v>
      </c>
      <c r="O24" s="398">
        <v>1614</v>
      </c>
      <c r="P24" s="398">
        <v>1635</v>
      </c>
      <c r="Q24" s="398">
        <v>1615</v>
      </c>
      <c r="R24" s="237">
        <v>1597</v>
      </c>
      <c r="Z24" s="249"/>
      <c r="AA24" s="249"/>
      <c r="AB24" s="249"/>
      <c r="AC24" s="249"/>
      <c r="AD24" s="249"/>
      <c r="AE24" s="249"/>
    </row>
    <row r="25" spans="3:31" ht="12.75" customHeight="1">
      <c r="C25" s="22"/>
      <c r="D25" s="36"/>
      <c r="E25" s="514"/>
      <c r="F25" s="527"/>
      <c r="G25" s="37" t="s">
        <v>8</v>
      </c>
      <c r="H25" s="38"/>
      <c r="I25" s="39"/>
      <c r="J25" s="223">
        <v>1609</v>
      </c>
      <c r="K25" s="223">
        <v>1334</v>
      </c>
      <c r="L25" s="223">
        <v>1018</v>
      </c>
      <c r="M25" s="223">
        <v>654</v>
      </c>
      <c r="N25" s="223">
        <v>677</v>
      </c>
      <c r="O25" s="398">
        <v>733</v>
      </c>
      <c r="P25" s="398">
        <v>865</v>
      </c>
      <c r="Q25" s="398">
        <v>779</v>
      </c>
      <c r="R25" s="237">
        <v>755</v>
      </c>
      <c r="Z25" s="249"/>
      <c r="AA25" s="249"/>
      <c r="AB25" s="249"/>
      <c r="AC25" s="249"/>
      <c r="AD25" s="249"/>
      <c r="AE25" s="249"/>
    </row>
    <row r="26" spans="3:31" ht="12.75" customHeight="1">
      <c r="C26" s="22"/>
      <c r="D26" s="36"/>
      <c r="E26" s="514"/>
      <c r="F26" s="528"/>
      <c r="G26" s="42" t="s">
        <v>9</v>
      </c>
      <c r="H26" s="43"/>
      <c r="I26" s="44"/>
      <c r="J26" s="274">
        <v>342618</v>
      </c>
      <c r="K26" s="274">
        <v>342629</v>
      </c>
      <c r="L26" s="274">
        <v>340037</v>
      </c>
      <c r="M26" s="274">
        <v>337508</v>
      </c>
      <c r="N26" s="274">
        <v>330222</v>
      </c>
      <c r="O26" s="399">
        <v>324260</v>
      </c>
      <c r="P26" s="399">
        <v>318337</v>
      </c>
      <c r="Q26" s="399">
        <v>305013</v>
      </c>
      <c r="R26" s="275">
        <v>287130</v>
      </c>
      <c r="Z26" s="249"/>
      <c r="AA26" s="249"/>
      <c r="AB26" s="249"/>
      <c r="AC26" s="249"/>
      <c r="AD26" s="249"/>
      <c r="AE26" s="249"/>
    </row>
    <row r="27" spans="3:31" ht="12.75" customHeight="1">
      <c r="C27" s="22"/>
      <c r="D27" s="36"/>
      <c r="E27" s="514"/>
      <c r="F27" s="96" t="s">
        <v>11</v>
      </c>
      <c r="G27" s="97"/>
      <c r="H27" s="98"/>
      <c r="I27" s="99"/>
      <c r="J27" s="246">
        <v>51346</v>
      </c>
      <c r="K27" s="246">
        <v>51847</v>
      </c>
      <c r="L27" s="246">
        <v>51943</v>
      </c>
      <c r="M27" s="246">
        <v>52798</v>
      </c>
      <c r="N27" s="246">
        <v>52112</v>
      </c>
      <c r="O27" s="397">
        <v>51518</v>
      </c>
      <c r="P27" s="397">
        <v>51789</v>
      </c>
      <c r="Q27" s="397">
        <v>47485</v>
      </c>
      <c r="R27" s="247">
        <v>42664</v>
      </c>
      <c r="S27" s="249"/>
      <c r="Z27" s="249"/>
      <c r="AA27" s="249"/>
      <c r="AB27" s="249"/>
      <c r="AC27" s="249"/>
      <c r="AD27" s="249"/>
      <c r="AE27" s="249"/>
    </row>
    <row r="28" spans="3:31" ht="12.75" customHeight="1" thickBot="1">
      <c r="C28" s="22"/>
      <c r="D28" s="47"/>
      <c r="E28" s="515"/>
      <c r="F28" s="103" t="s">
        <v>12</v>
      </c>
      <c r="G28" s="104"/>
      <c r="H28" s="105"/>
      <c r="I28" s="106"/>
      <c r="J28" s="276">
        <v>2322</v>
      </c>
      <c r="K28" s="276">
        <v>2292</v>
      </c>
      <c r="L28" s="276">
        <v>2317</v>
      </c>
      <c r="M28" s="276">
        <v>2290</v>
      </c>
      <c r="N28" s="276">
        <v>2328</v>
      </c>
      <c r="O28" s="400">
        <v>2304</v>
      </c>
      <c r="P28" s="400">
        <v>2330</v>
      </c>
      <c r="Q28" s="400">
        <v>2382</v>
      </c>
      <c r="R28" s="277">
        <v>2365</v>
      </c>
      <c r="Z28" s="249"/>
      <c r="AA28" s="249"/>
      <c r="AB28" s="249"/>
      <c r="AC28" s="249"/>
      <c r="AD28" s="249"/>
      <c r="AE28" s="249"/>
    </row>
    <row r="29" spans="3:31" ht="12.75" customHeight="1">
      <c r="C29" s="22"/>
      <c r="D29" s="92"/>
      <c r="E29" s="93" t="s">
        <v>127</v>
      </c>
      <c r="F29" s="93"/>
      <c r="G29" s="93"/>
      <c r="H29" s="94"/>
      <c r="I29" s="95"/>
      <c r="J29" s="272">
        <v>32839</v>
      </c>
      <c r="K29" s="272">
        <v>35054</v>
      </c>
      <c r="L29" s="272">
        <v>34731</v>
      </c>
      <c r="M29" s="272">
        <v>33911</v>
      </c>
      <c r="N29" s="272">
        <v>34404</v>
      </c>
      <c r="O29" s="396">
        <v>36304</v>
      </c>
      <c r="P29" s="396">
        <v>35843</v>
      </c>
      <c r="Q29" s="396">
        <v>35043</v>
      </c>
      <c r="R29" s="273">
        <v>30250</v>
      </c>
      <c r="S29" s="315"/>
      <c r="T29" s="315"/>
      <c r="U29" s="315"/>
      <c r="V29" s="315"/>
      <c r="W29" s="315"/>
      <c r="X29" s="315"/>
      <c r="Y29" s="315"/>
      <c r="Z29" s="249"/>
      <c r="AA29" s="249"/>
      <c r="AB29" s="249"/>
      <c r="AC29" s="249"/>
      <c r="AD29" s="249"/>
      <c r="AE29" s="249"/>
    </row>
    <row r="30" spans="3:31" ht="12.75" customHeight="1">
      <c r="C30" s="22"/>
      <c r="D30" s="29"/>
      <c r="E30" s="509" t="s">
        <v>4</v>
      </c>
      <c r="F30" s="97" t="s">
        <v>5</v>
      </c>
      <c r="G30" s="97"/>
      <c r="H30" s="98"/>
      <c r="I30" s="99"/>
      <c r="J30" s="246">
        <v>19807</v>
      </c>
      <c r="K30" s="246">
        <v>21471</v>
      </c>
      <c r="L30" s="246">
        <v>21031</v>
      </c>
      <c r="M30" s="246">
        <v>20270</v>
      </c>
      <c r="N30" s="246">
        <v>20280</v>
      </c>
      <c r="O30" s="397">
        <v>21139</v>
      </c>
      <c r="P30" s="397">
        <v>20766</v>
      </c>
      <c r="Q30" s="397">
        <v>20743</v>
      </c>
      <c r="R30" s="247">
        <v>18140</v>
      </c>
      <c r="Z30" s="249"/>
      <c r="AA30" s="249"/>
      <c r="AB30" s="249"/>
      <c r="AC30" s="249"/>
      <c r="AD30" s="249"/>
      <c r="AE30" s="249"/>
    </row>
    <row r="31" spans="3:31" ht="12.75" customHeight="1">
      <c r="C31" s="22"/>
      <c r="D31" s="36"/>
      <c r="E31" s="514"/>
      <c r="F31" s="523" t="s">
        <v>4</v>
      </c>
      <c r="G31" s="31" t="s">
        <v>6</v>
      </c>
      <c r="H31" s="32"/>
      <c r="I31" s="33"/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372">
        <v>0</v>
      </c>
      <c r="P31" s="372">
        <v>0</v>
      </c>
      <c r="Q31" s="372">
        <v>0</v>
      </c>
      <c r="R31" s="148">
        <v>0</v>
      </c>
      <c r="Z31" s="249"/>
      <c r="AA31" s="249"/>
      <c r="AB31" s="249"/>
      <c r="AC31" s="249"/>
      <c r="AD31" s="249"/>
      <c r="AE31" s="249"/>
    </row>
    <row r="32" spans="3:31" ht="12.75" customHeight="1">
      <c r="C32" s="22"/>
      <c r="D32" s="36"/>
      <c r="E32" s="514"/>
      <c r="F32" s="524"/>
      <c r="G32" s="100" t="s">
        <v>7</v>
      </c>
      <c r="H32" s="101"/>
      <c r="I32" s="102"/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398">
        <v>0</v>
      </c>
      <c r="P32" s="398">
        <v>0</v>
      </c>
      <c r="Q32" s="398">
        <v>0</v>
      </c>
      <c r="R32" s="237">
        <v>0</v>
      </c>
      <c r="Z32" s="249"/>
      <c r="AA32" s="249"/>
      <c r="AB32" s="249"/>
      <c r="AC32" s="249"/>
      <c r="AD32" s="249"/>
      <c r="AE32" s="249"/>
    </row>
    <row r="33" spans="3:31" ht="12.75" customHeight="1">
      <c r="C33" s="22"/>
      <c r="D33" s="36"/>
      <c r="E33" s="514"/>
      <c r="F33" s="525"/>
      <c r="G33" s="37" t="s">
        <v>8</v>
      </c>
      <c r="H33" s="38"/>
      <c r="I33" s="39"/>
      <c r="J33" s="223">
        <v>349</v>
      </c>
      <c r="K33" s="223">
        <v>442</v>
      </c>
      <c r="L33" s="223">
        <v>354</v>
      </c>
      <c r="M33" s="223">
        <v>181</v>
      </c>
      <c r="N33" s="223">
        <v>241</v>
      </c>
      <c r="O33" s="398">
        <v>202</v>
      </c>
      <c r="P33" s="398">
        <v>224</v>
      </c>
      <c r="Q33" s="398">
        <v>365</v>
      </c>
      <c r="R33" s="237">
        <v>335</v>
      </c>
      <c r="Z33" s="249"/>
      <c r="AA33" s="249"/>
      <c r="AB33" s="249"/>
      <c r="AC33" s="249"/>
      <c r="AD33" s="249"/>
      <c r="AE33" s="249"/>
    </row>
    <row r="34" spans="3:31" ht="12.75" customHeight="1">
      <c r="C34" s="22"/>
      <c r="D34" s="36"/>
      <c r="E34" s="514"/>
      <c r="F34" s="526"/>
      <c r="G34" s="42" t="s">
        <v>9</v>
      </c>
      <c r="H34" s="43"/>
      <c r="I34" s="44"/>
      <c r="J34" s="274">
        <v>19458</v>
      </c>
      <c r="K34" s="274">
        <v>21029</v>
      </c>
      <c r="L34" s="274">
        <v>20677</v>
      </c>
      <c r="M34" s="274">
        <v>20089</v>
      </c>
      <c r="N34" s="274">
        <v>20039</v>
      </c>
      <c r="O34" s="399">
        <v>20937</v>
      </c>
      <c r="P34" s="399">
        <v>20542</v>
      </c>
      <c r="Q34" s="399">
        <v>20378</v>
      </c>
      <c r="R34" s="275">
        <v>17805</v>
      </c>
      <c r="Z34" s="249"/>
      <c r="AA34" s="249"/>
      <c r="AB34" s="249"/>
      <c r="AC34" s="249"/>
      <c r="AD34" s="249"/>
      <c r="AE34" s="249"/>
    </row>
    <row r="35" spans="3:31" ht="12.75" customHeight="1">
      <c r="C35" s="22"/>
      <c r="D35" s="36"/>
      <c r="E35" s="514"/>
      <c r="F35" s="97" t="s">
        <v>11</v>
      </c>
      <c r="G35" s="97"/>
      <c r="H35" s="98"/>
      <c r="I35" s="99"/>
      <c r="J35" s="246">
        <v>12976</v>
      </c>
      <c r="K35" s="246">
        <v>13517</v>
      </c>
      <c r="L35" s="246">
        <v>13647</v>
      </c>
      <c r="M35" s="246">
        <v>13553</v>
      </c>
      <c r="N35" s="246">
        <v>14070</v>
      </c>
      <c r="O35" s="397">
        <v>15081</v>
      </c>
      <c r="P35" s="397">
        <v>15027</v>
      </c>
      <c r="Q35" s="397">
        <v>14215</v>
      </c>
      <c r="R35" s="247">
        <v>12003</v>
      </c>
      <c r="S35" s="249"/>
      <c r="Z35" s="249"/>
      <c r="AA35" s="249"/>
      <c r="AB35" s="249"/>
      <c r="AC35" s="249"/>
      <c r="AD35" s="249"/>
      <c r="AE35" s="249"/>
    </row>
    <row r="36" spans="3:31" ht="12.75" customHeight="1" thickBot="1">
      <c r="C36" s="22"/>
      <c r="D36" s="47"/>
      <c r="E36" s="515"/>
      <c r="F36" s="104" t="s">
        <v>12</v>
      </c>
      <c r="G36" s="104"/>
      <c r="H36" s="105"/>
      <c r="I36" s="106"/>
      <c r="J36" s="276">
        <v>56</v>
      </c>
      <c r="K36" s="276">
        <v>66</v>
      </c>
      <c r="L36" s="276">
        <v>53</v>
      </c>
      <c r="M36" s="276">
        <v>88</v>
      </c>
      <c r="N36" s="276">
        <v>54</v>
      </c>
      <c r="O36" s="400">
        <v>84</v>
      </c>
      <c r="P36" s="400">
        <v>50</v>
      </c>
      <c r="Q36" s="400">
        <v>85</v>
      </c>
      <c r="R36" s="277">
        <v>107</v>
      </c>
      <c r="Z36" s="249"/>
      <c r="AA36" s="249"/>
      <c r="AB36" s="249"/>
      <c r="AC36" s="249"/>
      <c r="AD36" s="249"/>
      <c r="AE36" s="249"/>
    </row>
    <row r="37" spans="3:31" ht="13.5" customHeight="1" thickBot="1">
      <c r="C37" s="22"/>
      <c r="D37" s="87" t="s">
        <v>61</v>
      </c>
      <c r="E37" s="88"/>
      <c r="F37" s="88"/>
      <c r="G37" s="88"/>
      <c r="H37" s="88"/>
      <c r="I37" s="88"/>
      <c r="J37" s="278"/>
      <c r="K37" s="278"/>
      <c r="L37" s="278"/>
      <c r="M37" s="278"/>
      <c r="N37" s="279"/>
      <c r="O37" s="279"/>
      <c r="P37" s="279"/>
      <c r="Q37" s="279"/>
      <c r="R37" s="279"/>
      <c r="Z37" s="249"/>
      <c r="AA37" s="249"/>
      <c r="AB37" s="249"/>
      <c r="AC37" s="249"/>
      <c r="AD37" s="249"/>
      <c r="AE37" s="249"/>
    </row>
    <row r="38" spans="3:31" ht="12.75" customHeight="1">
      <c r="C38" s="22"/>
      <c r="D38" s="92"/>
      <c r="E38" s="93" t="s">
        <v>2</v>
      </c>
      <c r="F38" s="93"/>
      <c r="G38" s="93"/>
      <c r="H38" s="94"/>
      <c r="I38" s="95"/>
      <c r="J38" s="272">
        <v>142327</v>
      </c>
      <c r="K38" s="272">
        <v>140277</v>
      </c>
      <c r="L38" s="272">
        <v>135266</v>
      </c>
      <c r="M38" s="272">
        <v>138301</v>
      </c>
      <c r="N38" s="272">
        <v>134240</v>
      </c>
      <c r="O38" s="396">
        <v>132280</v>
      </c>
      <c r="P38" s="396">
        <v>128641</v>
      </c>
      <c r="Q38" s="396">
        <v>115197</v>
      </c>
      <c r="R38" s="273">
        <v>105284</v>
      </c>
      <c r="Z38" s="249"/>
      <c r="AA38" s="249"/>
      <c r="AB38" s="249"/>
      <c r="AC38" s="249"/>
      <c r="AD38" s="249"/>
      <c r="AE38" s="249"/>
    </row>
    <row r="39" spans="3:31" ht="12.75" customHeight="1">
      <c r="C39" s="22"/>
      <c r="D39" s="29"/>
      <c r="E39" s="509" t="s">
        <v>4</v>
      </c>
      <c r="F39" s="96" t="s">
        <v>5</v>
      </c>
      <c r="G39" s="97"/>
      <c r="H39" s="98"/>
      <c r="I39" s="99"/>
      <c r="J39" s="246">
        <v>119601</v>
      </c>
      <c r="K39" s="246">
        <v>118408</v>
      </c>
      <c r="L39" s="246">
        <v>114364</v>
      </c>
      <c r="M39" s="246">
        <v>115273</v>
      </c>
      <c r="N39" s="246">
        <v>111932</v>
      </c>
      <c r="O39" s="397">
        <v>110373</v>
      </c>
      <c r="P39" s="397">
        <v>107311</v>
      </c>
      <c r="Q39" s="397">
        <v>97274</v>
      </c>
      <c r="R39" s="247">
        <v>89883</v>
      </c>
      <c r="Z39" s="249"/>
      <c r="AA39" s="249"/>
      <c r="AB39" s="249"/>
      <c r="AC39" s="249"/>
      <c r="AD39" s="249"/>
      <c r="AE39" s="249"/>
    </row>
    <row r="40" spans="3:31" ht="12.75" customHeight="1">
      <c r="C40" s="22"/>
      <c r="D40" s="36"/>
      <c r="E40" s="514"/>
      <c r="F40" s="516" t="s">
        <v>4</v>
      </c>
      <c r="G40" s="31" t="s">
        <v>6</v>
      </c>
      <c r="H40" s="32"/>
      <c r="I40" s="33"/>
      <c r="J40" s="147">
        <v>651</v>
      </c>
      <c r="K40" s="147">
        <v>663</v>
      </c>
      <c r="L40" s="147">
        <v>706</v>
      </c>
      <c r="M40" s="147">
        <v>672</v>
      </c>
      <c r="N40" s="147">
        <v>709</v>
      </c>
      <c r="O40" s="372">
        <v>674</v>
      </c>
      <c r="P40" s="372">
        <v>739</v>
      </c>
      <c r="Q40" s="372">
        <v>600</v>
      </c>
      <c r="R40" s="148">
        <v>607</v>
      </c>
      <c r="Z40" s="249"/>
      <c r="AA40" s="249"/>
      <c r="AB40" s="249"/>
      <c r="AC40" s="249"/>
      <c r="AD40" s="249"/>
      <c r="AE40" s="249"/>
    </row>
    <row r="41" spans="3:31" ht="12.75" customHeight="1">
      <c r="C41" s="22"/>
      <c r="D41" s="36"/>
      <c r="E41" s="514"/>
      <c r="F41" s="494"/>
      <c r="G41" s="100" t="s">
        <v>7</v>
      </c>
      <c r="H41" s="101"/>
      <c r="I41" s="102"/>
      <c r="J41" s="223">
        <v>269</v>
      </c>
      <c r="K41" s="223">
        <v>422</v>
      </c>
      <c r="L41" s="223">
        <v>415</v>
      </c>
      <c r="M41" s="223">
        <v>420</v>
      </c>
      <c r="N41" s="223">
        <v>456</v>
      </c>
      <c r="O41" s="398">
        <v>518</v>
      </c>
      <c r="P41" s="398">
        <v>428</v>
      </c>
      <c r="Q41" s="398">
        <v>416</v>
      </c>
      <c r="R41" s="237">
        <v>438</v>
      </c>
      <c r="Z41" s="249"/>
      <c r="AA41" s="249"/>
      <c r="AB41" s="249"/>
      <c r="AC41" s="249"/>
      <c r="AD41" s="249"/>
      <c r="AE41" s="249"/>
    </row>
    <row r="42" spans="3:31" ht="12.75" customHeight="1">
      <c r="C42" s="22"/>
      <c r="D42" s="36"/>
      <c r="E42" s="514"/>
      <c r="F42" s="517"/>
      <c r="G42" s="37" t="s">
        <v>8</v>
      </c>
      <c r="H42" s="38"/>
      <c r="I42" s="39"/>
      <c r="J42" s="223">
        <v>553</v>
      </c>
      <c r="K42" s="223">
        <v>486</v>
      </c>
      <c r="L42" s="223">
        <v>330</v>
      </c>
      <c r="M42" s="223">
        <v>214</v>
      </c>
      <c r="N42" s="223">
        <v>333</v>
      </c>
      <c r="O42" s="398">
        <v>381</v>
      </c>
      <c r="P42" s="398">
        <v>452</v>
      </c>
      <c r="Q42" s="398">
        <v>417</v>
      </c>
      <c r="R42" s="237">
        <v>322</v>
      </c>
      <c r="Z42" s="249"/>
      <c r="AA42" s="249"/>
      <c r="AB42" s="249"/>
      <c r="AC42" s="249"/>
      <c r="AD42" s="249"/>
      <c r="AE42" s="249"/>
    </row>
    <row r="43" spans="3:31" ht="12.75" customHeight="1">
      <c r="C43" s="22"/>
      <c r="D43" s="36"/>
      <c r="E43" s="514"/>
      <c r="F43" s="518"/>
      <c r="G43" s="42" t="s">
        <v>9</v>
      </c>
      <c r="H43" s="43"/>
      <c r="I43" s="44"/>
      <c r="J43" s="274">
        <v>118128</v>
      </c>
      <c r="K43" s="274">
        <v>116837</v>
      </c>
      <c r="L43" s="274">
        <v>112913</v>
      </c>
      <c r="M43" s="274">
        <v>113967</v>
      </c>
      <c r="N43" s="274">
        <v>110434</v>
      </c>
      <c r="O43" s="399">
        <v>108800</v>
      </c>
      <c r="P43" s="399">
        <v>105692</v>
      </c>
      <c r="Q43" s="399">
        <v>95841</v>
      </c>
      <c r="R43" s="275">
        <v>88516</v>
      </c>
      <c r="Z43" s="249"/>
      <c r="AA43" s="249"/>
      <c r="AB43" s="249"/>
      <c r="AC43" s="249"/>
      <c r="AD43" s="249"/>
      <c r="AE43" s="249"/>
    </row>
    <row r="44" spans="3:31" ht="12.75" customHeight="1">
      <c r="C44" s="22"/>
      <c r="D44" s="36"/>
      <c r="E44" s="514"/>
      <c r="F44" s="96" t="s">
        <v>11</v>
      </c>
      <c r="G44" s="97"/>
      <c r="H44" s="98"/>
      <c r="I44" s="99"/>
      <c r="J44" s="246">
        <v>22020</v>
      </c>
      <c r="K44" s="246">
        <v>21112</v>
      </c>
      <c r="L44" s="246">
        <v>20248</v>
      </c>
      <c r="M44" s="246">
        <v>22308</v>
      </c>
      <c r="N44" s="246">
        <v>21607</v>
      </c>
      <c r="O44" s="397">
        <v>21199</v>
      </c>
      <c r="P44" s="397">
        <v>20643</v>
      </c>
      <c r="Q44" s="397">
        <v>17148</v>
      </c>
      <c r="R44" s="247">
        <v>14671</v>
      </c>
      <c r="Z44" s="249"/>
      <c r="AA44" s="249"/>
      <c r="AB44" s="249"/>
      <c r="AC44" s="249"/>
      <c r="AD44" s="249"/>
      <c r="AE44" s="249"/>
    </row>
    <row r="45" spans="3:31" ht="12.75" customHeight="1" thickBot="1">
      <c r="C45" s="22"/>
      <c r="D45" s="47"/>
      <c r="E45" s="515"/>
      <c r="F45" s="103" t="s">
        <v>12</v>
      </c>
      <c r="G45" s="104"/>
      <c r="H45" s="105"/>
      <c r="I45" s="106"/>
      <c r="J45" s="276">
        <v>706</v>
      </c>
      <c r="K45" s="276">
        <v>757</v>
      </c>
      <c r="L45" s="276">
        <v>654</v>
      </c>
      <c r="M45" s="276">
        <v>720</v>
      </c>
      <c r="N45" s="276">
        <v>701</v>
      </c>
      <c r="O45" s="400">
        <v>708</v>
      </c>
      <c r="P45" s="400">
        <v>687</v>
      </c>
      <c r="Q45" s="400">
        <v>775</v>
      </c>
      <c r="R45" s="277">
        <v>730</v>
      </c>
      <c r="Z45" s="249"/>
      <c r="AA45" s="249"/>
      <c r="AB45" s="249"/>
      <c r="AC45" s="249"/>
      <c r="AD45" s="249"/>
      <c r="AE45" s="249"/>
    </row>
    <row r="46" spans="3:31" ht="12.75" customHeight="1">
      <c r="C46" s="22"/>
      <c r="D46" s="92"/>
      <c r="E46" s="93" t="s">
        <v>137</v>
      </c>
      <c r="F46" s="93"/>
      <c r="G46" s="93"/>
      <c r="H46" s="94"/>
      <c r="I46" s="95"/>
      <c r="J46" s="272">
        <v>127619</v>
      </c>
      <c r="K46" s="272">
        <v>125246</v>
      </c>
      <c r="L46" s="272">
        <v>122311</v>
      </c>
      <c r="M46" s="272">
        <v>124669</v>
      </c>
      <c r="N46" s="272">
        <v>119675</v>
      </c>
      <c r="O46" s="396">
        <v>116788</v>
      </c>
      <c r="P46" s="396">
        <v>114585</v>
      </c>
      <c r="Q46" s="396">
        <v>101232</v>
      </c>
      <c r="R46" s="273">
        <v>94387</v>
      </c>
      <c r="Z46" s="249"/>
      <c r="AA46" s="249"/>
      <c r="AB46" s="249"/>
      <c r="AC46" s="249"/>
      <c r="AD46" s="249"/>
      <c r="AE46" s="249"/>
    </row>
    <row r="47" spans="3:31" ht="12.75" customHeight="1">
      <c r="C47" s="22"/>
      <c r="D47" s="29"/>
      <c r="E47" s="509" t="s">
        <v>4</v>
      </c>
      <c r="F47" s="96" t="s">
        <v>5</v>
      </c>
      <c r="G47" s="97"/>
      <c r="H47" s="98"/>
      <c r="I47" s="99"/>
      <c r="J47" s="246">
        <v>110344</v>
      </c>
      <c r="K47" s="246">
        <v>108427</v>
      </c>
      <c r="L47" s="246">
        <v>105958</v>
      </c>
      <c r="M47" s="246">
        <v>106872</v>
      </c>
      <c r="N47" s="246">
        <v>102925</v>
      </c>
      <c r="O47" s="397">
        <v>100757</v>
      </c>
      <c r="P47" s="397">
        <v>98755</v>
      </c>
      <c r="Q47" s="397">
        <v>88475</v>
      </c>
      <c r="R47" s="247">
        <v>82904</v>
      </c>
      <c r="Z47" s="249"/>
      <c r="AA47" s="249"/>
      <c r="AB47" s="249"/>
      <c r="AC47" s="249"/>
      <c r="AD47" s="249"/>
      <c r="AE47" s="249"/>
    </row>
    <row r="48" spans="3:31" ht="12.75" customHeight="1">
      <c r="C48" s="22"/>
      <c r="D48" s="36"/>
      <c r="E48" s="514"/>
      <c r="F48" s="516" t="s">
        <v>4</v>
      </c>
      <c r="G48" s="31" t="s">
        <v>6</v>
      </c>
      <c r="H48" s="32"/>
      <c r="I48" s="33"/>
      <c r="J48" s="147">
        <v>651</v>
      </c>
      <c r="K48" s="147">
        <v>663</v>
      </c>
      <c r="L48" s="147">
        <v>706</v>
      </c>
      <c r="M48" s="147">
        <v>672</v>
      </c>
      <c r="N48" s="147">
        <v>709</v>
      </c>
      <c r="O48" s="372">
        <v>674</v>
      </c>
      <c r="P48" s="372">
        <v>739</v>
      </c>
      <c r="Q48" s="372">
        <v>600</v>
      </c>
      <c r="R48" s="148">
        <v>607</v>
      </c>
      <c r="Z48" s="249"/>
      <c r="AA48" s="249"/>
      <c r="AB48" s="249"/>
      <c r="AC48" s="249"/>
      <c r="AD48" s="249"/>
      <c r="AE48" s="249"/>
    </row>
    <row r="49" spans="3:31" ht="12.75" customHeight="1">
      <c r="C49" s="22"/>
      <c r="D49" s="36"/>
      <c r="E49" s="514"/>
      <c r="F49" s="494"/>
      <c r="G49" s="100" t="s">
        <v>7</v>
      </c>
      <c r="H49" s="101"/>
      <c r="I49" s="102"/>
      <c r="J49" s="223">
        <v>269</v>
      </c>
      <c r="K49" s="223">
        <v>422</v>
      </c>
      <c r="L49" s="223">
        <v>415</v>
      </c>
      <c r="M49" s="223">
        <v>420</v>
      </c>
      <c r="N49" s="223">
        <v>456</v>
      </c>
      <c r="O49" s="398">
        <v>518</v>
      </c>
      <c r="P49" s="398">
        <v>428</v>
      </c>
      <c r="Q49" s="398">
        <v>416</v>
      </c>
      <c r="R49" s="237">
        <v>438</v>
      </c>
      <c r="Z49" s="249"/>
      <c r="AA49" s="249"/>
      <c r="AB49" s="249"/>
      <c r="AC49" s="249"/>
      <c r="AD49" s="249"/>
      <c r="AE49" s="249"/>
    </row>
    <row r="50" spans="3:31" ht="12.75" customHeight="1">
      <c r="C50" s="22"/>
      <c r="D50" s="36"/>
      <c r="E50" s="514"/>
      <c r="F50" s="517"/>
      <c r="G50" s="37" t="s">
        <v>8</v>
      </c>
      <c r="H50" s="38"/>
      <c r="I50" s="39"/>
      <c r="J50" s="223">
        <v>391</v>
      </c>
      <c r="K50" s="223">
        <v>243</v>
      </c>
      <c r="L50" s="223">
        <v>193</v>
      </c>
      <c r="M50" s="223">
        <v>151</v>
      </c>
      <c r="N50" s="223">
        <v>244</v>
      </c>
      <c r="O50" s="398">
        <v>277</v>
      </c>
      <c r="P50" s="398">
        <v>339</v>
      </c>
      <c r="Q50" s="398">
        <v>230</v>
      </c>
      <c r="R50" s="237">
        <v>194</v>
      </c>
      <c r="Z50" s="249"/>
      <c r="AA50" s="249"/>
      <c r="AB50" s="249"/>
      <c r="AC50" s="249"/>
      <c r="AD50" s="249"/>
      <c r="AE50" s="249"/>
    </row>
    <row r="51" spans="3:31" ht="12.75" customHeight="1">
      <c r="C51" s="22"/>
      <c r="D51" s="36"/>
      <c r="E51" s="514"/>
      <c r="F51" s="518"/>
      <c r="G51" s="42" t="s">
        <v>9</v>
      </c>
      <c r="H51" s="43"/>
      <c r="I51" s="44"/>
      <c r="J51" s="274">
        <v>109033</v>
      </c>
      <c r="K51" s="274">
        <v>107099</v>
      </c>
      <c r="L51" s="274">
        <v>104644</v>
      </c>
      <c r="M51" s="274">
        <v>105629</v>
      </c>
      <c r="N51" s="274">
        <v>101516</v>
      </c>
      <c r="O51" s="399">
        <v>99288</v>
      </c>
      <c r="P51" s="399">
        <v>97249</v>
      </c>
      <c r="Q51" s="399">
        <v>87229</v>
      </c>
      <c r="R51" s="275">
        <v>81665</v>
      </c>
      <c r="Z51" s="249"/>
      <c r="AA51" s="249"/>
      <c r="AB51" s="249"/>
      <c r="AC51" s="249"/>
      <c r="AD51" s="249"/>
      <c r="AE51" s="249"/>
    </row>
    <row r="52" spans="3:31" ht="12.75" customHeight="1">
      <c r="C52" s="22"/>
      <c r="D52" s="36"/>
      <c r="E52" s="514"/>
      <c r="F52" s="96" t="s">
        <v>11</v>
      </c>
      <c r="G52" s="97"/>
      <c r="H52" s="98"/>
      <c r="I52" s="99"/>
      <c r="J52" s="246">
        <v>16569</v>
      </c>
      <c r="K52" s="246">
        <v>16098</v>
      </c>
      <c r="L52" s="246">
        <v>15699</v>
      </c>
      <c r="M52" s="246">
        <v>17111</v>
      </c>
      <c r="N52" s="246">
        <v>16049</v>
      </c>
      <c r="O52" s="397">
        <v>15359</v>
      </c>
      <c r="P52" s="397">
        <v>15143</v>
      </c>
      <c r="Q52" s="397">
        <v>12023</v>
      </c>
      <c r="R52" s="247">
        <v>10814</v>
      </c>
      <c r="Z52" s="249"/>
      <c r="AA52" s="249"/>
      <c r="AB52" s="249"/>
      <c r="AC52" s="249"/>
      <c r="AD52" s="249"/>
      <c r="AE52" s="249"/>
    </row>
    <row r="53" spans="3:31" ht="12.75" customHeight="1" thickBot="1">
      <c r="C53" s="22"/>
      <c r="D53" s="47"/>
      <c r="E53" s="515"/>
      <c r="F53" s="103" t="s">
        <v>12</v>
      </c>
      <c r="G53" s="104"/>
      <c r="H53" s="105"/>
      <c r="I53" s="106"/>
      <c r="J53" s="276">
        <v>706</v>
      </c>
      <c r="K53" s="276">
        <v>721</v>
      </c>
      <c r="L53" s="276">
        <v>654</v>
      </c>
      <c r="M53" s="276">
        <v>686</v>
      </c>
      <c r="N53" s="276">
        <v>701</v>
      </c>
      <c r="O53" s="400">
        <v>672</v>
      </c>
      <c r="P53" s="400">
        <v>687</v>
      </c>
      <c r="Q53" s="400">
        <v>734</v>
      </c>
      <c r="R53" s="277">
        <v>669</v>
      </c>
      <c r="Z53" s="249"/>
      <c r="AA53" s="249"/>
      <c r="AB53" s="249"/>
      <c r="AC53" s="249"/>
      <c r="AD53" s="249"/>
      <c r="AE53" s="249"/>
    </row>
    <row r="54" spans="3:31" ht="12.75" customHeight="1">
      <c r="C54" s="22"/>
      <c r="D54" s="92"/>
      <c r="E54" s="93" t="s">
        <v>127</v>
      </c>
      <c r="F54" s="93"/>
      <c r="G54" s="93"/>
      <c r="H54" s="94"/>
      <c r="I54" s="95"/>
      <c r="J54" s="272">
        <v>14708</v>
      </c>
      <c r="K54" s="272">
        <v>15031</v>
      </c>
      <c r="L54" s="272">
        <v>12955</v>
      </c>
      <c r="M54" s="272">
        <v>13632</v>
      </c>
      <c r="N54" s="272">
        <v>14565</v>
      </c>
      <c r="O54" s="396">
        <v>15492</v>
      </c>
      <c r="P54" s="396">
        <v>14056</v>
      </c>
      <c r="Q54" s="396">
        <v>13965</v>
      </c>
      <c r="R54" s="273">
        <v>10897</v>
      </c>
      <c r="Z54" s="249"/>
      <c r="AA54" s="249"/>
      <c r="AB54" s="249"/>
      <c r="AC54" s="249"/>
      <c r="AD54" s="249"/>
      <c r="AE54" s="249"/>
    </row>
    <row r="55" spans="3:31" ht="12.75" customHeight="1">
      <c r="C55" s="22"/>
      <c r="D55" s="29"/>
      <c r="E55" s="509" t="s">
        <v>4</v>
      </c>
      <c r="F55" s="97" t="s">
        <v>5</v>
      </c>
      <c r="G55" s="97"/>
      <c r="H55" s="98"/>
      <c r="I55" s="99"/>
      <c r="J55" s="246">
        <v>9257</v>
      </c>
      <c r="K55" s="246">
        <v>9981</v>
      </c>
      <c r="L55" s="246">
        <v>8406</v>
      </c>
      <c r="M55" s="246">
        <v>8401</v>
      </c>
      <c r="N55" s="246">
        <v>9007</v>
      </c>
      <c r="O55" s="397">
        <v>9616</v>
      </c>
      <c r="P55" s="397">
        <v>8556</v>
      </c>
      <c r="Q55" s="397">
        <v>8799</v>
      </c>
      <c r="R55" s="247">
        <v>6979</v>
      </c>
      <c r="Z55" s="249"/>
      <c r="AA55" s="249"/>
      <c r="AB55" s="249"/>
      <c r="AC55" s="249"/>
      <c r="AD55" s="249"/>
      <c r="AE55" s="249"/>
    </row>
    <row r="56" spans="3:31" ht="12.75" customHeight="1">
      <c r="C56" s="22"/>
      <c r="D56" s="36"/>
      <c r="E56" s="514"/>
      <c r="F56" s="523" t="s">
        <v>4</v>
      </c>
      <c r="G56" s="31" t="s">
        <v>6</v>
      </c>
      <c r="H56" s="32"/>
      <c r="I56" s="33"/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372">
        <v>0</v>
      </c>
      <c r="P56" s="372">
        <v>0</v>
      </c>
      <c r="Q56" s="372">
        <v>0</v>
      </c>
      <c r="R56" s="148">
        <v>0</v>
      </c>
      <c r="Z56" s="249"/>
      <c r="AA56" s="249"/>
      <c r="AB56" s="249"/>
      <c r="AC56" s="249"/>
      <c r="AD56" s="249"/>
      <c r="AE56" s="249"/>
    </row>
    <row r="57" spans="3:31" ht="12.75" customHeight="1">
      <c r="C57" s="22"/>
      <c r="D57" s="36"/>
      <c r="E57" s="514"/>
      <c r="F57" s="524"/>
      <c r="G57" s="100" t="s">
        <v>7</v>
      </c>
      <c r="H57" s="101"/>
      <c r="I57" s="102"/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398">
        <v>0</v>
      </c>
      <c r="P57" s="398">
        <v>0</v>
      </c>
      <c r="Q57" s="398">
        <v>0</v>
      </c>
      <c r="R57" s="237">
        <v>0</v>
      </c>
      <c r="Z57" s="249"/>
      <c r="AA57" s="249"/>
      <c r="AB57" s="249"/>
      <c r="AC57" s="249"/>
      <c r="AD57" s="249"/>
      <c r="AE57" s="249"/>
    </row>
    <row r="58" spans="3:31" ht="12.75" customHeight="1">
      <c r="C58" s="22"/>
      <c r="D58" s="36"/>
      <c r="E58" s="514"/>
      <c r="F58" s="525"/>
      <c r="G58" s="37" t="s">
        <v>8</v>
      </c>
      <c r="H58" s="38"/>
      <c r="I58" s="39"/>
      <c r="J58" s="223">
        <v>162</v>
      </c>
      <c r="K58" s="223">
        <v>243</v>
      </c>
      <c r="L58" s="223">
        <v>137</v>
      </c>
      <c r="M58" s="223">
        <v>63</v>
      </c>
      <c r="N58" s="223">
        <v>89</v>
      </c>
      <c r="O58" s="398">
        <v>104</v>
      </c>
      <c r="P58" s="398">
        <v>113</v>
      </c>
      <c r="Q58" s="398">
        <v>187</v>
      </c>
      <c r="R58" s="237">
        <v>128</v>
      </c>
      <c r="Z58" s="249"/>
      <c r="AA58" s="249"/>
      <c r="AB58" s="249"/>
      <c r="AC58" s="249"/>
      <c r="AD58" s="249"/>
      <c r="AE58" s="249"/>
    </row>
    <row r="59" spans="3:31" ht="12.75" customHeight="1">
      <c r="C59" s="22"/>
      <c r="D59" s="36"/>
      <c r="E59" s="514"/>
      <c r="F59" s="526"/>
      <c r="G59" s="42" t="s">
        <v>9</v>
      </c>
      <c r="H59" s="43"/>
      <c r="I59" s="44"/>
      <c r="J59" s="274">
        <v>9095</v>
      </c>
      <c r="K59" s="274">
        <v>9738</v>
      </c>
      <c r="L59" s="274">
        <v>8269</v>
      </c>
      <c r="M59" s="274">
        <v>8338</v>
      </c>
      <c r="N59" s="274">
        <v>8918</v>
      </c>
      <c r="O59" s="399">
        <v>9512</v>
      </c>
      <c r="P59" s="399">
        <v>8443</v>
      </c>
      <c r="Q59" s="399">
        <v>8612</v>
      </c>
      <c r="R59" s="275">
        <v>6851</v>
      </c>
      <c r="Z59" s="249"/>
      <c r="AA59" s="249"/>
      <c r="AB59" s="249"/>
      <c r="AC59" s="249"/>
      <c r="AD59" s="249"/>
      <c r="AE59" s="249"/>
    </row>
    <row r="60" spans="3:31" ht="12.75" customHeight="1">
      <c r="C60" s="22"/>
      <c r="D60" s="36"/>
      <c r="E60" s="514"/>
      <c r="F60" s="97" t="s">
        <v>11</v>
      </c>
      <c r="G60" s="97"/>
      <c r="H60" s="98"/>
      <c r="I60" s="99"/>
      <c r="J60" s="246">
        <v>5451</v>
      </c>
      <c r="K60" s="246">
        <v>5014</v>
      </c>
      <c r="L60" s="246">
        <v>4549</v>
      </c>
      <c r="M60" s="246">
        <v>5197</v>
      </c>
      <c r="N60" s="246">
        <v>5558</v>
      </c>
      <c r="O60" s="397">
        <v>5840</v>
      </c>
      <c r="P60" s="397">
        <v>5500</v>
      </c>
      <c r="Q60" s="397">
        <v>5125</v>
      </c>
      <c r="R60" s="247">
        <v>3857</v>
      </c>
      <c r="Z60" s="249"/>
      <c r="AA60" s="249"/>
      <c r="AB60" s="249"/>
      <c r="AC60" s="249"/>
      <c r="AD60" s="249"/>
      <c r="AE60" s="249"/>
    </row>
    <row r="61" spans="3:31" ht="12.75" customHeight="1" thickBot="1">
      <c r="C61" s="22"/>
      <c r="D61" s="47"/>
      <c r="E61" s="515"/>
      <c r="F61" s="104" t="s">
        <v>12</v>
      </c>
      <c r="G61" s="104"/>
      <c r="H61" s="105"/>
      <c r="I61" s="106"/>
      <c r="J61" s="276">
        <v>0</v>
      </c>
      <c r="K61" s="276">
        <v>36</v>
      </c>
      <c r="L61" s="276">
        <v>0</v>
      </c>
      <c r="M61" s="276">
        <v>34</v>
      </c>
      <c r="N61" s="276">
        <v>0</v>
      </c>
      <c r="O61" s="400">
        <v>36</v>
      </c>
      <c r="P61" s="400">
        <v>0</v>
      </c>
      <c r="Q61" s="400">
        <v>41</v>
      </c>
      <c r="R61" s="277">
        <v>61</v>
      </c>
      <c r="Z61" s="249"/>
      <c r="AA61" s="249"/>
      <c r="AB61" s="249"/>
      <c r="AC61" s="249"/>
      <c r="AD61" s="249"/>
      <c r="AE61" s="249"/>
    </row>
    <row r="62" spans="3:31" ht="12.75" customHeight="1" thickBot="1">
      <c r="C62" s="22"/>
      <c r="D62" s="87" t="s">
        <v>62</v>
      </c>
      <c r="E62" s="88"/>
      <c r="F62" s="88"/>
      <c r="G62" s="88"/>
      <c r="H62" s="88"/>
      <c r="I62" s="88"/>
      <c r="J62" s="278"/>
      <c r="K62" s="278"/>
      <c r="L62" s="278"/>
      <c r="M62" s="278"/>
      <c r="N62" s="279"/>
      <c r="O62" s="279"/>
      <c r="P62" s="279"/>
      <c r="Q62" s="279"/>
      <c r="R62" s="279"/>
      <c r="Z62" s="249"/>
      <c r="AA62" s="249"/>
      <c r="AB62" s="249"/>
      <c r="AC62" s="249"/>
      <c r="AD62" s="249"/>
      <c r="AE62" s="249"/>
    </row>
    <row r="63" spans="3:31" ht="12.75" customHeight="1">
      <c r="C63" s="22"/>
      <c r="D63" s="92"/>
      <c r="E63" s="93" t="s">
        <v>2</v>
      </c>
      <c r="F63" s="93"/>
      <c r="G63" s="93"/>
      <c r="H63" s="94"/>
      <c r="I63" s="95"/>
      <c r="J63" s="272">
        <v>106488</v>
      </c>
      <c r="K63" s="272">
        <v>107437</v>
      </c>
      <c r="L63" s="272">
        <v>108484</v>
      </c>
      <c r="M63" s="272">
        <v>105931</v>
      </c>
      <c r="N63" s="272">
        <v>101048</v>
      </c>
      <c r="O63" s="396">
        <v>98450</v>
      </c>
      <c r="P63" s="396">
        <v>92065</v>
      </c>
      <c r="Q63" s="396">
        <v>85504</v>
      </c>
      <c r="R63" s="273" t="s">
        <v>3</v>
      </c>
      <c r="Z63" s="249"/>
      <c r="AA63" s="249"/>
      <c r="AB63" s="249"/>
      <c r="AC63" s="249"/>
      <c r="AD63" s="249"/>
      <c r="AE63" s="249"/>
    </row>
    <row r="64" spans="3:31" ht="12.75" customHeight="1">
      <c r="C64" s="22"/>
      <c r="D64" s="29"/>
      <c r="E64" s="509" t="s">
        <v>4</v>
      </c>
      <c r="F64" s="96" t="s">
        <v>5</v>
      </c>
      <c r="G64" s="97"/>
      <c r="H64" s="98"/>
      <c r="I64" s="99"/>
      <c r="J64" s="246">
        <v>90665</v>
      </c>
      <c r="K64" s="246">
        <v>90986</v>
      </c>
      <c r="L64" s="246">
        <v>90964</v>
      </c>
      <c r="M64" s="246">
        <v>88891</v>
      </c>
      <c r="N64" s="246">
        <v>84747</v>
      </c>
      <c r="O64" s="397">
        <v>81735</v>
      </c>
      <c r="P64" s="397">
        <v>76030</v>
      </c>
      <c r="Q64" s="397">
        <v>72174</v>
      </c>
      <c r="R64" s="424" t="s">
        <v>3</v>
      </c>
      <c r="Z64" s="249"/>
      <c r="AA64" s="249"/>
      <c r="AB64" s="249"/>
      <c r="AC64" s="249"/>
      <c r="AD64" s="249"/>
      <c r="AE64" s="249"/>
    </row>
    <row r="65" spans="3:31" ht="12.75" customHeight="1">
      <c r="C65" s="22"/>
      <c r="D65" s="36"/>
      <c r="E65" s="514"/>
      <c r="F65" s="516" t="s">
        <v>4</v>
      </c>
      <c r="G65" s="31" t="s">
        <v>6</v>
      </c>
      <c r="H65" s="32"/>
      <c r="I65" s="33"/>
      <c r="J65" s="147">
        <v>387</v>
      </c>
      <c r="K65" s="147">
        <v>358</v>
      </c>
      <c r="L65" s="147">
        <v>367</v>
      </c>
      <c r="M65" s="147">
        <v>325</v>
      </c>
      <c r="N65" s="147">
        <v>327</v>
      </c>
      <c r="O65" s="372">
        <v>339</v>
      </c>
      <c r="P65" s="372">
        <v>348</v>
      </c>
      <c r="Q65" s="372">
        <v>293</v>
      </c>
      <c r="R65" s="425" t="s">
        <v>3</v>
      </c>
      <c r="Z65" s="249"/>
      <c r="AA65" s="249"/>
      <c r="AB65" s="249"/>
      <c r="AC65" s="249"/>
      <c r="AD65" s="249"/>
      <c r="AE65" s="249"/>
    </row>
    <row r="66" spans="3:31" ht="12.75" customHeight="1">
      <c r="C66" s="22"/>
      <c r="D66" s="36"/>
      <c r="E66" s="514"/>
      <c r="F66" s="494"/>
      <c r="G66" s="100" t="s">
        <v>7</v>
      </c>
      <c r="H66" s="101"/>
      <c r="I66" s="102"/>
      <c r="J66" s="223">
        <v>331</v>
      </c>
      <c r="K66" s="223">
        <v>306</v>
      </c>
      <c r="L66" s="223">
        <v>311</v>
      </c>
      <c r="M66" s="223">
        <v>379</v>
      </c>
      <c r="N66" s="223">
        <v>406</v>
      </c>
      <c r="O66" s="398">
        <v>316</v>
      </c>
      <c r="P66" s="398">
        <v>375</v>
      </c>
      <c r="Q66" s="398">
        <v>391</v>
      </c>
      <c r="R66" s="426" t="s">
        <v>3</v>
      </c>
      <c r="Z66" s="249"/>
      <c r="AA66" s="249"/>
      <c r="AB66" s="249"/>
      <c r="AC66" s="249"/>
      <c r="AD66" s="249"/>
      <c r="AE66" s="249"/>
    </row>
    <row r="67" spans="3:31" ht="12.75" customHeight="1">
      <c r="C67" s="22"/>
      <c r="D67" s="36"/>
      <c r="E67" s="514"/>
      <c r="F67" s="517"/>
      <c r="G67" s="37" t="s">
        <v>8</v>
      </c>
      <c r="H67" s="38"/>
      <c r="I67" s="39"/>
      <c r="J67" s="223">
        <v>633</v>
      </c>
      <c r="K67" s="223">
        <v>525</v>
      </c>
      <c r="L67" s="223">
        <v>331</v>
      </c>
      <c r="M67" s="223">
        <v>345</v>
      </c>
      <c r="N67" s="223">
        <v>214</v>
      </c>
      <c r="O67" s="398">
        <v>184</v>
      </c>
      <c r="P67" s="398">
        <v>142</v>
      </c>
      <c r="Q67" s="398">
        <v>199</v>
      </c>
      <c r="R67" s="426" t="s">
        <v>3</v>
      </c>
      <c r="Z67" s="249"/>
      <c r="AA67" s="249"/>
      <c r="AB67" s="249"/>
      <c r="AC67" s="249"/>
      <c r="AD67" s="249"/>
      <c r="AE67" s="249"/>
    </row>
    <row r="68" spans="3:31" ht="12.75" customHeight="1">
      <c r="C68" s="22"/>
      <c r="D68" s="36"/>
      <c r="E68" s="514"/>
      <c r="F68" s="518"/>
      <c r="G68" s="42" t="s">
        <v>9</v>
      </c>
      <c r="H68" s="43"/>
      <c r="I68" s="44"/>
      <c r="J68" s="274">
        <v>89314</v>
      </c>
      <c r="K68" s="274">
        <v>89797</v>
      </c>
      <c r="L68" s="274">
        <v>89955</v>
      </c>
      <c r="M68" s="274">
        <v>87842</v>
      </c>
      <c r="N68" s="274">
        <v>83800</v>
      </c>
      <c r="O68" s="399">
        <v>80896</v>
      </c>
      <c r="P68" s="399">
        <v>75165</v>
      </c>
      <c r="Q68" s="399">
        <v>71291</v>
      </c>
      <c r="R68" s="427" t="s">
        <v>3</v>
      </c>
      <c r="Z68" s="249"/>
      <c r="AA68" s="249"/>
      <c r="AB68" s="249"/>
      <c r="AC68" s="249"/>
      <c r="AD68" s="249"/>
      <c r="AE68" s="249"/>
    </row>
    <row r="69" spans="3:31" ht="12.75" customHeight="1">
      <c r="C69" s="22"/>
      <c r="D69" s="36"/>
      <c r="E69" s="514"/>
      <c r="F69" s="96" t="s">
        <v>11</v>
      </c>
      <c r="G69" s="97"/>
      <c r="H69" s="98"/>
      <c r="I69" s="99"/>
      <c r="J69" s="246">
        <v>15193</v>
      </c>
      <c r="K69" s="246">
        <v>15957</v>
      </c>
      <c r="L69" s="246">
        <v>16999</v>
      </c>
      <c r="M69" s="246">
        <v>16376</v>
      </c>
      <c r="N69" s="246">
        <v>15748</v>
      </c>
      <c r="O69" s="397">
        <v>16180</v>
      </c>
      <c r="P69" s="439">
        <v>15521</v>
      </c>
      <c r="Q69" s="439">
        <v>12846</v>
      </c>
      <c r="R69" s="429" t="s">
        <v>3</v>
      </c>
      <c r="Z69" s="249"/>
      <c r="AA69" s="249"/>
      <c r="AB69" s="249"/>
      <c r="AC69" s="249"/>
      <c r="AD69" s="249"/>
      <c r="AE69" s="249"/>
    </row>
    <row r="70" spans="3:31" ht="12.75" customHeight="1" thickBot="1">
      <c r="C70" s="22"/>
      <c r="D70" s="47"/>
      <c r="E70" s="515"/>
      <c r="F70" s="103" t="s">
        <v>12</v>
      </c>
      <c r="G70" s="104"/>
      <c r="H70" s="105"/>
      <c r="I70" s="106"/>
      <c r="J70" s="276">
        <v>630</v>
      </c>
      <c r="K70" s="276">
        <v>494</v>
      </c>
      <c r="L70" s="276">
        <v>521</v>
      </c>
      <c r="M70" s="276">
        <v>664</v>
      </c>
      <c r="N70" s="276">
        <v>553</v>
      </c>
      <c r="O70" s="400">
        <v>535</v>
      </c>
      <c r="P70" s="400">
        <v>514</v>
      </c>
      <c r="Q70" s="400">
        <v>484</v>
      </c>
      <c r="R70" s="428" t="s">
        <v>3</v>
      </c>
      <c r="Z70" s="249"/>
      <c r="AA70" s="249"/>
      <c r="AB70" s="249"/>
      <c r="AC70" s="249"/>
      <c r="AD70" s="249"/>
      <c r="AE70" s="249"/>
    </row>
    <row r="71" spans="3:31" ht="12.75" customHeight="1">
      <c r="C71" s="22"/>
      <c r="D71" s="92"/>
      <c r="E71" s="93" t="s">
        <v>137</v>
      </c>
      <c r="F71" s="93"/>
      <c r="G71" s="93"/>
      <c r="H71" s="94"/>
      <c r="I71" s="95"/>
      <c r="J71" s="272">
        <v>100209</v>
      </c>
      <c r="K71" s="272">
        <v>100961</v>
      </c>
      <c r="L71" s="272">
        <v>100632</v>
      </c>
      <c r="M71" s="272">
        <v>98046</v>
      </c>
      <c r="N71" s="272">
        <v>94136</v>
      </c>
      <c r="O71" s="396">
        <v>91007</v>
      </c>
      <c r="P71" s="440">
        <v>84882</v>
      </c>
      <c r="Q71" s="440">
        <v>79208</v>
      </c>
      <c r="R71" s="430" t="s">
        <v>3</v>
      </c>
      <c r="Z71" s="249"/>
      <c r="AA71" s="249"/>
      <c r="AB71" s="249"/>
      <c r="AC71" s="249"/>
      <c r="AD71" s="249"/>
      <c r="AE71" s="249"/>
    </row>
    <row r="72" spans="3:31" ht="12.75" customHeight="1">
      <c r="C72" s="22"/>
      <c r="D72" s="29"/>
      <c r="E72" s="509" t="s">
        <v>4</v>
      </c>
      <c r="F72" s="96" t="s">
        <v>5</v>
      </c>
      <c r="G72" s="97"/>
      <c r="H72" s="98"/>
      <c r="I72" s="99"/>
      <c r="J72" s="246">
        <v>87119</v>
      </c>
      <c r="K72" s="246">
        <v>87525</v>
      </c>
      <c r="L72" s="246">
        <v>86816</v>
      </c>
      <c r="M72" s="246">
        <v>84386</v>
      </c>
      <c r="N72" s="246">
        <v>80878</v>
      </c>
      <c r="O72" s="397">
        <v>77846</v>
      </c>
      <c r="P72" s="397">
        <v>72284</v>
      </c>
      <c r="Q72" s="397">
        <v>68468</v>
      </c>
      <c r="R72" s="424" t="s">
        <v>3</v>
      </c>
      <c r="Z72" s="249"/>
      <c r="AA72" s="249"/>
      <c r="AB72" s="249"/>
      <c r="AC72" s="249"/>
      <c r="AD72" s="249"/>
      <c r="AE72" s="249"/>
    </row>
    <row r="73" spans="3:31" ht="12.75" customHeight="1">
      <c r="C73" s="22"/>
      <c r="D73" s="36"/>
      <c r="E73" s="514"/>
      <c r="F73" s="516" t="s">
        <v>4</v>
      </c>
      <c r="G73" s="31" t="s">
        <v>6</v>
      </c>
      <c r="H73" s="32"/>
      <c r="I73" s="33"/>
      <c r="J73" s="147">
        <v>387</v>
      </c>
      <c r="K73" s="147">
        <v>358</v>
      </c>
      <c r="L73" s="147">
        <v>367</v>
      </c>
      <c r="M73" s="147">
        <v>325</v>
      </c>
      <c r="N73" s="147">
        <v>327</v>
      </c>
      <c r="O73" s="372">
        <v>339</v>
      </c>
      <c r="P73" s="372">
        <v>348</v>
      </c>
      <c r="Q73" s="372">
        <v>293</v>
      </c>
      <c r="R73" s="425" t="s">
        <v>3</v>
      </c>
      <c r="Z73" s="249"/>
      <c r="AA73" s="249"/>
      <c r="AB73" s="249"/>
      <c r="AC73" s="249"/>
      <c r="AD73" s="249"/>
      <c r="AE73" s="249"/>
    </row>
    <row r="74" spans="3:31" ht="12.75" customHeight="1">
      <c r="C74" s="22"/>
      <c r="D74" s="36"/>
      <c r="E74" s="514"/>
      <c r="F74" s="494"/>
      <c r="G74" s="100" t="s">
        <v>7</v>
      </c>
      <c r="H74" s="101"/>
      <c r="I74" s="102"/>
      <c r="J74" s="223">
        <v>331</v>
      </c>
      <c r="K74" s="223">
        <v>306</v>
      </c>
      <c r="L74" s="223">
        <v>311</v>
      </c>
      <c r="M74" s="223">
        <v>379</v>
      </c>
      <c r="N74" s="223">
        <v>406</v>
      </c>
      <c r="O74" s="398">
        <v>316</v>
      </c>
      <c r="P74" s="398">
        <v>375</v>
      </c>
      <c r="Q74" s="398">
        <v>391</v>
      </c>
      <c r="R74" s="426" t="s">
        <v>3</v>
      </c>
      <c r="Z74" s="249"/>
      <c r="AA74" s="249"/>
      <c r="AB74" s="249"/>
      <c r="AC74" s="249"/>
      <c r="AD74" s="249"/>
      <c r="AE74" s="249"/>
    </row>
    <row r="75" spans="3:31" ht="12.75" customHeight="1">
      <c r="C75" s="22"/>
      <c r="D75" s="36"/>
      <c r="E75" s="514"/>
      <c r="F75" s="517"/>
      <c r="G75" s="37" t="s">
        <v>8</v>
      </c>
      <c r="H75" s="38"/>
      <c r="I75" s="39"/>
      <c r="J75" s="223">
        <v>456</v>
      </c>
      <c r="K75" s="223">
        <v>427</v>
      </c>
      <c r="L75" s="223">
        <v>284</v>
      </c>
      <c r="M75" s="223">
        <v>255</v>
      </c>
      <c r="N75" s="223">
        <v>155</v>
      </c>
      <c r="O75" s="398">
        <v>117</v>
      </c>
      <c r="P75" s="398">
        <v>141</v>
      </c>
      <c r="Q75" s="398">
        <v>131</v>
      </c>
      <c r="R75" s="426" t="s">
        <v>3</v>
      </c>
      <c r="Z75" s="249"/>
      <c r="AA75" s="249"/>
      <c r="AB75" s="249"/>
      <c r="AC75" s="249"/>
      <c r="AD75" s="249"/>
      <c r="AE75" s="249"/>
    </row>
    <row r="76" spans="3:31" ht="12.75" customHeight="1">
      <c r="C76" s="22"/>
      <c r="D76" s="36"/>
      <c r="E76" s="514"/>
      <c r="F76" s="518"/>
      <c r="G76" s="42" t="s">
        <v>9</v>
      </c>
      <c r="H76" s="43"/>
      <c r="I76" s="44"/>
      <c r="J76" s="274">
        <v>85945</v>
      </c>
      <c r="K76" s="274">
        <v>86434</v>
      </c>
      <c r="L76" s="274">
        <v>85854</v>
      </c>
      <c r="M76" s="274">
        <v>83427</v>
      </c>
      <c r="N76" s="274">
        <v>79990</v>
      </c>
      <c r="O76" s="399">
        <v>77074</v>
      </c>
      <c r="P76" s="399">
        <v>71420</v>
      </c>
      <c r="Q76" s="399">
        <v>67653</v>
      </c>
      <c r="R76" s="427" t="s">
        <v>3</v>
      </c>
      <c r="Z76" s="249"/>
      <c r="AA76" s="249"/>
      <c r="AB76" s="249"/>
      <c r="AC76" s="249"/>
      <c r="AD76" s="249"/>
      <c r="AE76" s="249"/>
    </row>
    <row r="77" spans="3:31" ht="12.75" customHeight="1">
      <c r="C77" s="22"/>
      <c r="D77" s="36"/>
      <c r="E77" s="514"/>
      <c r="F77" s="96" t="s">
        <v>11</v>
      </c>
      <c r="G77" s="97"/>
      <c r="H77" s="98"/>
      <c r="I77" s="99"/>
      <c r="J77" s="246">
        <v>12477</v>
      </c>
      <c r="K77" s="246">
        <v>12942</v>
      </c>
      <c r="L77" s="246">
        <v>13295</v>
      </c>
      <c r="M77" s="246">
        <v>13019</v>
      </c>
      <c r="N77" s="246">
        <v>12705</v>
      </c>
      <c r="O77" s="397">
        <v>12636</v>
      </c>
      <c r="P77" s="441">
        <v>12084</v>
      </c>
      <c r="Q77" s="441">
        <v>10269</v>
      </c>
      <c r="R77" s="431" t="s">
        <v>3</v>
      </c>
      <c r="Z77" s="249"/>
      <c r="AA77" s="249"/>
      <c r="AB77" s="249"/>
      <c r="AC77" s="249"/>
      <c r="AD77" s="249"/>
      <c r="AE77" s="249"/>
    </row>
    <row r="78" spans="3:31" ht="12.75" customHeight="1" thickBot="1">
      <c r="C78" s="22"/>
      <c r="D78" s="47"/>
      <c r="E78" s="515"/>
      <c r="F78" s="103" t="s">
        <v>12</v>
      </c>
      <c r="G78" s="104"/>
      <c r="H78" s="105"/>
      <c r="I78" s="106"/>
      <c r="J78" s="276">
        <v>613</v>
      </c>
      <c r="K78" s="276">
        <v>494</v>
      </c>
      <c r="L78" s="276">
        <v>521</v>
      </c>
      <c r="M78" s="276">
        <v>641</v>
      </c>
      <c r="N78" s="276">
        <v>553</v>
      </c>
      <c r="O78" s="400">
        <v>525</v>
      </c>
      <c r="P78" s="439">
        <v>514</v>
      </c>
      <c r="Q78" s="439">
        <v>471</v>
      </c>
      <c r="R78" s="429" t="s">
        <v>3</v>
      </c>
      <c r="Z78" s="249"/>
      <c r="AA78" s="249"/>
      <c r="AB78" s="249"/>
      <c r="AC78" s="249"/>
      <c r="AD78" s="249"/>
      <c r="AE78" s="249"/>
    </row>
    <row r="79" spans="3:31" ht="12.75" customHeight="1">
      <c r="C79" s="22"/>
      <c r="D79" s="92"/>
      <c r="E79" s="93" t="s">
        <v>127</v>
      </c>
      <c r="F79" s="93"/>
      <c r="G79" s="93"/>
      <c r="H79" s="94"/>
      <c r="I79" s="95"/>
      <c r="J79" s="272">
        <v>6279</v>
      </c>
      <c r="K79" s="272">
        <v>6476</v>
      </c>
      <c r="L79" s="272">
        <v>7852</v>
      </c>
      <c r="M79" s="272">
        <v>7885</v>
      </c>
      <c r="N79" s="272">
        <v>6912</v>
      </c>
      <c r="O79" s="396">
        <v>7443</v>
      </c>
      <c r="P79" s="396">
        <v>7183</v>
      </c>
      <c r="Q79" s="396">
        <v>6296</v>
      </c>
      <c r="R79" s="273" t="s">
        <v>3</v>
      </c>
      <c r="Z79" s="249"/>
      <c r="AA79" s="249"/>
      <c r="AB79" s="249"/>
      <c r="AC79" s="249"/>
      <c r="AD79" s="249"/>
      <c r="AE79" s="249"/>
    </row>
    <row r="80" spans="3:31" ht="12.75" customHeight="1">
      <c r="C80" s="22"/>
      <c r="D80" s="29"/>
      <c r="E80" s="509" t="s">
        <v>4</v>
      </c>
      <c r="F80" s="96" t="s">
        <v>5</v>
      </c>
      <c r="G80" s="97"/>
      <c r="H80" s="98"/>
      <c r="I80" s="99"/>
      <c r="J80" s="246">
        <v>3546</v>
      </c>
      <c r="K80" s="246">
        <v>3461</v>
      </c>
      <c r="L80" s="246">
        <v>4148</v>
      </c>
      <c r="M80" s="246">
        <v>4505</v>
      </c>
      <c r="N80" s="246">
        <v>3869</v>
      </c>
      <c r="O80" s="397">
        <v>3889</v>
      </c>
      <c r="P80" s="397">
        <v>3746</v>
      </c>
      <c r="Q80" s="397">
        <v>3706</v>
      </c>
      <c r="R80" s="424" t="s">
        <v>3</v>
      </c>
      <c r="Z80" s="249"/>
      <c r="AA80" s="249"/>
      <c r="AB80" s="249"/>
      <c r="AC80" s="249"/>
      <c r="AD80" s="249"/>
      <c r="AE80" s="249"/>
    </row>
    <row r="81" spans="3:31" ht="12.75" customHeight="1">
      <c r="C81" s="22"/>
      <c r="D81" s="36"/>
      <c r="E81" s="514"/>
      <c r="F81" s="516" t="s">
        <v>4</v>
      </c>
      <c r="G81" s="31" t="s">
        <v>6</v>
      </c>
      <c r="H81" s="32"/>
      <c r="I81" s="33"/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372">
        <v>0</v>
      </c>
      <c r="P81" s="372">
        <v>0</v>
      </c>
      <c r="Q81" s="372">
        <v>0</v>
      </c>
      <c r="R81" s="425" t="s">
        <v>3</v>
      </c>
      <c r="Z81" s="249"/>
      <c r="AA81" s="249"/>
      <c r="AB81" s="249"/>
      <c r="AC81" s="249"/>
      <c r="AD81" s="249"/>
      <c r="AE81" s="249"/>
    </row>
    <row r="82" spans="3:31" ht="12.75" customHeight="1">
      <c r="C82" s="22"/>
      <c r="D82" s="36"/>
      <c r="E82" s="514"/>
      <c r="F82" s="494"/>
      <c r="G82" s="100" t="s">
        <v>7</v>
      </c>
      <c r="H82" s="101"/>
      <c r="I82" s="102"/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398">
        <v>0</v>
      </c>
      <c r="P82" s="398">
        <v>0</v>
      </c>
      <c r="Q82" s="398">
        <v>0</v>
      </c>
      <c r="R82" s="426" t="s">
        <v>3</v>
      </c>
      <c r="Z82" s="249"/>
      <c r="AA82" s="249"/>
      <c r="AB82" s="249"/>
      <c r="AC82" s="249"/>
      <c r="AD82" s="249"/>
      <c r="AE82" s="249"/>
    </row>
    <row r="83" spans="3:31" ht="12.75" customHeight="1">
      <c r="C83" s="22"/>
      <c r="D83" s="36"/>
      <c r="E83" s="514"/>
      <c r="F83" s="517"/>
      <c r="G83" s="37" t="s">
        <v>8</v>
      </c>
      <c r="H83" s="38"/>
      <c r="I83" s="39"/>
      <c r="J83" s="223">
        <v>177</v>
      </c>
      <c r="K83" s="223">
        <v>98</v>
      </c>
      <c r="L83" s="223">
        <v>47</v>
      </c>
      <c r="M83" s="223">
        <v>90</v>
      </c>
      <c r="N83" s="223">
        <v>59</v>
      </c>
      <c r="O83" s="398">
        <v>67</v>
      </c>
      <c r="P83" s="398">
        <v>1</v>
      </c>
      <c r="Q83" s="398">
        <v>68</v>
      </c>
      <c r="R83" s="426" t="s">
        <v>3</v>
      </c>
      <c r="Z83" s="249"/>
      <c r="AA83" s="249"/>
      <c r="AB83" s="249"/>
      <c r="AC83" s="249"/>
      <c r="AD83" s="249"/>
      <c r="AE83" s="249"/>
    </row>
    <row r="84" spans="3:31" ht="12.75" customHeight="1">
      <c r="C84" s="22"/>
      <c r="D84" s="36"/>
      <c r="E84" s="514"/>
      <c r="F84" s="518"/>
      <c r="G84" s="42" t="s">
        <v>9</v>
      </c>
      <c r="H84" s="43"/>
      <c r="I84" s="44"/>
      <c r="J84" s="274">
        <v>3369</v>
      </c>
      <c r="K84" s="274">
        <v>3363</v>
      </c>
      <c r="L84" s="274">
        <v>4101</v>
      </c>
      <c r="M84" s="274">
        <v>4415</v>
      </c>
      <c r="N84" s="274">
        <v>3810</v>
      </c>
      <c r="O84" s="399">
        <v>3822</v>
      </c>
      <c r="P84" s="399">
        <v>3745</v>
      </c>
      <c r="Q84" s="399">
        <v>3638</v>
      </c>
      <c r="R84" s="427" t="s">
        <v>3</v>
      </c>
      <c r="Z84" s="249"/>
      <c r="AA84" s="249"/>
      <c r="AB84" s="249"/>
      <c r="AC84" s="249"/>
      <c r="AD84" s="249"/>
      <c r="AE84" s="249"/>
    </row>
    <row r="85" spans="3:31" ht="12.75" customHeight="1">
      <c r="C85" s="22"/>
      <c r="D85" s="36"/>
      <c r="E85" s="514"/>
      <c r="F85" s="96" t="s">
        <v>11</v>
      </c>
      <c r="G85" s="97"/>
      <c r="H85" s="98"/>
      <c r="I85" s="99"/>
      <c r="J85" s="246">
        <v>2716</v>
      </c>
      <c r="K85" s="246">
        <v>3015</v>
      </c>
      <c r="L85" s="246">
        <v>3704</v>
      </c>
      <c r="M85" s="246">
        <v>3357</v>
      </c>
      <c r="N85" s="246">
        <v>3043</v>
      </c>
      <c r="O85" s="397">
        <v>3544</v>
      </c>
      <c r="P85" s="397">
        <v>3437</v>
      </c>
      <c r="Q85" s="397">
        <v>2577</v>
      </c>
      <c r="R85" s="424" t="s">
        <v>3</v>
      </c>
      <c r="Z85" s="249"/>
      <c r="AA85" s="249"/>
      <c r="AB85" s="249"/>
      <c r="AC85" s="249"/>
      <c r="AD85" s="249"/>
      <c r="AE85" s="249"/>
    </row>
    <row r="86" spans="3:31" ht="12.75" customHeight="1" thickBot="1">
      <c r="C86" s="22"/>
      <c r="D86" s="47"/>
      <c r="E86" s="515"/>
      <c r="F86" s="103" t="s">
        <v>12</v>
      </c>
      <c r="G86" s="104"/>
      <c r="H86" s="105"/>
      <c r="I86" s="106"/>
      <c r="J86" s="276">
        <v>17</v>
      </c>
      <c r="K86" s="276">
        <v>0</v>
      </c>
      <c r="L86" s="276">
        <v>0</v>
      </c>
      <c r="M86" s="276">
        <v>23</v>
      </c>
      <c r="N86" s="276">
        <v>0</v>
      </c>
      <c r="O86" s="400">
        <v>10</v>
      </c>
      <c r="P86" s="400">
        <v>0</v>
      </c>
      <c r="Q86" s="400">
        <v>13</v>
      </c>
      <c r="R86" s="428" t="s">
        <v>3</v>
      </c>
      <c r="Z86" s="249"/>
      <c r="AA86" s="249"/>
      <c r="AB86" s="249"/>
      <c r="AC86" s="249"/>
      <c r="AD86" s="249"/>
      <c r="AE86" s="249"/>
    </row>
    <row r="87" spans="4:18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53" t="s">
        <v>275</v>
      </c>
    </row>
  </sheetData>
  <sheetProtection/>
  <mergeCells count="28"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R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M81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93</v>
      </c>
      <c r="E4" s="160"/>
      <c r="F4" s="160"/>
      <c r="G4" s="160"/>
      <c r="H4" s="161" t="s">
        <v>154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3:18" s="57" customFormat="1" ht="15.75">
      <c r="C5" s="159"/>
      <c r="D5" s="163" t="s">
        <v>262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39" ht="12.75" customHeight="1">
      <c r="C13" s="173"/>
      <c r="D13" s="174"/>
      <c r="E13" s="175" t="s">
        <v>2</v>
      </c>
      <c r="F13" s="175"/>
      <c r="G13" s="175"/>
      <c r="H13" s="176"/>
      <c r="I13" s="177"/>
      <c r="J13" s="208">
        <v>433327</v>
      </c>
      <c r="K13" s="208">
        <v>435994</v>
      </c>
      <c r="L13" s="208">
        <v>433000</v>
      </c>
      <c r="M13" s="208">
        <v>430231</v>
      </c>
      <c r="N13" s="208">
        <v>422897</v>
      </c>
      <c r="O13" s="390">
        <v>418305</v>
      </c>
      <c r="P13" s="390">
        <v>412409</v>
      </c>
      <c r="Q13" s="390">
        <v>393852</v>
      </c>
      <c r="R13" s="209">
        <v>366255</v>
      </c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3:37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10">
        <v>2829</v>
      </c>
      <c r="K14" s="210">
        <v>2648</v>
      </c>
      <c r="L14" s="210">
        <v>2381</v>
      </c>
      <c r="M14" s="210">
        <v>1988</v>
      </c>
      <c r="N14" s="210">
        <v>1749</v>
      </c>
      <c r="O14" s="391">
        <v>1795</v>
      </c>
      <c r="P14" s="391">
        <v>1917</v>
      </c>
      <c r="Q14" s="391">
        <v>2107</v>
      </c>
      <c r="R14" s="211">
        <v>2053</v>
      </c>
      <c r="S14" s="414"/>
      <c r="T14" s="301"/>
      <c r="U14" s="301"/>
      <c r="V14" s="301"/>
      <c r="W14" s="301"/>
      <c r="X14" s="301"/>
      <c r="Y14" s="301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</row>
    <row r="15" spans="3:37" ht="12.75" customHeight="1">
      <c r="C15" s="173"/>
      <c r="D15" s="182"/>
      <c r="E15" s="541"/>
      <c r="F15" s="242" t="s">
        <v>194</v>
      </c>
      <c r="G15" s="183"/>
      <c r="H15" s="184"/>
      <c r="I15" s="185"/>
      <c r="J15" s="212">
        <v>147891</v>
      </c>
      <c r="K15" s="212">
        <v>142697</v>
      </c>
      <c r="L15" s="212">
        <v>136603</v>
      </c>
      <c r="M15" s="212">
        <v>130847</v>
      </c>
      <c r="N15" s="212">
        <v>123550</v>
      </c>
      <c r="O15" s="392">
        <v>116401</v>
      </c>
      <c r="P15" s="392">
        <v>113609</v>
      </c>
      <c r="Q15" s="392">
        <v>108529</v>
      </c>
      <c r="R15" s="213">
        <v>103685</v>
      </c>
      <c r="S15" s="414"/>
      <c r="T15" s="301"/>
      <c r="U15" s="301"/>
      <c r="V15" s="301"/>
      <c r="W15" s="301"/>
      <c r="X15" s="301"/>
      <c r="Y15" s="301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</row>
    <row r="16" spans="3:37" ht="12.75" customHeight="1">
      <c r="C16" s="173"/>
      <c r="D16" s="182"/>
      <c r="E16" s="541"/>
      <c r="F16" s="243" t="s">
        <v>195</v>
      </c>
      <c r="G16" s="183"/>
      <c r="H16" s="184"/>
      <c r="I16" s="185"/>
      <c r="J16" s="240">
        <v>238986</v>
      </c>
      <c r="K16" s="240">
        <v>245566</v>
      </c>
      <c r="L16" s="240">
        <v>248761</v>
      </c>
      <c r="M16" s="240">
        <v>254156</v>
      </c>
      <c r="N16" s="240">
        <v>254105</v>
      </c>
      <c r="O16" s="393">
        <v>255050</v>
      </c>
      <c r="P16" s="393">
        <v>252363</v>
      </c>
      <c r="Q16" s="393">
        <v>240009</v>
      </c>
      <c r="R16" s="241">
        <v>224035</v>
      </c>
      <c r="S16" s="414"/>
      <c r="T16" s="301"/>
      <c r="U16" s="301"/>
      <c r="V16" s="301"/>
      <c r="W16" s="301"/>
      <c r="X16" s="301"/>
      <c r="Y16" s="301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</row>
    <row r="17" spans="3:37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14">
        <v>43621</v>
      </c>
      <c r="K17" s="214">
        <v>45083</v>
      </c>
      <c r="L17" s="214">
        <v>45255</v>
      </c>
      <c r="M17" s="214">
        <v>43240</v>
      </c>
      <c r="N17" s="214">
        <v>43493</v>
      </c>
      <c r="O17" s="394">
        <v>45059</v>
      </c>
      <c r="P17" s="394">
        <v>44520</v>
      </c>
      <c r="Q17" s="394">
        <v>43207</v>
      </c>
      <c r="R17" s="215">
        <v>36482</v>
      </c>
      <c r="S17" s="414"/>
      <c r="T17" s="301"/>
      <c r="U17" s="301"/>
      <c r="V17" s="301"/>
      <c r="W17" s="301"/>
      <c r="X17" s="301"/>
      <c r="Y17" s="301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</row>
    <row r="18" spans="3:37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366627</v>
      </c>
      <c r="K18" s="225">
        <v>368272</v>
      </c>
      <c r="L18" s="225">
        <v>365040</v>
      </c>
      <c r="M18" s="225">
        <v>361502</v>
      </c>
      <c r="N18" s="225">
        <v>354333</v>
      </c>
      <c r="O18" s="387">
        <v>349318</v>
      </c>
      <c r="P18" s="387">
        <v>343213</v>
      </c>
      <c r="Q18" s="387">
        <v>329685</v>
      </c>
      <c r="R18" s="226">
        <v>309116</v>
      </c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</row>
    <row r="19" spans="3:37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10">
        <v>2404</v>
      </c>
      <c r="K19" s="210">
        <v>2201</v>
      </c>
      <c r="L19" s="210">
        <v>2080</v>
      </c>
      <c r="M19" s="210">
        <v>1763</v>
      </c>
      <c r="N19" s="210">
        <v>1517</v>
      </c>
      <c r="O19" s="391">
        <v>1561</v>
      </c>
      <c r="P19" s="391">
        <v>1629</v>
      </c>
      <c r="Q19" s="391">
        <v>1786</v>
      </c>
      <c r="R19" s="211">
        <v>1709</v>
      </c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</row>
    <row r="20" spans="3:37" ht="12.75" customHeight="1">
      <c r="C20" s="173"/>
      <c r="D20" s="182"/>
      <c r="E20" s="539"/>
      <c r="F20" s="242" t="s">
        <v>133</v>
      </c>
      <c r="G20" s="183"/>
      <c r="H20" s="184"/>
      <c r="I20" s="185"/>
      <c r="J20" s="212">
        <v>133201</v>
      </c>
      <c r="K20" s="212">
        <v>128900</v>
      </c>
      <c r="L20" s="212">
        <v>123449</v>
      </c>
      <c r="M20" s="212">
        <v>118018</v>
      </c>
      <c r="N20" s="212">
        <v>111428</v>
      </c>
      <c r="O20" s="392">
        <v>104919</v>
      </c>
      <c r="P20" s="392">
        <v>101652</v>
      </c>
      <c r="Q20" s="392">
        <v>97306</v>
      </c>
      <c r="R20" s="213">
        <v>93144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</row>
    <row r="21" spans="3:37" ht="12.75" customHeight="1">
      <c r="C21" s="173"/>
      <c r="D21" s="182"/>
      <c r="E21" s="539"/>
      <c r="F21" s="243" t="s">
        <v>68</v>
      </c>
      <c r="G21" s="183"/>
      <c r="H21" s="184"/>
      <c r="I21" s="185"/>
      <c r="J21" s="240">
        <v>202027</v>
      </c>
      <c r="K21" s="240">
        <v>207121</v>
      </c>
      <c r="L21" s="240">
        <v>209400</v>
      </c>
      <c r="M21" s="240">
        <v>212667</v>
      </c>
      <c r="N21" s="240">
        <v>212306</v>
      </c>
      <c r="O21" s="393">
        <v>212692</v>
      </c>
      <c r="P21" s="393">
        <v>209835</v>
      </c>
      <c r="Q21" s="393">
        <v>200348</v>
      </c>
      <c r="R21" s="241">
        <v>187900</v>
      </c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</row>
    <row r="22" spans="3:37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14">
        <v>28995</v>
      </c>
      <c r="K22" s="214">
        <v>30050</v>
      </c>
      <c r="L22" s="214">
        <v>30111</v>
      </c>
      <c r="M22" s="214">
        <v>29054</v>
      </c>
      <c r="N22" s="214">
        <v>29082</v>
      </c>
      <c r="O22" s="394">
        <v>30146</v>
      </c>
      <c r="P22" s="394">
        <v>30097</v>
      </c>
      <c r="Q22" s="394">
        <v>30245</v>
      </c>
      <c r="R22" s="215">
        <v>26363</v>
      </c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</row>
    <row r="23" spans="3:37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64322</v>
      </c>
      <c r="K23" s="227">
        <v>65364</v>
      </c>
      <c r="L23" s="227">
        <v>65590</v>
      </c>
      <c r="M23" s="227">
        <v>66351</v>
      </c>
      <c r="N23" s="227">
        <v>66182</v>
      </c>
      <c r="O23" s="388">
        <v>66599</v>
      </c>
      <c r="P23" s="388">
        <v>66816</v>
      </c>
      <c r="Q23" s="388">
        <v>61700</v>
      </c>
      <c r="R23" s="228">
        <v>54667</v>
      </c>
      <c r="S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</row>
    <row r="24" spans="3:37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10">
        <v>204</v>
      </c>
      <c r="K24" s="210">
        <v>225</v>
      </c>
      <c r="L24" s="210">
        <v>173</v>
      </c>
      <c r="M24" s="210">
        <v>115</v>
      </c>
      <c r="N24" s="210">
        <v>116</v>
      </c>
      <c r="O24" s="391">
        <v>121</v>
      </c>
      <c r="P24" s="391">
        <v>148</v>
      </c>
      <c r="Q24" s="391">
        <v>160</v>
      </c>
      <c r="R24" s="211">
        <v>182</v>
      </c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</row>
    <row r="25" spans="3:37" ht="12.75" customHeight="1">
      <c r="C25" s="173"/>
      <c r="D25" s="182"/>
      <c r="E25" s="539"/>
      <c r="F25" s="242" t="s">
        <v>133</v>
      </c>
      <c r="G25" s="183"/>
      <c r="H25" s="184"/>
      <c r="I25" s="185"/>
      <c r="J25" s="212">
        <v>14481</v>
      </c>
      <c r="K25" s="212">
        <v>13611</v>
      </c>
      <c r="L25" s="212">
        <v>12873</v>
      </c>
      <c r="M25" s="212">
        <v>12501</v>
      </c>
      <c r="N25" s="212">
        <v>11809</v>
      </c>
      <c r="O25" s="392">
        <v>11181</v>
      </c>
      <c r="P25" s="392">
        <v>11645</v>
      </c>
      <c r="Q25" s="392">
        <v>10903</v>
      </c>
      <c r="R25" s="213">
        <v>10217</v>
      </c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</row>
    <row r="26" spans="3:37" ht="12.75" customHeight="1">
      <c r="C26" s="173"/>
      <c r="D26" s="182"/>
      <c r="E26" s="539"/>
      <c r="F26" s="243" t="s">
        <v>68</v>
      </c>
      <c r="G26" s="183"/>
      <c r="H26" s="184"/>
      <c r="I26" s="185"/>
      <c r="J26" s="240">
        <v>35047</v>
      </c>
      <c r="K26" s="240">
        <v>36525</v>
      </c>
      <c r="L26" s="240">
        <v>37431</v>
      </c>
      <c r="M26" s="240">
        <v>39579</v>
      </c>
      <c r="N26" s="240">
        <v>39878</v>
      </c>
      <c r="O26" s="393">
        <v>40414</v>
      </c>
      <c r="P26" s="393">
        <v>40630</v>
      </c>
      <c r="Q26" s="393">
        <v>37705</v>
      </c>
      <c r="R26" s="241">
        <v>34202</v>
      </c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</row>
    <row r="27" spans="3:37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14">
        <v>14590</v>
      </c>
      <c r="K27" s="214">
        <v>15003</v>
      </c>
      <c r="L27" s="214">
        <v>15113</v>
      </c>
      <c r="M27" s="214">
        <v>14156</v>
      </c>
      <c r="N27" s="214">
        <v>14379</v>
      </c>
      <c r="O27" s="394">
        <v>14883</v>
      </c>
      <c r="P27" s="394">
        <v>14393</v>
      </c>
      <c r="Q27" s="394">
        <v>12932</v>
      </c>
      <c r="R27" s="215">
        <v>10066</v>
      </c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</row>
    <row r="28" spans="3:37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2378</v>
      </c>
      <c r="K28" s="229">
        <v>2358</v>
      </c>
      <c r="L28" s="229">
        <v>2370</v>
      </c>
      <c r="M28" s="229">
        <v>2378</v>
      </c>
      <c r="N28" s="229">
        <v>2382</v>
      </c>
      <c r="O28" s="382">
        <v>2388</v>
      </c>
      <c r="P28" s="382">
        <v>2380</v>
      </c>
      <c r="Q28" s="382">
        <v>2467</v>
      </c>
      <c r="R28" s="230">
        <v>2472</v>
      </c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</row>
    <row r="29" spans="3:37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10">
        <v>221</v>
      </c>
      <c r="K29" s="210">
        <v>222</v>
      </c>
      <c r="L29" s="210">
        <v>128</v>
      </c>
      <c r="M29" s="210">
        <v>110</v>
      </c>
      <c r="N29" s="216">
        <v>116</v>
      </c>
      <c r="O29" s="395">
        <v>113</v>
      </c>
      <c r="P29" s="395">
        <v>140</v>
      </c>
      <c r="Q29" s="395">
        <v>161</v>
      </c>
      <c r="R29" s="217">
        <v>162</v>
      </c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</row>
    <row r="30" spans="3:37" ht="12.75">
      <c r="C30" s="173"/>
      <c r="D30" s="182"/>
      <c r="E30" s="540"/>
      <c r="F30" s="242" t="s">
        <v>133</v>
      </c>
      <c r="G30" s="183"/>
      <c r="H30" s="184"/>
      <c r="I30" s="185"/>
      <c r="J30" s="212">
        <v>209</v>
      </c>
      <c r="K30" s="212">
        <v>186</v>
      </c>
      <c r="L30" s="212">
        <v>281</v>
      </c>
      <c r="M30" s="212">
        <v>328</v>
      </c>
      <c r="N30" s="212">
        <v>313</v>
      </c>
      <c r="O30" s="392">
        <v>301</v>
      </c>
      <c r="P30" s="392">
        <v>312</v>
      </c>
      <c r="Q30" s="392">
        <v>320</v>
      </c>
      <c r="R30" s="213">
        <v>324</v>
      </c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</row>
    <row r="31" spans="3:37" ht="12.75">
      <c r="C31" s="173"/>
      <c r="D31" s="182"/>
      <c r="E31" s="540"/>
      <c r="F31" s="243" t="s">
        <v>68</v>
      </c>
      <c r="G31" s="183"/>
      <c r="H31" s="184"/>
      <c r="I31" s="185"/>
      <c r="J31" s="240">
        <v>1912</v>
      </c>
      <c r="K31" s="240">
        <v>1920</v>
      </c>
      <c r="L31" s="240">
        <v>1930</v>
      </c>
      <c r="M31" s="240">
        <v>1910</v>
      </c>
      <c r="N31" s="240">
        <v>1921</v>
      </c>
      <c r="O31" s="393">
        <v>1944</v>
      </c>
      <c r="P31" s="393">
        <v>1898</v>
      </c>
      <c r="Q31" s="393">
        <v>1956</v>
      </c>
      <c r="R31" s="241">
        <v>1933</v>
      </c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</row>
    <row r="32" spans="3:37" ht="13.5" thickBot="1">
      <c r="C32" s="173"/>
      <c r="D32" s="182"/>
      <c r="E32" s="540"/>
      <c r="F32" s="239" t="s">
        <v>66</v>
      </c>
      <c r="G32" s="183"/>
      <c r="H32" s="184"/>
      <c r="I32" s="185"/>
      <c r="J32" s="214">
        <v>36</v>
      </c>
      <c r="K32" s="214">
        <v>30</v>
      </c>
      <c r="L32" s="214">
        <v>31</v>
      </c>
      <c r="M32" s="214">
        <v>30</v>
      </c>
      <c r="N32" s="214">
        <v>32</v>
      </c>
      <c r="O32" s="394">
        <v>30</v>
      </c>
      <c r="P32" s="394">
        <v>30</v>
      </c>
      <c r="Q32" s="394">
        <v>30</v>
      </c>
      <c r="R32" s="215">
        <v>53</v>
      </c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</row>
    <row r="33" spans="3:37" ht="13.5" thickBot="1">
      <c r="C33" s="169"/>
      <c r="D33" s="194" t="s">
        <v>61</v>
      </c>
      <c r="E33" s="195"/>
      <c r="F33" s="195"/>
      <c r="G33" s="195"/>
      <c r="H33" s="195"/>
      <c r="I33" s="195"/>
      <c r="J33" s="196"/>
      <c r="K33" s="196"/>
      <c r="L33" s="196"/>
      <c r="M33" s="196"/>
      <c r="N33" s="197"/>
      <c r="O33" s="197"/>
      <c r="P33" s="197"/>
      <c r="Q33" s="197"/>
      <c r="R33" s="197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</row>
    <row r="34" spans="3:37" ht="12.75">
      <c r="C34" s="173"/>
      <c r="D34" s="174"/>
      <c r="E34" s="175" t="s">
        <v>2</v>
      </c>
      <c r="F34" s="175"/>
      <c r="G34" s="175"/>
      <c r="H34" s="176"/>
      <c r="I34" s="177"/>
      <c r="J34" s="208">
        <v>142327</v>
      </c>
      <c r="K34" s="208">
        <v>140277</v>
      </c>
      <c r="L34" s="208">
        <v>135266</v>
      </c>
      <c r="M34" s="208">
        <v>138301</v>
      </c>
      <c r="N34" s="208">
        <v>134240</v>
      </c>
      <c r="O34" s="390">
        <v>132280</v>
      </c>
      <c r="P34" s="390">
        <v>128641</v>
      </c>
      <c r="Q34" s="390">
        <v>115197</v>
      </c>
      <c r="R34" s="209">
        <v>105284</v>
      </c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</row>
    <row r="35" spans="3:37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10">
        <v>1571</v>
      </c>
      <c r="K35" s="210">
        <v>1451</v>
      </c>
      <c r="L35" s="210">
        <v>1290</v>
      </c>
      <c r="M35" s="210">
        <v>982</v>
      </c>
      <c r="N35" s="210">
        <v>911</v>
      </c>
      <c r="O35" s="391">
        <v>949</v>
      </c>
      <c r="P35" s="391">
        <v>1010</v>
      </c>
      <c r="Q35" s="391">
        <v>1097</v>
      </c>
      <c r="R35" s="211">
        <v>1027</v>
      </c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</row>
    <row r="36" spans="3:37" ht="15">
      <c r="C36" s="173"/>
      <c r="D36" s="182"/>
      <c r="E36" s="541"/>
      <c r="F36" s="242" t="s">
        <v>194</v>
      </c>
      <c r="G36" s="183"/>
      <c r="H36" s="184"/>
      <c r="I36" s="185"/>
      <c r="J36" s="212">
        <v>51866</v>
      </c>
      <c r="K36" s="212">
        <v>49808</v>
      </c>
      <c r="L36" s="212">
        <v>47068</v>
      </c>
      <c r="M36" s="212">
        <v>46003</v>
      </c>
      <c r="N36" s="212">
        <v>42619</v>
      </c>
      <c r="O36" s="392">
        <v>40429</v>
      </c>
      <c r="P36" s="392">
        <v>40429</v>
      </c>
      <c r="Q36" s="392">
        <v>35985</v>
      </c>
      <c r="R36" s="213">
        <v>34926</v>
      </c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</row>
    <row r="37" spans="3:37" ht="15">
      <c r="C37" s="173"/>
      <c r="D37" s="182"/>
      <c r="E37" s="541"/>
      <c r="F37" s="243" t="s">
        <v>195</v>
      </c>
      <c r="G37" s="183"/>
      <c r="H37" s="184"/>
      <c r="I37" s="185"/>
      <c r="J37" s="240">
        <v>65745</v>
      </c>
      <c r="K37" s="240">
        <v>66229</v>
      </c>
      <c r="L37" s="240">
        <v>65262</v>
      </c>
      <c r="M37" s="240">
        <v>70361</v>
      </c>
      <c r="N37" s="240">
        <v>68299</v>
      </c>
      <c r="O37" s="393">
        <v>68173</v>
      </c>
      <c r="P37" s="393">
        <v>65202</v>
      </c>
      <c r="Q37" s="393">
        <v>56995</v>
      </c>
      <c r="R37" s="241">
        <v>52643</v>
      </c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</row>
    <row r="38" spans="3:37" ht="13.5" thickBot="1">
      <c r="C38" s="173"/>
      <c r="D38" s="182"/>
      <c r="E38" s="541"/>
      <c r="F38" s="239" t="s">
        <v>66</v>
      </c>
      <c r="G38" s="183"/>
      <c r="H38" s="184"/>
      <c r="I38" s="185"/>
      <c r="J38" s="214">
        <v>23145</v>
      </c>
      <c r="K38" s="214">
        <v>22789</v>
      </c>
      <c r="L38" s="214">
        <v>21646</v>
      </c>
      <c r="M38" s="214">
        <v>20955</v>
      </c>
      <c r="N38" s="214">
        <v>22411</v>
      </c>
      <c r="O38" s="394">
        <v>22729</v>
      </c>
      <c r="P38" s="394">
        <v>22000</v>
      </c>
      <c r="Q38" s="394">
        <v>21120</v>
      </c>
      <c r="R38" s="215">
        <v>16688</v>
      </c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</row>
    <row r="39" spans="3:37" ht="12.75">
      <c r="C39" s="173"/>
      <c r="D39" s="186"/>
      <c r="E39" s="187" t="s">
        <v>138</v>
      </c>
      <c r="F39" s="187"/>
      <c r="G39" s="187"/>
      <c r="H39" s="188"/>
      <c r="I39" s="189"/>
      <c r="J39" s="225">
        <v>119601</v>
      </c>
      <c r="K39" s="225">
        <v>118408</v>
      </c>
      <c r="L39" s="225">
        <v>114364</v>
      </c>
      <c r="M39" s="225">
        <v>115273</v>
      </c>
      <c r="N39" s="225">
        <v>111932</v>
      </c>
      <c r="O39" s="387">
        <v>110373</v>
      </c>
      <c r="P39" s="387">
        <v>107311</v>
      </c>
      <c r="Q39" s="387">
        <v>97274</v>
      </c>
      <c r="R39" s="226">
        <v>89883</v>
      </c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</row>
    <row r="40" spans="3:37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10">
        <v>1349</v>
      </c>
      <c r="K40" s="210">
        <v>1204</v>
      </c>
      <c r="L40" s="210">
        <v>1135</v>
      </c>
      <c r="M40" s="210">
        <v>848</v>
      </c>
      <c r="N40" s="210">
        <v>821</v>
      </c>
      <c r="O40" s="391">
        <v>798</v>
      </c>
      <c r="P40" s="391">
        <v>862</v>
      </c>
      <c r="Q40" s="391">
        <v>922</v>
      </c>
      <c r="R40" s="211">
        <v>842</v>
      </c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</row>
    <row r="41" spans="3:37" ht="12.75">
      <c r="C41" s="173"/>
      <c r="D41" s="182"/>
      <c r="E41" s="539"/>
      <c r="F41" s="242" t="s">
        <v>133</v>
      </c>
      <c r="G41" s="183"/>
      <c r="H41" s="184"/>
      <c r="I41" s="185"/>
      <c r="J41" s="212">
        <v>46859</v>
      </c>
      <c r="K41" s="212">
        <v>45249</v>
      </c>
      <c r="L41" s="212">
        <v>42737</v>
      </c>
      <c r="M41" s="212">
        <v>41380</v>
      </c>
      <c r="N41" s="212">
        <v>38488</v>
      </c>
      <c r="O41" s="392">
        <v>36507</v>
      </c>
      <c r="P41" s="392">
        <v>36212</v>
      </c>
      <c r="Q41" s="392">
        <v>32502</v>
      </c>
      <c r="R41" s="213">
        <v>31481</v>
      </c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</row>
    <row r="42" spans="3:37" ht="12.75">
      <c r="C42" s="173"/>
      <c r="D42" s="182"/>
      <c r="E42" s="539"/>
      <c r="F42" s="243" t="s">
        <v>68</v>
      </c>
      <c r="G42" s="183"/>
      <c r="H42" s="184"/>
      <c r="I42" s="185"/>
      <c r="J42" s="240">
        <v>55615</v>
      </c>
      <c r="K42" s="240">
        <v>55867</v>
      </c>
      <c r="L42" s="240">
        <v>55223</v>
      </c>
      <c r="M42" s="240">
        <v>58424</v>
      </c>
      <c r="N42" s="240">
        <v>57028</v>
      </c>
      <c r="O42" s="393">
        <v>57063</v>
      </c>
      <c r="P42" s="393">
        <v>54480</v>
      </c>
      <c r="Q42" s="393">
        <v>48128</v>
      </c>
      <c r="R42" s="241">
        <v>44578</v>
      </c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</row>
    <row r="43" spans="3:37" ht="13.5" thickBot="1">
      <c r="C43" s="173"/>
      <c r="D43" s="182"/>
      <c r="E43" s="539"/>
      <c r="F43" s="239" t="s">
        <v>66</v>
      </c>
      <c r="G43" s="183"/>
      <c r="H43" s="184"/>
      <c r="I43" s="185"/>
      <c r="J43" s="214">
        <v>15778</v>
      </c>
      <c r="K43" s="214">
        <v>16088</v>
      </c>
      <c r="L43" s="214">
        <v>15269</v>
      </c>
      <c r="M43" s="214">
        <v>14621</v>
      </c>
      <c r="N43" s="214">
        <v>15595</v>
      </c>
      <c r="O43" s="394">
        <v>16005</v>
      </c>
      <c r="P43" s="394">
        <v>15757</v>
      </c>
      <c r="Q43" s="394">
        <v>15722</v>
      </c>
      <c r="R43" s="215">
        <v>12982</v>
      </c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</row>
    <row r="44" spans="3:37" ht="12.75">
      <c r="C44" s="173"/>
      <c r="D44" s="186"/>
      <c r="E44" s="187" t="s">
        <v>139</v>
      </c>
      <c r="F44" s="187"/>
      <c r="G44" s="187"/>
      <c r="H44" s="188"/>
      <c r="I44" s="189"/>
      <c r="J44" s="227">
        <v>22020</v>
      </c>
      <c r="K44" s="227">
        <v>21112</v>
      </c>
      <c r="L44" s="227">
        <v>20248</v>
      </c>
      <c r="M44" s="227">
        <v>22308</v>
      </c>
      <c r="N44" s="227">
        <v>21607</v>
      </c>
      <c r="O44" s="388">
        <v>21199</v>
      </c>
      <c r="P44" s="388">
        <v>20643</v>
      </c>
      <c r="Q44" s="388">
        <v>17148</v>
      </c>
      <c r="R44" s="228">
        <v>14671</v>
      </c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</row>
    <row r="45" spans="3:37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10">
        <v>103</v>
      </c>
      <c r="K45" s="210">
        <v>127</v>
      </c>
      <c r="L45" s="210">
        <v>99</v>
      </c>
      <c r="M45" s="210">
        <v>73</v>
      </c>
      <c r="N45" s="210">
        <v>37</v>
      </c>
      <c r="O45" s="391">
        <v>84</v>
      </c>
      <c r="P45" s="391">
        <v>80</v>
      </c>
      <c r="Q45" s="391">
        <v>75</v>
      </c>
      <c r="R45" s="211">
        <v>96</v>
      </c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</row>
    <row r="46" spans="3:37" ht="12.75">
      <c r="C46" s="173"/>
      <c r="D46" s="182"/>
      <c r="E46" s="539"/>
      <c r="F46" s="242" t="s">
        <v>133</v>
      </c>
      <c r="G46" s="183"/>
      <c r="H46" s="184"/>
      <c r="I46" s="185"/>
      <c r="J46" s="212">
        <v>4944</v>
      </c>
      <c r="K46" s="212">
        <v>4498</v>
      </c>
      <c r="L46" s="212">
        <v>4219</v>
      </c>
      <c r="M46" s="212">
        <v>4505</v>
      </c>
      <c r="N46" s="212">
        <v>4020</v>
      </c>
      <c r="O46" s="392">
        <v>3809</v>
      </c>
      <c r="P46" s="392">
        <v>4103</v>
      </c>
      <c r="Q46" s="392">
        <v>3368</v>
      </c>
      <c r="R46" s="213">
        <v>3337</v>
      </c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</row>
    <row r="47" spans="3:37" ht="12.75">
      <c r="C47" s="173"/>
      <c r="D47" s="182"/>
      <c r="E47" s="539"/>
      <c r="F47" s="243" t="s">
        <v>68</v>
      </c>
      <c r="G47" s="183"/>
      <c r="H47" s="184"/>
      <c r="I47" s="185"/>
      <c r="J47" s="240">
        <v>9621</v>
      </c>
      <c r="K47" s="240">
        <v>9803</v>
      </c>
      <c r="L47" s="240">
        <v>9567</v>
      </c>
      <c r="M47" s="240">
        <v>11412</v>
      </c>
      <c r="N47" s="240">
        <v>10751</v>
      </c>
      <c r="O47" s="393">
        <v>10598</v>
      </c>
      <c r="P47" s="393">
        <v>10233</v>
      </c>
      <c r="Q47" s="393">
        <v>8320</v>
      </c>
      <c r="R47" s="241">
        <v>7573</v>
      </c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</row>
    <row r="48" spans="3:37" ht="13.5" thickBot="1">
      <c r="C48" s="173"/>
      <c r="D48" s="182"/>
      <c r="E48" s="539"/>
      <c r="F48" s="245" t="s">
        <v>66</v>
      </c>
      <c r="G48" s="183"/>
      <c r="H48" s="184"/>
      <c r="I48" s="185"/>
      <c r="J48" s="214">
        <v>7352</v>
      </c>
      <c r="K48" s="214">
        <v>6684</v>
      </c>
      <c r="L48" s="214">
        <v>6363</v>
      </c>
      <c r="M48" s="214">
        <v>6318</v>
      </c>
      <c r="N48" s="214">
        <v>6799</v>
      </c>
      <c r="O48" s="394">
        <v>6708</v>
      </c>
      <c r="P48" s="394">
        <v>6227</v>
      </c>
      <c r="Q48" s="394">
        <v>5385</v>
      </c>
      <c r="R48" s="215">
        <v>3665</v>
      </c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</row>
    <row r="49" spans="3:37" ht="12.75">
      <c r="C49" s="173"/>
      <c r="D49" s="190"/>
      <c r="E49" s="191" t="s">
        <v>140</v>
      </c>
      <c r="F49" s="244"/>
      <c r="G49" s="191"/>
      <c r="H49" s="192"/>
      <c r="I49" s="193"/>
      <c r="J49" s="229">
        <v>706</v>
      </c>
      <c r="K49" s="229">
        <v>757</v>
      </c>
      <c r="L49" s="229">
        <v>654</v>
      </c>
      <c r="M49" s="229">
        <v>720</v>
      </c>
      <c r="N49" s="229">
        <v>701</v>
      </c>
      <c r="O49" s="382">
        <v>708</v>
      </c>
      <c r="P49" s="382">
        <v>687</v>
      </c>
      <c r="Q49" s="382">
        <v>775</v>
      </c>
      <c r="R49" s="230">
        <v>730</v>
      </c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</row>
    <row r="50" spans="3:37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10">
        <v>119</v>
      </c>
      <c r="K50" s="210">
        <v>120</v>
      </c>
      <c r="L50" s="210">
        <v>56</v>
      </c>
      <c r="M50" s="210">
        <v>61</v>
      </c>
      <c r="N50" s="216">
        <v>53</v>
      </c>
      <c r="O50" s="395">
        <v>67</v>
      </c>
      <c r="P50" s="395">
        <v>68</v>
      </c>
      <c r="Q50" s="395">
        <v>100</v>
      </c>
      <c r="R50" s="217">
        <v>89</v>
      </c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</row>
    <row r="51" spans="3:37" ht="12.75">
      <c r="C51" s="173"/>
      <c r="D51" s="182"/>
      <c r="E51" s="540"/>
      <c r="F51" s="242" t="s">
        <v>133</v>
      </c>
      <c r="G51" s="183"/>
      <c r="H51" s="184"/>
      <c r="I51" s="185"/>
      <c r="J51" s="212">
        <v>63</v>
      </c>
      <c r="K51" s="212">
        <v>61</v>
      </c>
      <c r="L51" s="212">
        <v>112</v>
      </c>
      <c r="M51" s="212">
        <v>118</v>
      </c>
      <c r="N51" s="212">
        <v>111</v>
      </c>
      <c r="O51" s="392">
        <v>113</v>
      </c>
      <c r="P51" s="392">
        <v>114</v>
      </c>
      <c r="Q51" s="392">
        <v>115</v>
      </c>
      <c r="R51" s="213">
        <v>108</v>
      </c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</row>
    <row r="52" spans="3:37" ht="12.75">
      <c r="C52" s="173"/>
      <c r="D52" s="182"/>
      <c r="E52" s="540"/>
      <c r="F52" s="243" t="s">
        <v>68</v>
      </c>
      <c r="G52" s="183"/>
      <c r="H52" s="184"/>
      <c r="I52" s="185"/>
      <c r="J52" s="240">
        <v>509</v>
      </c>
      <c r="K52" s="240">
        <v>559</v>
      </c>
      <c r="L52" s="240">
        <v>472</v>
      </c>
      <c r="M52" s="240">
        <v>525</v>
      </c>
      <c r="N52" s="240">
        <v>520</v>
      </c>
      <c r="O52" s="393">
        <v>512</v>
      </c>
      <c r="P52" s="393">
        <v>489</v>
      </c>
      <c r="Q52" s="393">
        <v>547</v>
      </c>
      <c r="R52" s="241">
        <v>492</v>
      </c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</row>
    <row r="53" spans="3:37" ht="13.5" thickBot="1">
      <c r="C53" s="173"/>
      <c r="D53" s="182"/>
      <c r="E53" s="540"/>
      <c r="F53" s="239" t="s">
        <v>66</v>
      </c>
      <c r="G53" s="183"/>
      <c r="H53" s="184"/>
      <c r="I53" s="185"/>
      <c r="J53" s="214">
        <v>15</v>
      </c>
      <c r="K53" s="214">
        <v>17</v>
      </c>
      <c r="L53" s="214">
        <v>14</v>
      </c>
      <c r="M53" s="214">
        <v>16</v>
      </c>
      <c r="N53" s="214">
        <v>17</v>
      </c>
      <c r="O53" s="394">
        <v>16</v>
      </c>
      <c r="P53" s="394">
        <v>16</v>
      </c>
      <c r="Q53" s="394">
        <v>13</v>
      </c>
      <c r="R53" s="215">
        <v>41</v>
      </c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</row>
    <row r="54" spans="3:37" ht="13.5" thickBot="1">
      <c r="C54" s="169"/>
      <c r="D54" s="194" t="s">
        <v>62</v>
      </c>
      <c r="E54" s="195"/>
      <c r="F54" s="195"/>
      <c r="G54" s="195"/>
      <c r="H54" s="195"/>
      <c r="I54" s="195"/>
      <c r="J54" s="196"/>
      <c r="K54" s="196"/>
      <c r="L54" s="196"/>
      <c r="M54" s="196"/>
      <c r="N54" s="197"/>
      <c r="O54" s="197"/>
      <c r="P54" s="197"/>
      <c r="Q54" s="197"/>
      <c r="R54" s="197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</row>
    <row r="55" spans="3:37" ht="12.75">
      <c r="C55" s="173"/>
      <c r="D55" s="174"/>
      <c r="E55" s="175" t="s">
        <v>2</v>
      </c>
      <c r="F55" s="175"/>
      <c r="G55" s="175"/>
      <c r="H55" s="176"/>
      <c r="I55" s="177"/>
      <c r="J55" s="229">
        <v>106488</v>
      </c>
      <c r="K55" s="229">
        <v>107437</v>
      </c>
      <c r="L55" s="229">
        <v>108484</v>
      </c>
      <c r="M55" s="229">
        <v>105931</v>
      </c>
      <c r="N55" s="229">
        <v>101048</v>
      </c>
      <c r="O55" s="382">
        <v>98450</v>
      </c>
      <c r="P55" s="382">
        <v>92065</v>
      </c>
      <c r="Q55" s="382">
        <v>85504</v>
      </c>
      <c r="R55" s="230" t="s">
        <v>69</v>
      </c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</row>
    <row r="56" spans="3:37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10">
        <v>823</v>
      </c>
      <c r="K56" s="210">
        <v>861</v>
      </c>
      <c r="L56" s="210">
        <v>741</v>
      </c>
      <c r="M56" s="210">
        <v>676</v>
      </c>
      <c r="N56" s="210">
        <v>616</v>
      </c>
      <c r="O56" s="391">
        <v>540</v>
      </c>
      <c r="P56" s="391">
        <v>498</v>
      </c>
      <c r="Q56" s="391">
        <v>576</v>
      </c>
      <c r="R56" s="226" t="s">
        <v>69</v>
      </c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</row>
    <row r="57" spans="3:37" ht="15">
      <c r="C57" s="173"/>
      <c r="D57" s="182"/>
      <c r="E57" s="541"/>
      <c r="F57" s="242" t="s">
        <v>194</v>
      </c>
      <c r="G57" s="183"/>
      <c r="H57" s="184"/>
      <c r="I57" s="185"/>
      <c r="J57" s="212">
        <v>42965</v>
      </c>
      <c r="K57" s="212">
        <v>41259</v>
      </c>
      <c r="L57" s="212">
        <v>39003</v>
      </c>
      <c r="M57" s="212">
        <v>36295</v>
      </c>
      <c r="N57" s="212">
        <v>34003</v>
      </c>
      <c r="O57" s="392">
        <v>31552</v>
      </c>
      <c r="P57" s="392">
        <v>27881</v>
      </c>
      <c r="Q57" s="392">
        <v>28493</v>
      </c>
      <c r="R57" s="228" t="s">
        <v>69</v>
      </c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</row>
    <row r="58" spans="3:37" ht="15">
      <c r="C58" s="173"/>
      <c r="D58" s="182"/>
      <c r="E58" s="541"/>
      <c r="F58" s="243" t="s">
        <v>195</v>
      </c>
      <c r="G58" s="183"/>
      <c r="H58" s="184"/>
      <c r="I58" s="185"/>
      <c r="J58" s="240">
        <v>49790</v>
      </c>
      <c r="K58" s="240">
        <v>51687</v>
      </c>
      <c r="L58" s="240">
        <v>54558</v>
      </c>
      <c r="M58" s="240">
        <v>54929</v>
      </c>
      <c r="N58" s="240">
        <v>54086</v>
      </c>
      <c r="O58" s="393">
        <v>53619</v>
      </c>
      <c r="P58" s="393">
        <v>51876</v>
      </c>
      <c r="Q58" s="393">
        <v>47462</v>
      </c>
      <c r="R58" s="290" t="s">
        <v>69</v>
      </c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</row>
    <row r="59" spans="3:37" ht="13.5" thickBot="1">
      <c r="C59" s="173"/>
      <c r="D59" s="182"/>
      <c r="E59" s="541"/>
      <c r="F59" s="239" t="s">
        <v>66</v>
      </c>
      <c r="G59" s="183"/>
      <c r="H59" s="184"/>
      <c r="I59" s="185"/>
      <c r="J59" s="214">
        <v>12910</v>
      </c>
      <c r="K59" s="214">
        <v>13630</v>
      </c>
      <c r="L59" s="214">
        <v>14182</v>
      </c>
      <c r="M59" s="214">
        <v>14031</v>
      </c>
      <c r="N59" s="214">
        <v>12343</v>
      </c>
      <c r="O59" s="394">
        <v>12739</v>
      </c>
      <c r="P59" s="394">
        <v>11810</v>
      </c>
      <c r="Q59" s="394">
        <v>8973</v>
      </c>
      <c r="R59" s="291" t="s">
        <v>69</v>
      </c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</row>
    <row r="60" spans="3:37" ht="12.75">
      <c r="C60" s="173"/>
      <c r="D60" s="186"/>
      <c r="E60" s="187" t="s">
        <v>138</v>
      </c>
      <c r="F60" s="187"/>
      <c r="G60" s="187"/>
      <c r="H60" s="188"/>
      <c r="I60" s="189"/>
      <c r="J60" s="225">
        <v>90665</v>
      </c>
      <c r="K60" s="225">
        <v>90986</v>
      </c>
      <c r="L60" s="225">
        <v>90964</v>
      </c>
      <c r="M60" s="225">
        <v>88891</v>
      </c>
      <c r="N60" s="225">
        <v>84747</v>
      </c>
      <c r="O60" s="387">
        <v>81735</v>
      </c>
      <c r="P60" s="387">
        <v>76030</v>
      </c>
      <c r="Q60" s="387">
        <v>72174</v>
      </c>
      <c r="R60" s="226" t="s">
        <v>69</v>
      </c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</row>
    <row r="61" spans="3:37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10">
        <v>698</v>
      </c>
      <c r="K61" s="210">
        <v>752</v>
      </c>
      <c r="L61" s="210">
        <v>656</v>
      </c>
      <c r="M61" s="210">
        <v>609</v>
      </c>
      <c r="N61" s="210">
        <v>510</v>
      </c>
      <c r="O61" s="391">
        <v>479</v>
      </c>
      <c r="P61" s="391">
        <v>426</v>
      </c>
      <c r="Q61" s="391">
        <v>508</v>
      </c>
      <c r="R61" s="226" t="s">
        <v>69</v>
      </c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</row>
    <row r="62" spans="3:37" ht="12.75">
      <c r="C62" s="173"/>
      <c r="D62" s="182"/>
      <c r="E62" s="539"/>
      <c r="F62" s="242" t="s">
        <v>133</v>
      </c>
      <c r="G62" s="183"/>
      <c r="H62" s="184"/>
      <c r="I62" s="185"/>
      <c r="J62" s="212">
        <v>38586</v>
      </c>
      <c r="K62" s="212">
        <v>37106</v>
      </c>
      <c r="L62" s="212">
        <v>34998</v>
      </c>
      <c r="M62" s="212">
        <v>32702</v>
      </c>
      <c r="N62" s="212">
        <v>30499</v>
      </c>
      <c r="O62" s="392">
        <v>28024</v>
      </c>
      <c r="P62" s="392">
        <v>24824</v>
      </c>
      <c r="Q62" s="392">
        <v>25371</v>
      </c>
      <c r="R62" s="228" t="s">
        <v>69</v>
      </c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</row>
    <row r="63" spans="3:37" ht="12.75">
      <c r="C63" s="173"/>
      <c r="D63" s="182"/>
      <c r="E63" s="539"/>
      <c r="F63" s="243" t="s">
        <v>68</v>
      </c>
      <c r="G63" s="183"/>
      <c r="H63" s="184"/>
      <c r="I63" s="185"/>
      <c r="J63" s="240">
        <v>42449</v>
      </c>
      <c r="K63" s="240">
        <v>44003</v>
      </c>
      <c r="L63" s="240">
        <v>46047</v>
      </c>
      <c r="M63" s="240">
        <v>46190</v>
      </c>
      <c r="N63" s="240">
        <v>45392</v>
      </c>
      <c r="O63" s="393">
        <v>44820</v>
      </c>
      <c r="P63" s="393">
        <v>43033</v>
      </c>
      <c r="Q63" s="393">
        <v>40089</v>
      </c>
      <c r="R63" s="290" t="s">
        <v>69</v>
      </c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</row>
    <row r="64" spans="3:37" ht="13.5" thickBot="1">
      <c r="C64" s="173"/>
      <c r="D64" s="182"/>
      <c r="E64" s="539"/>
      <c r="F64" s="239" t="s">
        <v>66</v>
      </c>
      <c r="G64" s="183"/>
      <c r="H64" s="184"/>
      <c r="I64" s="185"/>
      <c r="J64" s="214">
        <v>8932</v>
      </c>
      <c r="K64" s="214">
        <v>9125</v>
      </c>
      <c r="L64" s="214">
        <v>9263</v>
      </c>
      <c r="M64" s="214">
        <v>9390</v>
      </c>
      <c r="N64" s="214">
        <v>8346</v>
      </c>
      <c r="O64" s="394">
        <v>8412</v>
      </c>
      <c r="P64" s="394">
        <v>7747</v>
      </c>
      <c r="Q64" s="394">
        <v>6206</v>
      </c>
      <c r="R64" s="291" t="s">
        <v>69</v>
      </c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</row>
    <row r="65" spans="3:37" ht="12.75">
      <c r="C65" s="173"/>
      <c r="D65" s="186"/>
      <c r="E65" s="187" t="s">
        <v>139</v>
      </c>
      <c r="F65" s="187"/>
      <c r="G65" s="187"/>
      <c r="H65" s="188"/>
      <c r="I65" s="189"/>
      <c r="J65" s="227">
        <v>15193</v>
      </c>
      <c r="K65" s="227">
        <v>15957</v>
      </c>
      <c r="L65" s="227">
        <v>16999</v>
      </c>
      <c r="M65" s="227">
        <v>16376</v>
      </c>
      <c r="N65" s="227">
        <v>15748</v>
      </c>
      <c r="O65" s="388">
        <v>16180</v>
      </c>
      <c r="P65" s="388">
        <v>15521</v>
      </c>
      <c r="Q65" s="388">
        <v>12846</v>
      </c>
      <c r="R65" s="228" t="s">
        <v>69</v>
      </c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</row>
    <row r="66" spans="3:37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10">
        <v>51</v>
      </c>
      <c r="K66" s="210">
        <v>65</v>
      </c>
      <c r="L66" s="210">
        <v>42</v>
      </c>
      <c r="M66" s="210">
        <v>36</v>
      </c>
      <c r="N66" s="210">
        <v>65</v>
      </c>
      <c r="O66" s="391">
        <v>34</v>
      </c>
      <c r="P66" s="391">
        <v>38</v>
      </c>
      <c r="Q66" s="391">
        <v>46</v>
      </c>
      <c r="R66" s="226" t="s">
        <v>69</v>
      </c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</row>
    <row r="67" spans="3:37" ht="12.75">
      <c r="C67" s="173"/>
      <c r="D67" s="182"/>
      <c r="E67" s="542"/>
      <c r="F67" s="242" t="s">
        <v>133</v>
      </c>
      <c r="G67" s="183"/>
      <c r="H67" s="184"/>
      <c r="I67" s="185"/>
      <c r="J67" s="212">
        <v>4303</v>
      </c>
      <c r="K67" s="212">
        <v>4072</v>
      </c>
      <c r="L67" s="212">
        <v>3948</v>
      </c>
      <c r="M67" s="212">
        <v>3500</v>
      </c>
      <c r="N67" s="212">
        <v>3412</v>
      </c>
      <c r="O67" s="392">
        <v>3443</v>
      </c>
      <c r="P67" s="392">
        <v>2979</v>
      </c>
      <c r="Q67" s="392">
        <v>3040</v>
      </c>
      <c r="R67" s="228" t="s">
        <v>69</v>
      </c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</row>
    <row r="68" spans="3:37" ht="12.75">
      <c r="C68" s="173"/>
      <c r="D68" s="182"/>
      <c r="E68" s="542"/>
      <c r="F68" s="243" t="s">
        <v>68</v>
      </c>
      <c r="G68" s="183"/>
      <c r="H68" s="184"/>
      <c r="I68" s="185"/>
      <c r="J68" s="240">
        <v>6881</v>
      </c>
      <c r="K68" s="240">
        <v>7327</v>
      </c>
      <c r="L68" s="240">
        <v>8107</v>
      </c>
      <c r="M68" s="240">
        <v>8213</v>
      </c>
      <c r="N68" s="240">
        <v>8289</v>
      </c>
      <c r="O68" s="393">
        <v>8390</v>
      </c>
      <c r="P68" s="393">
        <v>8454</v>
      </c>
      <c r="Q68" s="393">
        <v>7008</v>
      </c>
      <c r="R68" s="290" t="s">
        <v>69</v>
      </c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</row>
    <row r="69" spans="3:37" ht="13.5" thickBot="1">
      <c r="C69" s="173"/>
      <c r="D69" s="350"/>
      <c r="E69" s="543"/>
      <c r="F69" s="245" t="s">
        <v>66</v>
      </c>
      <c r="G69" s="351"/>
      <c r="H69" s="352"/>
      <c r="I69" s="353"/>
      <c r="J69" s="214">
        <v>3958</v>
      </c>
      <c r="K69" s="214">
        <v>4493</v>
      </c>
      <c r="L69" s="214">
        <v>4902</v>
      </c>
      <c r="M69" s="214">
        <v>4627</v>
      </c>
      <c r="N69" s="214">
        <v>3982</v>
      </c>
      <c r="O69" s="394">
        <v>4313</v>
      </c>
      <c r="P69" s="394">
        <v>4050</v>
      </c>
      <c r="Q69" s="394">
        <v>2752</v>
      </c>
      <c r="R69" s="291" t="s">
        <v>69</v>
      </c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</row>
    <row r="70" spans="3:37" ht="12.75">
      <c r="C70" s="173"/>
      <c r="D70" s="349"/>
      <c r="E70" s="187" t="s">
        <v>140</v>
      </c>
      <c r="F70" s="187"/>
      <c r="G70" s="187"/>
      <c r="H70" s="188"/>
      <c r="I70" s="189"/>
      <c r="J70" s="229">
        <v>630</v>
      </c>
      <c r="K70" s="229">
        <v>494</v>
      </c>
      <c r="L70" s="229">
        <v>521</v>
      </c>
      <c r="M70" s="229">
        <v>664</v>
      </c>
      <c r="N70" s="229">
        <v>553</v>
      </c>
      <c r="O70" s="382">
        <v>535</v>
      </c>
      <c r="P70" s="382">
        <v>514</v>
      </c>
      <c r="Q70" s="382">
        <v>484</v>
      </c>
      <c r="R70" s="230" t="s">
        <v>69</v>
      </c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</row>
    <row r="71" spans="3:37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10">
        <v>74</v>
      </c>
      <c r="K71" s="210">
        <v>44</v>
      </c>
      <c r="L71" s="210">
        <v>43</v>
      </c>
      <c r="M71" s="210">
        <v>31</v>
      </c>
      <c r="N71" s="210">
        <v>41</v>
      </c>
      <c r="O71" s="391">
        <v>27</v>
      </c>
      <c r="P71" s="391">
        <v>34</v>
      </c>
      <c r="Q71" s="391">
        <v>22</v>
      </c>
      <c r="R71" s="226" t="s">
        <v>69</v>
      </c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</row>
    <row r="72" spans="3:37" ht="12.75">
      <c r="C72" s="173"/>
      <c r="D72" s="182"/>
      <c r="E72" s="542"/>
      <c r="F72" s="242" t="s">
        <v>133</v>
      </c>
      <c r="G72" s="183"/>
      <c r="H72" s="184"/>
      <c r="I72" s="185"/>
      <c r="J72" s="212">
        <v>76</v>
      </c>
      <c r="K72" s="212">
        <v>81</v>
      </c>
      <c r="L72" s="212">
        <v>57</v>
      </c>
      <c r="M72" s="212">
        <v>93</v>
      </c>
      <c r="N72" s="212">
        <v>92</v>
      </c>
      <c r="O72" s="392">
        <v>85</v>
      </c>
      <c r="P72" s="392">
        <v>78</v>
      </c>
      <c r="Q72" s="392">
        <v>82</v>
      </c>
      <c r="R72" s="228" t="s">
        <v>69</v>
      </c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</row>
    <row r="73" spans="3:37" ht="12.75">
      <c r="C73" s="173"/>
      <c r="D73" s="182"/>
      <c r="E73" s="542"/>
      <c r="F73" s="243" t="s">
        <v>68</v>
      </c>
      <c r="G73" s="183"/>
      <c r="H73" s="184"/>
      <c r="I73" s="185"/>
      <c r="J73" s="240">
        <v>460</v>
      </c>
      <c r="K73" s="240">
        <v>357</v>
      </c>
      <c r="L73" s="240">
        <v>404</v>
      </c>
      <c r="M73" s="240">
        <v>526</v>
      </c>
      <c r="N73" s="240">
        <v>405</v>
      </c>
      <c r="O73" s="393">
        <v>409</v>
      </c>
      <c r="P73" s="393">
        <v>389</v>
      </c>
      <c r="Q73" s="393">
        <v>365</v>
      </c>
      <c r="R73" s="290" t="s">
        <v>69</v>
      </c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</row>
    <row r="74" spans="3:37" ht="13.5" thickBot="1">
      <c r="C74" s="173"/>
      <c r="D74" s="182"/>
      <c r="E74" s="543"/>
      <c r="F74" s="239" t="s">
        <v>66</v>
      </c>
      <c r="G74" s="183"/>
      <c r="H74" s="184"/>
      <c r="I74" s="185"/>
      <c r="J74" s="214">
        <v>20</v>
      </c>
      <c r="K74" s="214">
        <v>12</v>
      </c>
      <c r="L74" s="214">
        <v>17</v>
      </c>
      <c r="M74" s="214">
        <v>14</v>
      </c>
      <c r="N74" s="214">
        <v>15</v>
      </c>
      <c r="O74" s="394">
        <v>14</v>
      </c>
      <c r="P74" s="394">
        <v>13</v>
      </c>
      <c r="Q74" s="394">
        <v>15</v>
      </c>
      <c r="R74" s="291" t="s">
        <v>69</v>
      </c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8.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  <row r="77" ht="15" customHeight="1"/>
    <row r="78" spans="10:18" ht="12.75">
      <c r="J78" s="301"/>
      <c r="K78" s="301"/>
      <c r="L78" s="301"/>
      <c r="M78" s="301"/>
      <c r="N78" s="301"/>
      <c r="O78" s="301"/>
      <c r="P78" s="301"/>
      <c r="Q78" s="301"/>
      <c r="R78" s="301"/>
    </row>
    <row r="79" spans="10:18" ht="12.75">
      <c r="J79" s="301"/>
      <c r="K79" s="301"/>
      <c r="L79" s="301"/>
      <c r="M79" s="301"/>
      <c r="N79" s="301"/>
      <c r="O79" s="301"/>
      <c r="P79" s="301"/>
      <c r="Q79" s="301"/>
      <c r="R79" s="301"/>
    </row>
    <row r="80" spans="10:18" ht="12.75">
      <c r="J80" s="301"/>
      <c r="K80" s="301"/>
      <c r="L80" s="301"/>
      <c r="M80" s="301"/>
      <c r="N80" s="301"/>
      <c r="O80" s="301"/>
      <c r="P80" s="301"/>
      <c r="Q80" s="301"/>
      <c r="R80" s="301"/>
    </row>
    <row r="81" spans="10:18" ht="12.75">
      <c r="J81" s="301"/>
      <c r="K81" s="301"/>
      <c r="L81" s="301"/>
      <c r="M81" s="301"/>
      <c r="N81" s="301"/>
      <c r="O81" s="301"/>
      <c r="P81" s="301"/>
      <c r="Q81" s="301"/>
      <c r="R81" s="301"/>
    </row>
  </sheetData>
  <sheetProtection/>
  <mergeCells count="23">
    <mergeCell ref="E76:R76"/>
    <mergeCell ref="E71:E74"/>
    <mergeCell ref="E24:E27"/>
    <mergeCell ref="E56:E59"/>
    <mergeCell ref="E61:E64"/>
    <mergeCell ref="E66:E69"/>
    <mergeCell ref="E50:E53"/>
    <mergeCell ref="E35:E38"/>
    <mergeCell ref="E45:E48"/>
    <mergeCell ref="R7:R10"/>
    <mergeCell ref="E29:E32"/>
    <mergeCell ref="E14:E17"/>
    <mergeCell ref="J7:J10"/>
    <mergeCell ref="K7:K10"/>
    <mergeCell ref="L7:L10"/>
    <mergeCell ref="M7:M10"/>
    <mergeCell ref="P7:P10"/>
    <mergeCell ref="O7:O10"/>
    <mergeCell ref="Q7:Q10"/>
    <mergeCell ref="N7:N10"/>
    <mergeCell ref="D7:I11"/>
    <mergeCell ref="E40:E43"/>
    <mergeCell ref="E19:E22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R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00390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94</v>
      </c>
      <c r="E4" s="160"/>
      <c r="F4" s="160"/>
      <c r="G4" s="160"/>
      <c r="H4" s="161" t="s">
        <v>155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132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199029</v>
      </c>
      <c r="K13" s="229">
        <v>202086</v>
      </c>
      <c r="L13" s="229">
        <v>201481</v>
      </c>
      <c r="M13" s="229">
        <v>200664</v>
      </c>
      <c r="N13" s="229">
        <v>197142</v>
      </c>
      <c r="O13" s="382">
        <v>195346</v>
      </c>
      <c r="P13" s="382">
        <v>191298</v>
      </c>
      <c r="Q13" s="382">
        <v>181898</v>
      </c>
      <c r="R13" s="230">
        <v>169331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1516</v>
      </c>
      <c r="K14" s="280">
        <v>1391</v>
      </c>
      <c r="L14" s="280">
        <v>1127</v>
      </c>
      <c r="M14" s="280">
        <v>1062</v>
      </c>
      <c r="N14" s="280">
        <v>928</v>
      </c>
      <c r="O14" s="383">
        <v>906</v>
      </c>
      <c r="P14" s="383">
        <v>974</v>
      </c>
      <c r="Q14" s="383">
        <v>1039</v>
      </c>
      <c r="R14" s="281">
        <v>1008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51618</v>
      </c>
      <c r="K15" s="282">
        <v>49963</v>
      </c>
      <c r="L15" s="282">
        <v>48148</v>
      </c>
      <c r="M15" s="282">
        <v>46472</v>
      </c>
      <c r="N15" s="282">
        <v>43189</v>
      </c>
      <c r="O15" s="384">
        <v>40248</v>
      </c>
      <c r="P15" s="384">
        <v>38324</v>
      </c>
      <c r="Q15" s="384">
        <v>36139</v>
      </c>
      <c r="R15" s="283">
        <v>34492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128804</v>
      </c>
      <c r="K16" s="284">
        <v>132101</v>
      </c>
      <c r="L16" s="284">
        <v>133046</v>
      </c>
      <c r="M16" s="284">
        <v>134586</v>
      </c>
      <c r="N16" s="284">
        <v>133863</v>
      </c>
      <c r="O16" s="385">
        <v>133711</v>
      </c>
      <c r="P16" s="385">
        <v>131656</v>
      </c>
      <c r="Q16" s="385">
        <v>125175</v>
      </c>
      <c r="R16" s="285">
        <v>117214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17091</v>
      </c>
      <c r="K17" s="286">
        <v>18631</v>
      </c>
      <c r="L17" s="286">
        <v>19160</v>
      </c>
      <c r="M17" s="286">
        <v>18544</v>
      </c>
      <c r="N17" s="286">
        <v>19162</v>
      </c>
      <c r="O17" s="386">
        <v>20481</v>
      </c>
      <c r="P17" s="386">
        <v>20344</v>
      </c>
      <c r="Q17" s="386">
        <v>19545</v>
      </c>
      <c r="R17" s="287">
        <v>16617</v>
      </c>
    </row>
    <row r="18" spans="3:18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162760</v>
      </c>
      <c r="K18" s="225">
        <v>164584</v>
      </c>
      <c r="L18" s="225">
        <v>163502</v>
      </c>
      <c r="M18" s="225">
        <v>162060</v>
      </c>
      <c r="N18" s="225">
        <v>158523</v>
      </c>
      <c r="O18" s="387">
        <v>156488</v>
      </c>
      <c r="P18" s="387">
        <v>153493</v>
      </c>
      <c r="Q18" s="387">
        <v>147354</v>
      </c>
      <c r="R18" s="226">
        <v>138810</v>
      </c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1192</v>
      </c>
      <c r="K19" s="280">
        <v>1057</v>
      </c>
      <c r="L19" s="280">
        <v>939</v>
      </c>
      <c r="M19" s="280">
        <v>921</v>
      </c>
      <c r="N19" s="280">
        <v>767</v>
      </c>
      <c r="O19" s="383">
        <v>749</v>
      </c>
      <c r="P19" s="383">
        <v>777</v>
      </c>
      <c r="Q19" s="383">
        <v>825</v>
      </c>
      <c r="R19" s="281">
        <v>781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45486</v>
      </c>
      <c r="K20" s="282">
        <v>44212</v>
      </c>
      <c r="L20" s="282">
        <v>42431</v>
      </c>
      <c r="M20" s="282">
        <v>40731</v>
      </c>
      <c r="N20" s="282">
        <v>37692</v>
      </c>
      <c r="O20" s="384">
        <v>35000</v>
      </c>
      <c r="P20" s="384">
        <v>33147</v>
      </c>
      <c r="Q20" s="384">
        <v>31333</v>
      </c>
      <c r="R20" s="283">
        <v>29945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105614</v>
      </c>
      <c r="K21" s="284">
        <v>107938</v>
      </c>
      <c r="L21" s="284">
        <v>108443</v>
      </c>
      <c r="M21" s="284">
        <v>108811</v>
      </c>
      <c r="N21" s="284">
        <v>107992</v>
      </c>
      <c r="O21" s="385">
        <v>107694</v>
      </c>
      <c r="P21" s="385">
        <v>106198</v>
      </c>
      <c r="Q21" s="385">
        <v>101763</v>
      </c>
      <c r="R21" s="285">
        <v>96121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10468</v>
      </c>
      <c r="K22" s="286">
        <v>11377</v>
      </c>
      <c r="L22" s="286">
        <v>11689</v>
      </c>
      <c r="M22" s="286">
        <v>11597</v>
      </c>
      <c r="N22" s="286">
        <v>12072</v>
      </c>
      <c r="O22" s="386">
        <v>13045</v>
      </c>
      <c r="P22" s="386">
        <v>13371</v>
      </c>
      <c r="Q22" s="386">
        <v>13433</v>
      </c>
      <c r="R22" s="287">
        <v>11963</v>
      </c>
    </row>
    <row r="23" spans="3:18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34189</v>
      </c>
      <c r="K23" s="227">
        <v>35438</v>
      </c>
      <c r="L23" s="227">
        <v>35924</v>
      </c>
      <c r="M23" s="227">
        <v>36559</v>
      </c>
      <c r="N23" s="227">
        <v>36552</v>
      </c>
      <c r="O23" s="388">
        <v>36805</v>
      </c>
      <c r="P23" s="388">
        <v>35755</v>
      </c>
      <c r="Q23" s="388">
        <v>32425</v>
      </c>
      <c r="R23" s="228">
        <v>28384</v>
      </c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120</v>
      </c>
      <c r="K24" s="280">
        <v>127</v>
      </c>
      <c r="L24" s="280">
        <v>63</v>
      </c>
      <c r="M24" s="280">
        <v>44</v>
      </c>
      <c r="N24" s="280">
        <v>53</v>
      </c>
      <c r="O24" s="383">
        <v>59</v>
      </c>
      <c r="P24" s="383">
        <v>72</v>
      </c>
      <c r="Q24" s="383">
        <v>82</v>
      </c>
      <c r="R24" s="281">
        <v>104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5999</v>
      </c>
      <c r="K25" s="282">
        <v>5626</v>
      </c>
      <c r="L25" s="282">
        <v>5518</v>
      </c>
      <c r="M25" s="282">
        <v>5506</v>
      </c>
      <c r="N25" s="282">
        <v>5268</v>
      </c>
      <c r="O25" s="384">
        <v>5029</v>
      </c>
      <c r="P25" s="384">
        <v>4940</v>
      </c>
      <c r="Q25" s="384">
        <v>4564</v>
      </c>
      <c r="R25" s="283">
        <v>4290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21477</v>
      </c>
      <c r="K26" s="284">
        <v>22457</v>
      </c>
      <c r="L26" s="284">
        <v>22898</v>
      </c>
      <c r="M26" s="284">
        <v>24082</v>
      </c>
      <c r="N26" s="284">
        <v>24159</v>
      </c>
      <c r="O26" s="385">
        <v>24297</v>
      </c>
      <c r="P26" s="385">
        <v>23787</v>
      </c>
      <c r="Q26" s="385">
        <v>21689</v>
      </c>
      <c r="R26" s="285">
        <v>19382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6593</v>
      </c>
      <c r="K27" s="286">
        <v>7228</v>
      </c>
      <c r="L27" s="286">
        <v>7445</v>
      </c>
      <c r="M27" s="286">
        <v>6927</v>
      </c>
      <c r="N27" s="286">
        <v>7072</v>
      </c>
      <c r="O27" s="386">
        <v>7420</v>
      </c>
      <c r="P27" s="386">
        <v>6956</v>
      </c>
      <c r="Q27" s="386">
        <v>6090</v>
      </c>
      <c r="R27" s="287">
        <v>4608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2080</v>
      </c>
      <c r="K28" s="229">
        <v>2064</v>
      </c>
      <c r="L28" s="229">
        <v>2055</v>
      </c>
      <c r="M28" s="229">
        <v>6229</v>
      </c>
      <c r="N28" s="229">
        <v>6391</v>
      </c>
      <c r="O28" s="382">
        <v>2053</v>
      </c>
      <c r="P28" s="382">
        <v>2050</v>
      </c>
      <c r="Q28" s="382">
        <v>2119</v>
      </c>
      <c r="R28" s="230">
        <v>2137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204</v>
      </c>
      <c r="K29" s="280">
        <v>207</v>
      </c>
      <c r="L29" s="280">
        <v>125</v>
      </c>
      <c r="M29" s="280">
        <v>97</v>
      </c>
      <c r="N29" s="288">
        <v>108</v>
      </c>
      <c r="O29" s="389">
        <v>98</v>
      </c>
      <c r="P29" s="389">
        <v>125</v>
      </c>
      <c r="Q29" s="389">
        <v>132</v>
      </c>
      <c r="R29" s="289">
        <v>123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133</v>
      </c>
      <c r="K30" s="282">
        <v>125</v>
      </c>
      <c r="L30" s="282">
        <v>199</v>
      </c>
      <c r="M30" s="282">
        <v>235</v>
      </c>
      <c r="N30" s="282">
        <v>229</v>
      </c>
      <c r="O30" s="384">
        <v>219</v>
      </c>
      <c r="P30" s="384">
        <v>237</v>
      </c>
      <c r="Q30" s="384">
        <v>242</v>
      </c>
      <c r="R30" s="283">
        <v>257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1713</v>
      </c>
      <c r="K31" s="284">
        <v>1706</v>
      </c>
      <c r="L31" s="284">
        <v>1705</v>
      </c>
      <c r="M31" s="284">
        <v>5877</v>
      </c>
      <c r="N31" s="284">
        <v>6036</v>
      </c>
      <c r="O31" s="385">
        <v>1720</v>
      </c>
      <c r="P31" s="385">
        <v>1671</v>
      </c>
      <c r="Q31" s="385">
        <v>1723</v>
      </c>
      <c r="R31" s="285">
        <v>1711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30</v>
      </c>
      <c r="K32" s="286">
        <v>26</v>
      </c>
      <c r="L32" s="286">
        <v>26</v>
      </c>
      <c r="M32" s="286">
        <v>20</v>
      </c>
      <c r="N32" s="286">
        <v>18</v>
      </c>
      <c r="O32" s="386">
        <v>16</v>
      </c>
      <c r="P32" s="386">
        <v>17</v>
      </c>
      <c r="Q32" s="386">
        <v>22</v>
      </c>
      <c r="R32" s="287">
        <v>46</v>
      </c>
    </row>
    <row r="33" spans="3:18" ht="13.5" thickBot="1">
      <c r="C33" s="169"/>
      <c r="D33" s="194" t="s">
        <v>131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62876</v>
      </c>
      <c r="K34" s="229">
        <v>63141</v>
      </c>
      <c r="L34" s="229">
        <v>60707</v>
      </c>
      <c r="M34" s="229">
        <v>62318</v>
      </c>
      <c r="N34" s="229">
        <v>60176</v>
      </c>
      <c r="O34" s="382">
        <v>59792</v>
      </c>
      <c r="P34" s="382">
        <v>57523</v>
      </c>
      <c r="Q34" s="382">
        <v>51456</v>
      </c>
      <c r="R34" s="230">
        <v>47582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757</v>
      </c>
      <c r="K35" s="280">
        <v>697</v>
      </c>
      <c r="L35" s="280">
        <v>543</v>
      </c>
      <c r="M35" s="280">
        <v>529</v>
      </c>
      <c r="N35" s="280">
        <v>492</v>
      </c>
      <c r="O35" s="383">
        <v>470</v>
      </c>
      <c r="P35" s="383">
        <v>528</v>
      </c>
      <c r="Q35" s="383">
        <v>547</v>
      </c>
      <c r="R35" s="281">
        <v>509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18384</v>
      </c>
      <c r="K36" s="282">
        <v>17996</v>
      </c>
      <c r="L36" s="282">
        <v>16881</v>
      </c>
      <c r="M36" s="282">
        <v>16762</v>
      </c>
      <c r="N36" s="282">
        <v>14965</v>
      </c>
      <c r="O36" s="384">
        <v>14074</v>
      </c>
      <c r="P36" s="384">
        <v>13879</v>
      </c>
      <c r="Q36" s="384">
        <v>12339</v>
      </c>
      <c r="R36" s="283">
        <v>12271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34990</v>
      </c>
      <c r="K37" s="284">
        <v>35268</v>
      </c>
      <c r="L37" s="284">
        <v>34570</v>
      </c>
      <c r="M37" s="284">
        <v>36503</v>
      </c>
      <c r="N37" s="284">
        <v>35194</v>
      </c>
      <c r="O37" s="385">
        <v>35285</v>
      </c>
      <c r="P37" s="385">
        <v>33836</v>
      </c>
      <c r="Q37" s="385">
        <v>29673</v>
      </c>
      <c r="R37" s="285">
        <v>27496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8745</v>
      </c>
      <c r="K38" s="286">
        <v>9180</v>
      </c>
      <c r="L38" s="286">
        <v>8713</v>
      </c>
      <c r="M38" s="286">
        <v>8524</v>
      </c>
      <c r="N38" s="286">
        <v>9525</v>
      </c>
      <c r="O38" s="386">
        <v>9963</v>
      </c>
      <c r="P38" s="386">
        <v>9280</v>
      </c>
      <c r="Q38" s="386">
        <v>8897</v>
      </c>
      <c r="R38" s="287">
        <v>7306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51094</v>
      </c>
      <c r="K39" s="225">
        <v>51199</v>
      </c>
      <c r="L39" s="225">
        <v>49410</v>
      </c>
      <c r="M39" s="225">
        <v>49771</v>
      </c>
      <c r="N39" s="225">
        <v>48054</v>
      </c>
      <c r="O39" s="387">
        <v>47906</v>
      </c>
      <c r="P39" s="387">
        <v>46555</v>
      </c>
      <c r="Q39" s="387">
        <v>42390</v>
      </c>
      <c r="R39" s="226">
        <v>39698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603</v>
      </c>
      <c r="K40" s="280">
        <v>521</v>
      </c>
      <c r="L40" s="280">
        <v>461</v>
      </c>
      <c r="M40" s="280">
        <v>453</v>
      </c>
      <c r="N40" s="280">
        <v>420</v>
      </c>
      <c r="O40" s="383">
        <v>369</v>
      </c>
      <c r="P40" s="383">
        <v>425</v>
      </c>
      <c r="Q40" s="383">
        <v>430</v>
      </c>
      <c r="R40" s="281">
        <v>387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16290</v>
      </c>
      <c r="K41" s="282">
        <v>16053</v>
      </c>
      <c r="L41" s="282">
        <v>14970</v>
      </c>
      <c r="M41" s="282">
        <v>14605</v>
      </c>
      <c r="N41" s="282">
        <v>13039</v>
      </c>
      <c r="O41" s="384">
        <v>12315</v>
      </c>
      <c r="P41" s="384">
        <v>11980</v>
      </c>
      <c r="Q41" s="384">
        <v>10809</v>
      </c>
      <c r="R41" s="283">
        <v>10758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28683</v>
      </c>
      <c r="K42" s="284">
        <v>28688</v>
      </c>
      <c r="L42" s="284">
        <v>28324</v>
      </c>
      <c r="M42" s="284">
        <v>29079</v>
      </c>
      <c r="N42" s="284">
        <v>28353</v>
      </c>
      <c r="O42" s="385">
        <v>28538</v>
      </c>
      <c r="P42" s="385">
        <v>27604</v>
      </c>
      <c r="Q42" s="385">
        <v>24570</v>
      </c>
      <c r="R42" s="285">
        <v>22885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5518</v>
      </c>
      <c r="K43" s="286">
        <v>5937</v>
      </c>
      <c r="L43" s="286">
        <v>5655</v>
      </c>
      <c r="M43" s="286">
        <v>5634</v>
      </c>
      <c r="N43" s="286">
        <v>6242</v>
      </c>
      <c r="O43" s="386">
        <v>6684</v>
      </c>
      <c r="P43" s="386">
        <v>6546</v>
      </c>
      <c r="Q43" s="386">
        <v>6581</v>
      </c>
      <c r="R43" s="287">
        <v>5668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11154</v>
      </c>
      <c r="K44" s="227">
        <v>11283</v>
      </c>
      <c r="L44" s="227">
        <v>10737</v>
      </c>
      <c r="M44" s="227">
        <v>11940</v>
      </c>
      <c r="N44" s="227">
        <v>11504</v>
      </c>
      <c r="O44" s="388">
        <v>11301</v>
      </c>
      <c r="P44" s="388">
        <v>10388</v>
      </c>
      <c r="Q44" s="388">
        <v>8404</v>
      </c>
      <c r="R44" s="228">
        <v>7248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41</v>
      </c>
      <c r="K45" s="280">
        <v>64</v>
      </c>
      <c r="L45" s="280">
        <v>27</v>
      </c>
      <c r="M45" s="280">
        <v>26</v>
      </c>
      <c r="N45" s="280">
        <v>20</v>
      </c>
      <c r="O45" s="383">
        <v>44</v>
      </c>
      <c r="P45" s="383">
        <v>42</v>
      </c>
      <c r="Q45" s="383">
        <v>41</v>
      </c>
      <c r="R45" s="281">
        <v>58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2051</v>
      </c>
      <c r="K46" s="282">
        <v>1900</v>
      </c>
      <c r="L46" s="282">
        <v>1836</v>
      </c>
      <c r="M46" s="282">
        <v>2071</v>
      </c>
      <c r="N46" s="282">
        <v>1834</v>
      </c>
      <c r="O46" s="384">
        <v>1684</v>
      </c>
      <c r="P46" s="384">
        <v>1806</v>
      </c>
      <c r="Q46" s="384">
        <v>1437</v>
      </c>
      <c r="R46" s="283">
        <v>1427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5848</v>
      </c>
      <c r="K47" s="284">
        <v>6091</v>
      </c>
      <c r="L47" s="284">
        <v>5827</v>
      </c>
      <c r="M47" s="284">
        <v>6962</v>
      </c>
      <c r="N47" s="284">
        <v>6377</v>
      </c>
      <c r="O47" s="385">
        <v>6301</v>
      </c>
      <c r="P47" s="385">
        <v>5817</v>
      </c>
      <c r="Q47" s="385">
        <v>4621</v>
      </c>
      <c r="R47" s="285">
        <v>4161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3214</v>
      </c>
      <c r="K48" s="286">
        <v>3228</v>
      </c>
      <c r="L48" s="286">
        <v>3047</v>
      </c>
      <c r="M48" s="286">
        <v>2881</v>
      </c>
      <c r="N48" s="286">
        <v>3273</v>
      </c>
      <c r="O48" s="386">
        <v>3272</v>
      </c>
      <c r="P48" s="386">
        <v>2723</v>
      </c>
      <c r="Q48" s="386">
        <v>2305</v>
      </c>
      <c r="R48" s="287">
        <v>1602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628</v>
      </c>
      <c r="K49" s="229">
        <v>659</v>
      </c>
      <c r="L49" s="229">
        <v>560</v>
      </c>
      <c r="M49" s="229">
        <v>607</v>
      </c>
      <c r="N49" s="229">
        <v>618</v>
      </c>
      <c r="O49" s="382">
        <v>585</v>
      </c>
      <c r="P49" s="382">
        <v>580</v>
      </c>
      <c r="Q49" s="382">
        <v>662</v>
      </c>
      <c r="R49" s="230">
        <v>636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113</v>
      </c>
      <c r="K50" s="280">
        <v>112</v>
      </c>
      <c r="L50" s="280">
        <v>55</v>
      </c>
      <c r="M50" s="280">
        <v>50</v>
      </c>
      <c r="N50" s="288">
        <v>52</v>
      </c>
      <c r="O50" s="389">
        <v>57</v>
      </c>
      <c r="P50" s="389">
        <v>61</v>
      </c>
      <c r="Q50" s="389">
        <v>76</v>
      </c>
      <c r="R50" s="289">
        <v>64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43</v>
      </c>
      <c r="K51" s="282">
        <v>43</v>
      </c>
      <c r="L51" s="282">
        <v>75</v>
      </c>
      <c r="M51" s="282">
        <v>86</v>
      </c>
      <c r="N51" s="282">
        <v>92</v>
      </c>
      <c r="O51" s="384">
        <v>75</v>
      </c>
      <c r="P51" s="384">
        <v>93</v>
      </c>
      <c r="Q51" s="384">
        <v>93</v>
      </c>
      <c r="R51" s="283">
        <v>86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459</v>
      </c>
      <c r="K52" s="284">
        <v>489</v>
      </c>
      <c r="L52" s="284">
        <v>419</v>
      </c>
      <c r="M52" s="284">
        <v>462</v>
      </c>
      <c r="N52" s="284">
        <v>464</v>
      </c>
      <c r="O52" s="385">
        <v>446</v>
      </c>
      <c r="P52" s="385">
        <v>415</v>
      </c>
      <c r="Q52" s="385">
        <v>482</v>
      </c>
      <c r="R52" s="285">
        <v>450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13</v>
      </c>
      <c r="K53" s="286">
        <v>15</v>
      </c>
      <c r="L53" s="286">
        <v>11</v>
      </c>
      <c r="M53" s="286">
        <v>9</v>
      </c>
      <c r="N53" s="286">
        <v>10</v>
      </c>
      <c r="O53" s="386">
        <v>7</v>
      </c>
      <c r="P53" s="386">
        <v>11</v>
      </c>
      <c r="Q53" s="386">
        <v>11</v>
      </c>
      <c r="R53" s="287">
        <v>36</v>
      </c>
    </row>
    <row r="54" spans="3:18" ht="13.5" thickBot="1">
      <c r="C54" s="169"/>
      <c r="D54" s="194" t="s">
        <v>130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48493</v>
      </c>
      <c r="K55" s="229">
        <v>49190</v>
      </c>
      <c r="L55" s="229">
        <v>50272</v>
      </c>
      <c r="M55" s="229">
        <v>49586</v>
      </c>
      <c r="N55" s="229">
        <v>47140</v>
      </c>
      <c r="O55" s="382">
        <v>46666</v>
      </c>
      <c r="P55" s="382">
        <v>43595</v>
      </c>
      <c r="Q55" s="382">
        <v>38769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453</v>
      </c>
      <c r="K56" s="280">
        <v>439</v>
      </c>
      <c r="L56" s="280">
        <v>329</v>
      </c>
      <c r="M56" s="280">
        <v>369</v>
      </c>
      <c r="N56" s="280">
        <v>356</v>
      </c>
      <c r="O56" s="383">
        <v>293</v>
      </c>
      <c r="P56" s="383">
        <v>270</v>
      </c>
      <c r="Q56" s="383">
        <v>297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15279</v>
      </c>
      <c r="K57" s="282">
        <v>14406</v>
      </c>
      <c r="L57" s="282">
        <v>13809</v>
      </c>
      <c r="M57" s="282">
        <v>13047</v>
      </c>
      <c r="N57" s="282">
        <v>11989</v>
      </c>
      <c r="O57" s="384">
        <v>11262</v>
      </c>
      <c r="P57" s="384">
        <v>9634</v>
      </c>
      <c r="Q57" s="384">
        <v>9646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27458</v>
      </c>
      <c r="K58" s="284">
        <v>28623</v>
      </c>
      <c r="L58" s="284">
        <v>29942</v>
      </c>
      <c r="M58" s="284">
        <v>29859</v>
      </c>
      <c r="N58" s="284">
        <v>29312</v>
      </c>
      <c r="O58" s="385">
        <v>29278</v>
      </c>
      <c r="P58" s="385">
        <v>28037</v>
      </c>
      <c r="Q58" s="385">
        <v>24639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5303</v>
      </c>
      <c r="K59" s="286">
        <v>5722</v>
      </c>
      <c r="L59" s="286">
        <v>6192</v>
      </c>
      <c r="M59" s="286">
        <v>6311</v>
      </c>
      <c r="N59" s="286">
        <v>5483</v>
      </c>
      <c r="O59" s="386">
        <v>5833</v>
      </c>
      <c r="P59" s="386">
        <v>5654</v>
      </c>
      <c r="Q59" s="386">
        <v>4187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39708</v>
      </c>
      <c r="K60" s="225">
        <v>40203</v>
      </c>
      <c r="L60" s="225">
        <v>40628</v>
      </c>
      <c r="M60" s="225">
        <v>39942</v>
      </c>
      <c r="N60" s="225">
        <v>38042</v>
      </c>
      <c r="O60" s="387">
        <v>37439</v>
      </c>
      <c r="P60" s="387">
        <v>34565</v>
      </c>
      <c r="Q60" s="387">
        <v>31542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360</v>
      </c>
      <c r="K61" s="280">
        <v>363</v>
      </c>
      <c r="L61" s="280">
        <v>272</v>
      </c>
      <c r="M61" s="280">
        <v>326</v>
      </c>
      <c r="N61" s="280">
        <v>285</v>
      </c>
      <c r="O61" s="383">
        <v>251</v>
      </c>
      <c r="P61" s="383">
        <v>219</v>
      </c>
      <c r="Q61" s="383">
        <v>258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13367</v>
      </c>
      <c r="K62" s="282">
        <v>12637</v>
      </c>
      <c r="L62" s="282">
        <v>12067</v>
      </c>
      <c r="M62" s="282">
        <v>11405</v>
      </c>
      <c r="N62" s="282">
        <v>10477</v>
      </c>
      <c r="O62" s="384">
        <v>9715</v>
      </c>
      <c r="P62" s="384">
        <v>8299</v>
      </c>
      <c r="Q62" s="384">
        <v>8318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22633</v>
      </c>
      <c r="K63" s="284">
        <v>23690</v>
      </c>
      <c r="L63" s="284">
        <v>24570</v>
      </c>
      <c r="M63" s="284">
        <v>24332</v>
      </c>
      <c r="N63" s="284">
        <v>23801</v>
      </c>
      <c r="O63" s="385">
        <v>23855</v>
      </c>
      <c r="P63" s="385">
        <v>22491</v>
      </c>
      <c r="Q63" s="385">
        <v>20235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3348</v>
      </c>
      <c r="K64" s="286">
        <v>3513</v>
      </c>
      <c r="L64" s="286">
        <v>3719</v>
      </c>
      <c r="M64" s="286">
        <v>3879</v>
      </c>
      <c r="N64" s="286">
        <v>3479</v>
      </c>
      <c r="O64" s="386">
        <v>3618</v>
      </c>
      <c r="P64" s="386">
        <v>3556</v>
      </c>
      <c r="Q64" s="386">
        <v>2731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8243</v>
      </c>
      <c r="K65" s="227">
        <v>8550</v>
      </c>
      <c r="L65" s="227">
        <v>9171</v>
      </c>
      <c r="M65" s="227">
        <v>9061</v>
      </c>
      <c r="N65" s="227">
        <v>8638</v>
      </c>
      <c r="O65" s="388">
        <v>8767</v>
      </c>
      <c r="P65" s="388">
        <v>8577</v>
      </c>
      <c r="Q65" s="388">
        <v>6808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29</v>
      </c>
      <c r="K66" s="280">
        <v>37</v>
      </c>
      <c r="L66" s="280">
        <v>16</v>
      </c>
      <c r="M66" s="280">
        <v>16</v>
      </c>
      <c r="N66" s="280">
        <v>31</v>
      </c>
      <c r="O66" s="383">
        <v>18</v>
      </c>
      <c r="P66" s="383">
        <v>20</v>
      </c>
      <c r="Q66" s="383">
        <v>19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1867</v>
      </c>
      <c r="K67" s="282">
        <v>1711</v>
      </c>
      <c r="L67" s="282">
        <v>1697</v>
      </c>
      <c r="M67" s="282">
        <v>1572</v>
      </c>
      <c r="N67" s="282">
        <v>1451</v>
      </c>
      <c r="O67" s="384">
        <v>1486</v>
      </c>
      <c r="P67" s="384">
        <v>1273</v>
      </c>
      <c r="Q67" s="384">
        <v>1267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4408</v>
      </c>
      <c r="K68" s="284">
        <v>4604</v>
      </c>
      <c r="L68" s="284">
        <v>5000</v>
      </c>
      <c r="M68" s="284">
        <v>5052</v>
      </c>
      <c r="N68" s="284">
        <v>5160</v>
      </c>
      <c r="O68" s="385">
        <v>5057</v>
      </c>
      <c r="P68" s="385">
        <v>5192</v>
      </c>
      <c r="Q68" s="385">
        <v>4075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1939</v>
      </c>
      <c r="K69" s="286">
        <v>2198</v>
      </c>
      <c r="L69" s="286">
        <v>2458</v>
      </c>
      <c r="M69" s="286">
        <v>2421</v>
      </c>
      <c r="N69" s="286">
        <v>1996</v>
      </c>
      <c r="O69" s="386">
        <v>2206</v>
      </c>
      <c r="P69" s="386">
        <v>2092</v>
      </c>
      <c r="Q69" s="386">
        <v>1447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542</v>
      </c>
      <c r="K70" s="229">
        <v>437</v>
      </c>
      <c r="L70" s="229">
        <v>473</v>
      </c>
      <c r="M70" s="229">
        <v>583</v>
      </c>
      <c r="N70" s="229">
        <v>460</v>
      </c>
      <c r="O70" s="382">
        <v>460</v>
      </c>
      <c r="P70" s="382">
        <v>453</v>
      </c>
      <c r="Q70" s="382">
        <v>419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64</v>
      </c>
      <c r="K71" s="280">
        <v>39</v>
      </c>
      <c r="L71" s="280">
        <v>41</v>
      </c>
      <c r="M71" s="280">
        <v>27</v>
      </c>
      <c r="N71" s="280">
        <v>40</v>
      </c>
      <c r="O71" s="383">
        <v>24</v>
      </c>
      <c r="P71" s="383">
        <v>31</v>
      </c>
      <c r="Q71" s="383">
        <v>20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45</v>
      </c>
      <c r="K72" s="282">
        <v>58</v>
      </c>
      <c r="L72" s="282">
        <v>45</v>
      </c>
      <c r="M72" s="282">
        <v>70</v>
      </c>
      <c r="N72" s="282">
        <v>61</v>
      </c>
      <c r="O72" s="384">
        <v>61</v>
      </c>
      <c r="P72" s="384">
        <v>62</v>
      </c>
      <c r="Q72" s="384">
        <v>61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417</v>
      </c>
      <c r="K73" s="284">
        <v>329</v>
      </c>
      <c r="L73" s="284">
        <v>372</v>
      </c>
      <c r="M73" s="284">
        <v>475</v>
      </c>
      <c r="N73" s="284">
        <v>351</v>
      </c>
      <c r="O73" s="385">
        <v>366</v>
      </c>
      <c r="P73" s="385">
        <v>354</v>
      </c>
      <c r="Q73" s="385">
        <v>329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16</v>
      </c>
      <c r="K74" s="286">
        <v>11</v>
      </c>
      <c r="L74" s="286">
        <v>15</v>
      </c>
      <c r="M74" s="286">
        <v>11</v>
      </c>
      <c r="N74" s="286">
        <v>8</v>
      </c>
      <c r="O74" s="386">
        <v>9</v>
      </c>
      <c r="P74" s="386">
        <v>6</v>
      </c>
      <c r="Q74" s="386">
        <v>9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9.2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4.00390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95</v>
      </c>
      <c r="E4" s="160"/>
      <c r="F4" s="160"/>
      <c r="G4" s="160"/>
      <c r="H4" s="161" t="s">
        <v>156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400488</v>
      </c>
      <c r="K13" s="229">
        <v>400940</v>
      </c>
      <c r="L13" s="229">
        <v>398269</v>
      </c>
      <c r="M13" s="229">
        <v>396320</v>
      </c>
      <c r="N13" s="229">
        <v>388493</v>
      </c>
      <c r="O13" s="382">
        <v>382001</v>
      </c>
      <c r="P13" s="382">
        <v>376566</v>
      </c>
      <c r="Q13" s="382">
        <v>358809</v>
      </c>
      <c r="R13" s="230">
        <v>336005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2790</v>
      </c>
      <c r="K14" s="280">
        <v>2586</v>
      </c>
      <c r="L14" s="280">
        <v>2296</v>
      </c>
      <c r="M14" s="280">
        <v>1852</v>
      </c>
      <c r="N14" s="280">
        <v>1692</v>
      </c>
      <c r="O14" s="383">
        <v>1675</v>
      </c>
      <c r="P14" s="383">
        <v>1802</v>
      </c>
      <c r="Q14" s="383">
        <v>1962</v>
      </c>
      <c r="R14" s="281">
        <v>1966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146509</v>
      </c>
      <c r="K15" s="282">
        <v>141058</v>
      </c>
      <c r="L15" s="282">
        <v>135162</v>
      </c>
      <c r="M15" s="282">
        <v>129567</v>
      </c>
      <c r="N15" s="282">
        <v>122135</v>
      </c>
      <c r="O15" s="384">
        <v>115063</v>
      </c>
      <c r="P15" s="384">
        <v>112230</v>
      </c>
      <c r="Q15" s="384">
        <v>107036</v>
      </c>
      <c r="R15" s="283">
        <v>102184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229651</v>
      </c>
      <c r="K16" s="284">
        <v>235798</v>
      </c>
      <c r="L16" s="284">
        <v>239392</v>
      </c>
      <c r="M16" s="284">
        <v>244179</v>
      </c>
      <c r="N16" s="284">
        <v>244434</v>
      </c>
      <c r="O16" s="385">
        <v>245416</v>
      </c>
      <c r="P16" s="385">
        <v>242835</v>
      </c>
      <c r="Q16" s="385">
        <v>230552</v>
      </c>
      <c r="R16" s="285">
        <v>215012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21538</v>
      </c>
      <c r="K17" s="286">
        <v>21498</v>
      </c>
      <c r="L17" s="286">
        <v>21419</v>
      </c>
      <c r="M17" s="286">
        <v>20722</v>
      </c>
      <c r="N17" s="286">
        <v>20232</v>
      </c>
      <c r="O17" s="386">
        <v>19847</v>
      </c>
      <c r="P17" s="386">
        <v>19699</v>
      </c>
      <c r="Q17" s="386">
        <v>19259</v>
      </c>
      <c r="R17" s="287">
        <v>16843</v>
      </c>
    </row>
    <row r="18" spans="3:18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346820</v>
      </c>
      <c r="K18" s="225">
        <v>346801</v>
      </c>
      <c r="L18" s="225">
        <v>344009</v>
      </c>
      <c r="M18" s="225">
        <v>341232</v>
      </c>
      <c r="N18" s="225">
        <v>334053</v>
      </c>
      <c r="O18" s="387">
        <v>328179</v>
      </c>
      <c r="P18" s="387">
        <v>322447</v>
      </c>
      <c r="Q18" s="387">
        <v>308942</v>
      </c>
      <c r="R18" s="226">
        <v>290976</v>
      </c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2369</v>
      </c>
      <c r="K19" s="280">
        <v>2161</v>
      </c>
      <c r="L19" s="280">
        <v>2020</v>
      </c>
      <c r="M19" s="280">
        <v>1627</v>
      </c>
      <c r="N19" s="280">
        <v>1460</v>
      </c>
      <c r="O19" s="383">
        <v>1441</v>
      </c>
      <c r="P19" s="383">
        <v>1514</v>
      </c>
      <c r="Q19" s="383">
        <v>1656</v>
      </c>
      <c r="R19" s="281">
        <v>1651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132388</v>
      </c>
      <c r="K20" s="282">
        <v>127863</v>
      </c>
      <c r="L20" s="282">
        <v>122598</v>
      </c>
      <c r="M20" s="282">
        <v>117302</v>
      </c>
      <c r="N20" s="282">
        <v>110582</v>
      </c>
      <c r="O20" s="384">
        <v>104091</v>
      </c>
      <c r="P20" s="384">
        <v>100801</v>
      </c>
      <c r="Q20" s="384">
        <v>96380</v>
      </c>
      <c r="R20" s="283">
        <v>92146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195225</v>
      </c>
      <c r="K21" s="284">
        <v>200135</v>
      </c>
      <c r="L21" s="284">
        <v>202880</v>
      </c>
      <c r="M21" s="284">
        <v>206229</v>
      </c>
      <c r="N21" s="284">
        <v>206063</v>
      </c>
      <c r="O21" s="385">
        <v>206744</v>
      </c>
      <c r="P21" s="385">
        <v>204013</v>
      </c>
      <c r="Q21" s="385">
        <v>194795</v>
      </c>
      <c r="R21" s="285">
        <v>182662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16838</v>
      </c>
      <c r="K22" s="286">
        <v>16642</v>
      </c>
      <c r="L22" s="286">
        <v>16511</v>
      </c>
      <c r="M22" s="286">
        <v>16074</v>
      </c>
      <c r="N22" s="286">
        <v>15948</v>
      </c>
      <c r="O22" s="386">
        <v>15903</v>
      </c>
      <c r="P22" s="386">
        <v>16119</v>
      </c>
      <c r="Q22" s="386">
        <v>16111</v>
      </c>
      <c r="R22" s="287">
        <v>14517</v>
      </c>
    </row>
    <row r="23" spans="3:19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51346</v>
      </c>
      <c r="K23" s="227">
        <v>51847</v>
      </c>
      <c r="L23" s="227">
        <v>51943</v>
      </c>
      <c r="M23" s="227">
        <v>52798</v>
      </c>
      <c r="N23" s="227">
        <v>52112</v>
      </c>
      <c r="O23" s="388">
        <v>51518</v>
      </c>
      <c r="P23" s="388">
        <v>51789</v>
      </c>
      <c r="Q23" s="388">
        <v>47485</v>
      </c>
      <c r="R23" s="228">
        <v>42664</v>
      </c>
      <c r="S23" s="249"/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200</v>
      </c>
      <c r="K24" s="280">
        <v>203</v>
      </c>
      <c r="L24" s="280">
        <v>148</v>
      </c>
      <c r="M24" s="280">
        <v>115</v>
      </c>
      <c r="N24" s="280">
        <v>116</v>
      </c>
      <c r="O24" s="383">
        <v>121</v>
      </c>
      <c r="P24" s="383">
        <v>148</v>
      </c>
      <c r="Q24" s="383">
        <v>145</v>
      </c>
      <c r="R24" s="281">
        <v>153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13912</v>
      </c>
      <c r="K25" s="282">
        <v>13009</v>
      </c>
      <c r="L25" s="282">
        <v>12283</v>
      </c>
      <c r="M25" s="282">
        <v>11937</v>
      </c>
      <c r="N25" s="282">
        <v>11240</v>
      </c>
      <c r="O25" s="384">
        <v>10671</v>
      </c>
      <c r="P25" s="384">
        <v>11117</v>
      </c>
      <c r="Q25" s="384">
        <v>10336</v>
      </c>
      <c r="R25" s="283">
        <v>9714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32570</v>
      </c>
      <c r="K26" s="284">
        <v>33809</v>
      </c>
      <c r="L26" s="284">
        <v>34635</v>
      </c>
      <c r="M26" s="284">
        <v>36128</v>
      </c>
      <c r="N26" s="284">
        <v>36504</v>
      </c>
      <c r="O26" s="385">
        <v>36812</v>
      </c>
      <c r="P26" s="385">
        <v>36974</v>
      </c>
      <c r="Q26" s="385">
        <v>33886</v>
      </c>
      <c r="R26" s="285">
        <v>30524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4664</v>
      </c>
      <c r="K27" s="286">
        <v>4826</v>
      </c>
      <c r="L27" s="286">
        <v>4877</v>
      </c>
      <c r="M27" s="286">
        <v>4618</v>
      </c>
      <c r="N27" s="286">
        <v>4252</v>
      </c>
      <c r="O27" s="386">
        <v>3914</v>
      </c>
      <c r="P27" s="386">
        <v>3550</v>
      </c>
      <c r="Q27" s="386">
        <v>3118</v>
      </c>
      <c r="R27" s="287">
        <v>2273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2322</v>
      </c>
      <c r="K28" s="229">
        <v>2292</v>
      </c>
      <c r="L28" s="229">
        <v>2317</v>
      </c>
      <c r="M28" s="229">
        <v>2290</v>
      </c>
      <c r="N28" s="229">
        <v>2328</v>
      </c>
      <c r="O28" s="382">
        <v>2304</v>
      </c>
      <c r="P28" s="382">
        <v>2330</v>
      </c>
      <c r="Q28" s="382">
        <v>2382</v>
      </c>
      <c r="R28" s="230">
        <v>2365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221</v>
      </c>
      <c r="K29" s="280">
        <v>222</v>
      </c>
      <c r="L29" s="280">
        <v>128</v>
      </c>
      <c r="M29" s="280">
        <v>110</v>
      </c>
      <c r="N29" s="288">
        <v>116</v>
      </c>
      <c r="O29" s="389">
        <v>113</v>
      </c>
      <c r="P29" s="389">
        <v>140</v>
      </c>
      <c r="Q29" s="389">
        <v>161</v>
      </c>
      <c r="R29" s="289">
        <v>162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209</v>
      </c>
      <c r="K30" s="282">
        <v>186</v>
      </c>
      <c r="L30" s="282">
        <v>281</v>
      </c>
      <c r="M30" s="282">
        <v>328</v>
      </c>
      <c r="N30" s="282">
        <v>313</v>
      </c>
      <c r="O30" s="384">
        <v>301</v>
      </c>
      <c r="P30" s="384">
        <v>312</v>
      </c>
      <c r="Q30" s="384">
        <v>320</v>
      </c>
      <c r="R30" s="283">
        <v>324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1856</v>
      </c>
      <c r="K31" s="284">
        <v>1854</v>
      </c>
      <c r="L31" s="284">
        <v>1877</v>
      </c>
      <c r="M31" s="284">
        <v>1822</v>
      </c>
      <c r="N31" s="284">
        <v>1867</v>
      </c>
      <c r="O31" s="385">
        <v>1860</v>
      </c>
      <c r="P31" s="385">
        <v>1848</v>
      </c>
      <c r="Q31" s="385">
        <v>1871</v>
      </c>
      <c r="R31" s="285">
        <v>1826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36</v>
      </c>
      <c r="K32" s="286">
        <v>30</v>
      </c>
      <c r="L32" s="286">
        <v>31</v>
      </c>
      <c r="M32" s="286">
        <v>30</v>
      </c>
      <c r="N32" s="286">
        <v>32</v>
      </c>
      <c r="O32" s="386">
        <v>30</v>
      </c>
      <c r="P32" s="386">
        <v>30</v>
      </c>
      <c r="Q32" s="386">
        <v>30</v>
      </c>
      <c r="R32" s="287">
        <v>53</v>
      </c>
    </row>
    <row r="33" spans="3:18" ht="13.5" thickBot="1">
      <c r="C33" s="169"/>
      <c r="D33" s="194" t="s">
        <v>61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127619</v>
      </c>
      <c r="K34" s="229">
        <v>125246</v>
      </c>
      <c r="L34" s="229">
        <v>122311</v>
      </c>
      <c r="M34" s="229">
        <v>124669</v>
      </c>
      <c r="N34" s="229">
        <v>119675</v>
      </c>
      <c r="O34" s="382">
        <v>116788</v>
      </c>
      <c r="P34" s="382">
        <v>114585</v>
      </c>
      <c r="Q34" s="382">
        <v>101232</v>
      </c>
      <c r="R34" s="230">
        <v>94387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1559</v>
      </c>
      <c r="K35" s="280">
        <v>1411</v>
      </c>
      <c r="L35" s="280">
        <v>1243</v>
      </c>
      <c r="M35" s="280">
        <v>905</v>
      </c>
      <c r="N35" s="280">
        <v>881</v>
      </c>
      <c r="O35" s="383">
        <v>883</v>
      </c>
      <c r="P35" s="383">
        <v>943</v>
      </c>
      <c r="Q35" s="383">
        <v>1010</v>
      </c>
      <c r="R35" s="281">
        <v>1007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51338</v>
      </c>
      <c r="K36" s="282">
        <v>49040</v>
      </c>
      <c r="L36" s="282">
        <v>46507</v>
      </c>
      <c r="M36" s="282">
        <v>45488</v>
      </c>
      <c r="N36" s="282">
        <v>42093</v>
      </c>
      <c r="O36" s="384">
        <v>39898</v>
      </c>
      <c r="P36" s="384">
        <v>39906</v>
      </c>
      <c r="Q36" s="384">
        <v>35434</v>
      </c>
      <c r="R36" s="283">
        <v>34304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62778</v>
      </c>
      <c r="K37" s="284">
        <v>63138</v>
      </c>
      <c r="L37" s="284">
        <v>62838</v>
      </c>
      <c r="M37" s="284">
        <v>67102</v>
      </c>
      <c r="N37" s="284">
        <v>65295</v>
      </c>
      <c r="O37" s="385">
        <v>65099</v>
      </c>
      <c r="P37" s="385">
        <v>62422</v>
      </c>
      <c r="Q37" s="385">
        <v>54187</v>
      </c>
      <c r="R37" s="285">
        <v>49902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11944</v>
      </c>
      <c r="K38" s="286">
        <v>11657</v>
      </c>
      <c r="L38" s="286">
        <v>11723</v>
      </c>
      <c r="M38" s="286">
        <v>11174</v>
      </c>
      <c r="N38" s="286">
        <v>11406</v>
      </c>
      <c r="O38" s="386">
        <v>10908</v>
      </c>
      <c r="P38" s="386">
        <v>11314</v>
      </c>
      <c r="Q38" s="386">
        <v>10601</v>
      </c>
      <c r="R38" s="287">
        <v>9174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110344</v>
      </c>
      <c r="K39" s="225">
        <v>108427</v>
      </c>
      <c r="L39" s="225">
        <v>105958</v>
      </c>
      <c r="M39" s="225">
        <v>106872</v>
      </c>
      <c r="N39" s="225">
        <v>102925</v>
      </c>
      <c r="O39" s="387">
        <v>100757</v>
      </c>
      <c r="P39" s="387">
        <v>98755</v>
      </c>
      <c r="Q39" s="387">
        <v>88475</v>
      </c>
      <c r="R39" s="226">
        <v>82904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1337</v>
      </c>
      <c r="K40" s="280">
        <v>1179</v>
      </c>
      <c r="L40" s="280">
        <v>1088</v>
      </c>
      <c r="M40" s="280">
        <v>771</v>
      </c>
      <c r="N40" s="280">
        <v>791</v>
      </c>
      <c r="O40" s="383">
        <v>732</v>
      </c>
      <c r="P40" s="383">
        <v>795</v>
      </c>
      <c r="Q40" s="383">
        <v>850</v>
      </c>
      <c r="R40" s="281">
        <v>842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46476</v>
      </c>
      <c r="K41" s="282">
        <v>44652</v>
      </c>
      <c r="L41" s="282">
        <v>42319</v>
      </c>
      <c r="M41" s="282">
        <v>41045</v>
      </c>
      <c r="N41" s="282">
        <v>38108</v>
      </c>
      <c r="O41" s="384">
        <v>36119</v>
      </c>
      <c r="P41" s="384">
        <v>35890</v>
      </c>
      <c r="Q41" s="384">
        <v>32095</v>
      </c>
      <c r="R41" s="283">
        <v>31052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53299</v>
      </c>
      <c r="K42" s="284">
        <v>53520</v>
      </c>
      <c r="L42" s="284">
        <v>53418</v>
      </c>
      <c r="M42" s="284">
        <v>56286</v>
      </c>
      <c r="N42" s="284">
        <v>54961</v>
      </c>
      <c r="O42" s="385">
        <v>55011</v>
      </c>
      <c r="P42" s="385">
        <v>52709</v>
      </c>
      <c r="Q42" s="385">
        <v>46504</v>
      </c>
      <c r="R42" s="285">
        <v>42954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9232</v>
      </c>
      <c r="K43" s="286">
        <v>9076</v>
      </c>
      <c r="L43" s="286">
        <v>9133</v>
      </c>
      <c r="M43" s="286">
        <v>8770</v>
      </c>
      <c r="N43" s="286">
        <v>9065</v>
      </c>
      <c r="O43" s="386">
        <v>8895</v>
      </c>
      <c r="P43" s="386">
        <v>9361</v>
      </c>
      <c r="Q43" s="386">
        <v>9026</v>
      </c>
      <c r="R43" s="287">
        <v>8056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16569</v>
      </c>
      <c r="K44" s="227">
        <v>16098</v>
      </c>
      <c r="L44" s="227">
        <v>15699</v>
      </c>
      <c r="M44" s="227">
        <v>17111</v>
      </c>
      <c r="N44" s="227">
        <v>16049</v>
      </c>
      <c r="O44" s="388">
        <v>15359</v>
      </c>
      <c r="P44" s="388">
        <v>15143</v>
      </c>
      <c r="Q44" s="388">
        <v>12023</v>
      </c>
      <c r="R44" s="228">
        <v>10814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103</v>
      </c>
      <c r="K45" s="280">
        <v>112</v>
      </c>
      <c r="L45" s="280">
        <v>99</v>
      </c>
      <c r="M45" s="280">
        <v>73</v>
      </c>
      <c r="N45" s="280">
        <v>37</v>
      </c>
      <c r="O45" s="383">
        <v>84</v>
      </c>
      <c r="P45" s="383">
        <v>80</v>
      </c>
      <c r="Q45" s="383">
        <v>60</v>
      </c>
      <c r="R45" s="281">
        <v>76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4799</v>
      </c>
      <c r="K46" s="282">
        <v>4327</v>
      </c>
      <c r="L46" s="282">
        <v>4076</v>
      </c>
      <c r="M46" s="282">
        <v>4325</v>
      </c>
      <c r="N46" s="282">
        <v>3874</v>
      </c>
      <c r="O46" s="384">
        <v>3666</v>
      </c>
      <c r="P46" s="384">
        <v>3902</v>
      </c>
      <c r="Q46" s="384">
        <v>3224</v>
      </c>
      <c r="R46" s="283">
        <v>3144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8970</v>
      </c>
      <c r="K47" s="284">
        <v>9095</v>
      </c>
      <c r="L47" s="284">
        <v>8948</v>
      </c>
      <c r="M47" s="284">
        <v>10325</v>
      </c>
      <c r="N47" s="284">
        <v>9814</v>
      </c>
      <c r="O47" s="385">
        <v>9612</v>
      </c>
      <c r="P47" s="385">
        <v>9224</v>
      </c>
      <c r="Q47" s="385">
        <v>7177</v>
      </c>
      <c r="R47" s="285">
        <v>6517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2697</v>
      </c>
      <c r="K48" s="286">
        <v>2564</v>
      </c>
      <c r="L48" s="286">
        <v>2576</v>
      </c>
      <c r="M48" s="286">
        <v>2388</v>
      </c>
      <c r="N48" s="286">
        <v>2324</v>
      </c>
      <c r="O48" s="386">
        <v>1997</v>
      </c>
      <c r="P48" s="386">
        <v>1937</v>
      </c>
      <c r="Q48" s="386">
        <v>1562</v>
      </c>
      <c r="R48" s="287">
        <v>1077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706</v>
      </c>
      <c r="K49" s="229">
        <v>721</v>
      </c>
      <c r="L49" s="229">
        <v>654</v>
      </c>
      <c r="M49" s="229">
        <v>686</v>
      </c>
      <c r="N49" s="229">
        <v>701</v>
      </c>
      <c r="O49" s="382">
        <v>672</v>
      </c>
      <c r="P49" s="382">
        <v>687</v>
      </c>
      <c r="Q49" s="382">
        <v>734</v>
      </c>
      <c r="R49" s="230">
        <v>669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119</v>
      </c>
      <c r="K50" s="280">
        <v>120</v>
      </c>
      <c r="L50" s="280">
        <v>56</v>
      </c>
      <c r="M50" s="280">
        <v>61</v>
      </c>
      <c r="N50" s="288">
        <v>53</v>
      </c>
      <c r="O50" s="389">
        <v>67</v>
      </c>
      <c r="P50" s="389">
        <v>68</v>
      </c>
      <c r="Q50" s="389">
        <v>100</v>
      </c>
      <c r="R50" s="289">
        <v>89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63</v>
      </c>
      <c r="K51" s="282">
        <v>61</v>
      </c>
      <c r="L51" s="282">
        <v>112</v>
      </c>
      <c r="M51" s="282">
        <v>118</v>
      </c>
      <c r="N51" s="282">
        <v>111</v>
      </c>
      <c r="O51" s="384">
        <v>113</v>
      </c>
      <c r="P51" s="384">
        <v>114</v>
      </c>
      <c r="Q51" s="384">
        <v>115</v>
      </c>
      <c r="R51" s="283">
        <v>108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509</v>
      </c>
      <c r="K52" s="284">
        <v>523</v>
      </c>
      <c r="L52" s="284">
        <v>472</v>
      </c>
      <c r="M52" s="284">
        <v>491</v>
      </c>
      <c r="N52" s="284">
        <v>520</v>
      </c>
      <c r="O52" s="385">
        <v>476</v>
      </c>
      <c r="P52" s="385">
        <v>489</v>
      </c>
      <c r="Q52" s="385">
        <v>506</v>
      </c>
      <c r="R52" s="285">
        <v>431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15</v>
      </c>
      <c r="K53" s="286">
        <v>17</v>
      </c>
      <c r="L53" s="286">
        <v>14</v>
      </c>
      <c r="M53" s="286">
        <v>16</v>
      </c>
      <c r="N53" s="286">
        <v>17</v>
      </c>
      <c r="O53" s="386">
        <v>16</v>
      </c>
      <c r="P53" s="386">
        <v>16</v>
      </c>
      <c r="Q53" s="386">
        <v>13</v>
      </c>
      <c r="R53" s="287">
        <v>41</v>
      </c>
    </row>
    <row r="54" spans="3:18" ht="13.5" thickBot="1">
      <c r="C54" s="169"/>
      <c r="D54" s="194" t="s">
        <v>62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100209</v>
      </c>
      <c r="K55" s="229">
        <v>100961</v>
      </c>
      <c r="L55" s="229">
        <v>100632</v>
      </c>
      <c r="M55" s="229">
        <v>98046</v>
      </c>
      <c r="N55" s="229">
        <v>94136</v>
      </c>
      <c r="O55" s="382">
        <v>91007</v>
      </c>
      <c r="P55" s="382">
        <v>84882</v>
      </c>
      <c r="Q55" s="382">
        <v>79208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810</v>
      </c>
      <c r="K56" s="280">
        <v>852</v>
      </c>
      <c r="L56" s="280">
        <v>717</v>
      </c>
      <c r="M56" s="280">
        <v>653</v>
      </c>
      <c r="N56" s="280">
        <v>558</v>
      </c>
      <c r="O56" s="383">
        <v>522</v>
      </c>
      <c r="P56" s="383">
        <v>458</v>
      </c>
      <c r="Q56" s="383">
        <v>530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42430</v>
      </c>
      <c r="K57" s="282">
        <v>40752</v>
      </c>
      <c r="L57" s="282">
        <v>38559</v>
      </c>
      <c r="M57" s="282">
        <v>35822</v>
      </c>
      <c r="N57" s="282">
        <v>33547</v>
      </c>
      <c r="O57" s="384">
        <v>31082</v>
      </c>
      <c r="P57" s="384">
        <v>27558</v>
      </c>
      <c r="Q57" s="384">
        <v>27972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48637</v>
      </c>
      <c r="K58" s="284">
        <v>50542</v>
      </c>
      <c r="L58" s="284">
        <v>53083</v>
      </c>
      <c r="M58" s="284">
        <v>53429</v>
      </c>
      <c r="N58" s="284">
        <v>52662</v>
      </c>
      <c r="O58" s="385">
        <v>52137</v>
      </c>
      <c r="P58" s="385">
        <v>50614</v>
      </c>
      <c r="Q58" s="385">
        <v>46287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8332</v>
      </c>
      <c r="K59" s="286">
        <v>8815</v>
      </c>
      <c r="L59" s="286">
        <v>8273</v>
      </c>
      <c r="M59" s="286">
        <v>8142</v>
      </c>
      <c r="N59" s="286">
        <v>7369</v>
      </c>
      <c r="O59" s="386">
        <v>7266</v>
      </c>
      <c r="P59" s="386">
        <v>6252</v>
      </c>
      <c r="Q59" s="386">
        <v>4419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87119</v>
      </c>
      <c r="K60" s="225">
        <v>87525</v>
      </c>
      <c r="L60" s="225">
        <v>86816</v>
      </c>
      <c r="M60" s="225">
        <v>84386</v>
      </c>
      <c r="N60" s="225">
        <v>80878</v>
      </c>
      <c r="O60" s="387">
        <v>77846</v>
      </c>
      <c r="P60" s="387">
        <v>72284</v>
      </c>
      <c r="Q60" s="387">
        <v>68468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685</v>
      </c>
      <c r="K61" s="280">
        <v>743</v>
      </c>
      <c r="L61" s="280">
        <v>632</v>
      </c>
      <c r="M61" s="280">
        <v>586</v>
      </c>
      <c r="N61" s="280">
        <v>452</v>
      </c>
      <c r="O61" s="383">
        <v>461</v>
      </c>
      <c r="P61" s="383">
        <v>386</v>
      </c>
      <c r="Q61" s="383">
        <v>462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38236</v>
      </c>
      <c r="K62" s="282">
        <v>36803</v>
      </c>
      <c r="L62" s="282">
        <v>34806</v>
      </c>
      <c r="M62" s="282">
        <v>32378</v>
      </c>
      <c r="N62" s="282">
        <v>30223</v>
      </c>
      <c r="O62" s="384">
        <v>27740</v>
      </c>
      <c r="P62" s="384">
        <v>24674</v>
      </c>
      <c r="Q62" s="384">
        <v>25078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41611</v>
      </c>
      <c r="K63" s="284">
        <v>43231</v>
      </c>
      <c r="L63" s="284">
        <v>45131</v>
      </c>
      <c r="M63" s="284">
        <v>45245</v>
      </c>
      <c r="N63" s="284">
        <v>44482</v>
      </c>
      <c r="O63" s="385">
        <v>43987</v>
      </c>
      <c r="P63" s="385">
        <v>42287</v>
      </c>
      <c r="Q63" s="385">
        <v>39284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6587</v>
      </c>
      <c r="K64" s="286">
        <v>6748</v>
      </c>
      <c r="L64" s="286">
        <v>6247</v>
      </c>
      <c r="M64" s="286">
        <v>6177</v>
      </c>
      <c r="N64" s="286">
        <v>5721</v>
      </c>
      <c r="O64" s="386">
        <v>5658</v>
      </c>
      <c r="P64" s="386">
        <v>4937</v>
      </c>
      <c r="Q64" s="386">
        <v>3644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12477</v>
      </c>
      <c r="K65" s="227">
        <v>12942</v>
      </c>
      <c r="L65" s="227">
        <v>13295</v>
      </c>
      <c r="M65" s="227">
        <v>13019</v>
      </c>
      <c r="N65" s="227">
        <v>12705</v>
      </c>
      <c r="O65" s="388">
        <v>12636</v>
      </c>
      <c r="P65" s="388">
        <v>12084</v>
      </c>
      <c r="Q65" s="388">
        <v>10269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51</v>
      </c>
      <c r="K66" s="280">
        <v>65</v>
      </c>
      <c r="L66" s="280">
        <v>42</v>
      </c>
      <c r="M66" s="280">
        <v>36</v>
      </c>
      <c r="N66" s="280">
        <v>65</v>
      </c>
      <c r="O66" s="383">
        <v>34</v>
      </c>
      <c r="P66" s="383">
        <v>38</v>
      </c>
      <c r="Q66" s="383">
        <v>46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4118</v>
      </c>
      <c r="K67" s="282">
        <v>3868</v>
      </c>
      <c r="L67" s="282">
        <v>3696</v>
      </c>
      <c r="M67" s="282">
        <v>3351</v>
      </c>
      <c r="N67" s="282">
        <v>3232</v>
      </c>
      <c r="O67" s="384">
        <v>3257</v>
      </c>
      <c r="P67" s="384">
        <v>2806</v>
      </c>
      <c r="Q67" s="384">
        <v>2812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6583</v>
      </c>
      <c r="K68" s="284">
        <v>6954</v>
      </c>
      <c r="L68" s="284">
        <v>7548</v>
      </c>
      <c r="M68" s="284">
        <v>7681</v>
      </c>
      <c r="N68" s="284">
        <v>7775</v>
      </c>
      <c r="O68" s="385">
        <v>7751</v>
      </c>
      <c r="P68" s="385">
        <v>7938</v>
      </c>
      <c r="Q68" s="385">
        <v>6651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1725</v>
      </c>
      <c r="K69" s="286">
        <v>2055</v>
      </c>
      <c r="L69" s="286">
        <v>2009</v>
      </c>
      <c r="M69" s="286">
        <v>1951</v>
      </c>
      <c r="N69" s="286">
        <v>1633</v>
      </c>
      <c r="O69" s="386">
        <v>1594</v>
      </c>
      <c r="P69" s="386">
        <v>1302</v>
      </c>
      <c r="Q69" s="386">
        <v>760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613</v>
      </c>
      <c r="K70" s="229">
        <v>494</v>
      </c>
      <c r="L70" s="229">
        <v>521</v>
      </c>
      <c r="M70" s="229">
        <v>641</v>
      </c>
      <c r="N70" s="229">
        <v>553</v>
      </c>
      <c r="O70" s="382">
        <v>525</v>
      </c>
      <c r="P70" s="382">
        <v>514</v>
      </c>
      <c r="Q70" s="382">
        <v>471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74</v>
      </c>
      <c r="K71" s="280">
        <v>44</v>
      </c>
      <c r="L71" s="280">
        <v>43</v>
      </c>
      <c r="M71" s="280">
        <v>31</v>
      </c>
      <c r="N71" s="280">
        <v>41</v>
      </c>
      <c r="O71" s="383">
        <v>27</v>
      </c>
      <c r="P71" s="383">
        <v>34</v>
      </c>
      <c r="Q71" s="383">
        <v>22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76</v>
      </c>
      <c r="K72" s="282">
        <v>81</v>
      </c>
      <c r="L72" s="282">
        <v>57</v>
      </c>
      <c r="M72" s="282">
        <v>93</v>
      </c>
      <c r="N72" s="282">
        <v>92</v>
      </c>
      <c r="O72" s="384">
        <v>85</v>
      </c>
      <c r="P72" s="384">
        <v>78</v>
      </c>
      <c r="Q72" s="384">
        <v>82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443</v>
      </c>
      <c r="K73" s="284">
        <v>357</v>
      </c>
      <c r="L73" s="284">
        <v>404</v>
      </c>
      <c r="M73" s="284">
        <v>503</v>
      </c>
      <c r="N73" s="284">
        <v>405</v>
      </c>
      <c r="O73" s="385">
        <v>399</v>
      </c>
      <c r="P73" s="385">
        <v>389</v>
      </c>
      <c r="Q73" s="385">
        <v>352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20</v>
      </c>
      <c r="K74" s="286">
        <v>12</v>
      </c>
      <c r="L74" s="286">
        <v>17</v>
      </c>
      <c r="M74" s="286">
        <v>14</v>
      </c>
      <c r="N74" s="286">
        <v>15</v>
      </c>
      <c r="O74" s="386">
        <v>14</v>
      </c>
      <c r="P74" s="386">
        <v>13</v>
      </c>
      <c r="Q74" s="386">
        <v>15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4.7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37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96</v>
      </c>
      <c r="E4" s="160"/>
      <c r="F4" s="160"/>
      <c r="G4" s="160"/>
      <c r="H4" s="161" t="s">
        <v>157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32839</v>
      </c>
      <c r="K13" s="229">
        <v>35054</v>
      </c>
      <c r="L13" s="229">
        <v>34731</v>
      </c>
      <c r="M13" s="229">
        <v>33911</v>
      </c>
      <c r="N13" s="229">
        <v>34404</v>
      </c>
      <c r="O13" s="382">
        <v>36304</v>
      </c>
      <c r="P13" s="382">
        <v>35843</v>
      </c>
      <c r="Q13" s="382">
        <v>35043</v>
      </c>
      <c r="R13" s="230">
        <v>30250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39</v>
      </c>
      <c r="K14" s="280">
        <v>62</v>
      </c>
      <c r="L14" s="280">
        <v>85</v>
      </c>
      <c r="M14" s="280">
        <v>136</v>
      </c>
      <c r="N14" s="280">
        <v>57</v>
      </c>
      <c r="O14" s="383">
        <v>120</v>
      </c>
      <c r="P14" s="383">
        <v>115</v>
      </c>
      <c r="Q14" s="383">
        <v>145</v>
      </c>
      <c r="R14" s="281">
        <v>87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1382</v>
      </c>
      <c r="K15" s="282">
        <v>1639</v>
      </c>
      <c r="L15" s="282">
        <v>1441</v>
      </c>
      <c r="M15" s="282">
        <v>1280</v>
      </c>
      <c r="N15" s="282">
        <v>1415</v>
      </c>
      <c r="O15" s="384">
        <v>1338</v>
      </c>
      <c r="P15" s="384">
        <v>1379</v>
      </c>
      <c r="Q15" s="384">
        <v>1493</v>
      </c>
      <c r="R15" s="283">
        <v>1501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9335</v>
      </c>
      <c r="K16" s="284">
        <v>9768</v>
      </c>
      <c r="L16" s="284">
        <v>9369</v>
      </c>
      <c r="M16" s="284">
        <v>9977</v>
      </c>
      <c r="N16" s="284">
        <v>9671</v>
      </c>
      <c r="O16" s="385">
        <v>9634</v>
      </c>
      <c r="P16" s="385">
        <v>9528</v>
      </c>
      <c r="Q16" s="385">
        <v>9457</v>
      </c>
      <c r="R16" s="285">
        <v>9023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22083</v>
      </c>
      <c r="K17" s="286">
        <v>23585</v>
      </c>
      <c r="L17" s="286">
        <v>23836</v>
      </c>
      <c r="M17" s="286">
        <v>22518</v>
      </c>
      <c r="N17" s="286">
        <v>23261</v>
      </c>
      <c r="O17" s="386">
        <v>25212</v>
      </c>
      <c r="P17" s="386">
        <v>24821</v>
      </c>
      <c r="Q17" s="386">
        <v>23948</v>
      </c>
      <c r="R17" s="287">
        <v>19639</v>
      </c>
    </row>
    <row r="18" spans="3:19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19807</v>
      </c>
      <c r="K18" s="225">
        <v>21471</v>
      </c>
      <c r="L18" s="225">
        <v>21031</v>
      </c>
      <c r="M18" s="225">
        <v>20270</v>
      </c>
      <c r="N18" s="225">
        <v>20280</v>
      </c>
      <c r="O18" s="387">
        <v>21139</v>
      </c>
      <c r="P18" s="387">
        <v>20766</v>
      </c>
      <c r="Q18" s="387">
        <v>20743</v>
      </c>
      <c r="R18" s="226">
        <v>18140</v>
      </c>
      <c r="S18" s="249"/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35</v>
      </c>
      <c r="K19" s="280">
        <v>40</v>
      </c>
      <c r="L19" s="280">
        <v>60</v>
      </c>
      <c r="M19" s="280">
        <v>136</v>
      </c>
      <c r="N19" s="280">
        <v>57</v>
      </c>
      <c r="O19" s="383">
        <v>120</v>
      </c>
      <c r="P19" s="383">
        <v>115</v>
      </c>
      <c r="Q19" s="383">
        <v>130</v>
      </c>
      <c r="R19" s="281">
        <v>58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813</v>
      </c>
      <c r="K20" s="282">
        <v>1037</v>
      </c>
      <c r="L20" s="282">
        <v>851</v>
      </c>
      <c r="M20" s="282">
        <v>716</v>
      </c>
      <c r="N20" s="282">
        <v>846</v>
      </c>
      <c r="O20" s="384">
        <v>828</v>
      </c>
      <c r="P20" s="384">
        <v>851</v>
      </c>
      <c r="Q20" s="384">
        <v>926</v>
      </c>
      <c r="R20" s="283">
        <v>998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6802</v>
      </c>
      <c r="K21" s="284">
        <v>6986</v>
      </c>
      <c r="L21" s="284">
        <v>6520</v>
      </c>
      <c r="M21" s="284">
        <v>6438</v>
      </c>
      <c r="N21" s="284">
        <v>6243</v>
      </c>
      <c r="O21" s="385">
        <v>5948</v>
      </c>
      <c r="P21" s="385">
        <v>5822</v>
      </c>
      <c r="Q21" s="385">
        <v>5553</v>
      </c>
      <c r="R21" s="285">
        <v>5238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12157</v>
      </c>
      <c r="K22" s="286">
        <v>13408</v>
      </c>
      <c r="L22" s="286">
        <v>13600</v>
      </c>
      <c r="M22" s="286">
        <v>12980</v>
      </c>
      <c r="N22" s="286">
        <v>13134</v>
      </c>
      <c r="O22" s="386">
        <v>14243</v>
      </c>
      <c r="P22" s="386">
        <v>13978</v>
      </c>
      <c r="Q22" s="386">
        <v>14134</v>
      </c>
      <c r="R22" s="287">
        <v>11846</v>
      </c>
    </row>
    <row r="23" spans="3:18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12976</v>
      </c>
      <c r="K23" s="227">
        <v>13517</v>
      </c>
      <c r="L23" s="227">
        <v>13647</v>
      </c>
      <c r="M23" s="227">
        <v>13553</v>
      </c>
      <c r="N23" s="227">
        <v>14070</v>
      </c>
      <c r="O23" s="388">
        <v>15081</v>
      </c>
      <c r="P23" s="388">
        <v>15027</v>
      </c>
      <c r="Q23" s="388">
        <v>14215</v>
      </c>
      <c r="R23" s="228">
        <v>12003</v>
      </c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4</v>
      </c>
      <c r="K24" s="280">
        <v>22</v>
      </c>
      <c r="L24" s="280">
        <v>25</v>
      </c>
      <c r="M24" s="280">
        <v>0</v>
      </c>
      <c r="N24" s="280">
        <v>0</v>
      </c>
      <c r="O24" s="383">
        <v>0</v>
      </c>
      <c r="P24" s="383">
        <v>0</v>
      </c>
      <c r="Q24" s="383">
        <v>15</v>
      </c>
      <c r="R24" s="281">
        <v>29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569</v>
      </c>
      <c r="K25" s="282">
        <v>602</v>
      </c>
      <c r="L25" s="282">
        <v>590</v>
      </c>
      <c r="M25" s="282">
        <v>564</v>
      </c>
      <c r="N25" s="282">
        <v>569</v>
      </c>
      <c r="O25" s="384">
        <v>510</v>
      </c>
      <c r="P25" s="384">
        <v>528</v>
      </c>
      <c r="Q25" s="384">
        <v>567</v>
      </c>
      <c r="R25" s="283">
        <v>503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2477</v>
      </c>
      <c r="K26" s="284">
        <v>2716</v>
      </c>
      <c r="L26" s="284">
        <v>2796</v>
      </c>
      <c r="M26" s="284">
        <v>3451</v>
      </c>
      <c r="N26" s="284">
        <v>3374</v>
      </c>
      <c r="O26" s="385">
        <v>3602</v>
      </c>
      <c r="P26" s="385">
        <v>3656</v>
      </c>
      <c r="Q26" s="385">
        <v>3819</v>
      </c>
      <c r="R26" s="285">
        <v>3678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9926</v>
      </c>
      <c r="K27" s="286">
        <v>10177</v>
      </c>
      <c r="L27" s="286">
        <v>10236</v>
      </c>
      <c r="M27" s="286">
        <v>9538</v>
      </c>
      <c r="N27" s="286">
        <v>10127</v>
      </c>
      <c r="O27" s="386">
        <v>10969</v>
      </c>
      <c r="P27" s="386">
        <v>10843</v>
      </c>
      <c r="Q27" s="386">
        <v>9814</v>
      </c>
      <c r="R27" s="287">
        <v>7793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56</v>
      </c>
      <c r="K28" s="229">
        <v>66</v>
      </c>
      <c r="L28" s="229">
        <v>53</v>
      </c>
      <c r="M28" s="229">
        <v>88</v>
      </c>
      <c r="N28" s="229">
        <v>54</v>
      </c>
      <c r="O28" s="382">
        <v>84</v>
      </c>
      <c r="P28" s="382">
        <v>50</v>
      </c>
      <c r="Q28" s="382">
        <v>85</v>
      </c>
      <c r="R28" s="230">
        <v>107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0</v>
      </c>
      <c r="K29" s="280">
        <v>0</v>
      </c>
      <c r="L29" s="280">
        <v>0</v>
      </c>
      <c r="M29" s="280">
        <v>0</v>
      </c>
      <c r="N29" s="288">
        <v>0</v>
      </c>
      <c r="O29" s="389">
        <v>0</v>
      </c>
      <c r="P29" s="389">
        <v>0</v>
      </c>
      <c r="Q29" s="389">
        <v>0</v>
      </c>
      <c r="R29" s="289">
        <v>0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0</v>
      </c>
      <c r="K30" s="282">
        <v>0</v>
      </c>
      <c r="L30" s="282">
        <v>0</v>
      </c>
      <c r="M30" s="282">
        <v>0</v>
      </c>
      <c r="N30" s="282">
        <v>0</v>
      </c>
      <c r="O30" s="384">
        <v>0</v>
      </c>
      <c r="P30" s="384">
        <v>0</v>
      </c>
      <c r="Q30" s="384">
        <v>0</v>
      </c>
      <c r="R30" s="283">
        <v>0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56</v>
      </c>
      <c r="K31" s="284">
        <v>66</v>
      </c>
      <c r="L31" s="284">
        <v>53</v>
      </c>
      <c r="M31" s="284">
        <v>88</v>
      </c>
      <c r="N31" s="284">
        <v>54</v>
      </c>
      <c r="O31" s="385">
        <v>84</v>
      </c>
      <c r="P31" s="385">
        <v>50</v>
      </c>
      <c r="Q31" s="385">
        <v>85</v>
      </c>
      <c r="R31" s="285">
        <v>107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0</v>
      </c>
      <c r="K32" s="286">
        <v>0</v>
      </c>
      <c r="L32" s="286">
        <v>0</v>
      </c>
      <c r="M32" s="286">
        <v>0</v>
      </c>
      <c r="N32" s="286">
        <v>0</v>
      </c>
      <c r="O32" s="386">
        <v>0</v>
      </c>
      <c r="P32" s="386">
        <v>0</v>
      </c>
      <c r="Q32" s="386">
        <v>0</v>
      </c>
      <c r="R32" s="287">
        <v>0</v>
      </c>
    </row>
    <row r="33" spans="3:18" ht="13.5" thickBot="1">
      <c r="C33" s="169"/>
      <c r="D33" s="194" t="s">
        <v>61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14708</v>
      </c>
      <c r="K34" s="229">
        <v>15031</v>
      </c>
      <c r="L34" s="229">
        <v>12955</v>
      </c>
      <c r="M34" s="229">
        <v>13632</v>
      </c>
      <c r="N34" s="229">
        <v>14565</v>
      </c>
      <c r="O34" s="382">
        <v>15492</v>
      </c>
      <c r="P34" s="382">
        <v>14056</v>
      </c>
      <c r="Q34" s="382">
        <v>13965</v>
      </c>
      <c r="R34" s="230">
        <v>10897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12</v>
      </c>
      <c r="K35" s="280">
        <v>40</v>
      </c>
      <c r="L35" s="280">
        <v>47</v>
      </c>
      <c r="M35" s="280">
        <v>77</v>
      </c>
      <c r="N35" s="280">
        <v>30</v>
      </c>
      <c r="O35" s="383">
        <v>66</v>
      </c>
      <c r="P35" s="383">
        <v>67</v>
      </c>
      <c r="Q35" s="383">
        <v>87</v>
      </c>
      <c r="R35" s="281">
        <v>20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528</v>
      </c>
      <c r="K36" s="282">
        <v>768</v>
      </c>
      <c r="L36" s="282">
        <v>561</v>
      </c>
      <c r="M36" s="282">
        <v>515</v>
      </c>
      <c r="N36" s="282">
        <v>526</v>
      </c>
      <c r="O36" s="384">
        <v>531</v>
      </c>
      <c r="P36" s="384">
        <v>523</v>
      </c>
      <c r="Q36" s="384">
        <v>551</v>
      </c>
      <c r="R36" s="283">
        <v>622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2967</v>
      </c>
      <c r="K37" s="284">
        <v>3091</v>
      </c>
      <c r="L37" s="284">
        <v>2424</v>
      </c>
      <c r="M37" s="284">
        <v>3259</v>
      </c>
      <c r="N37" s="284">
        <v>3004</v>
      </c>
      <c r="O37" s="385">
        <v>3074</v>
      </c>
      <c r="P37" s="385">
        <v>2780</v>
      </c>
      <c r="Q37" s="385">
        <v>2808</v>
      </c>
      <c r="R37" s="285">
        <v>2741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11201</v>
      </c>
      <c r="K38" s="286">
        <v>11132</v>
      </c>
      <c r="L38" s="286">
        <v>9923</v>
      </c>
      <c r="M38" s="286">
        <v>9781</v>
      </c>
      <c r="N38" s="286">
        <v>11005</v>
      </c>
      <c r="O38" s="386">
        <v>11821</v>
      </c>
      <c r="P38" s="386">
        <v>10686</v>
      </c>
      <c r="Q38" s="386">
        <v>10519</v>
      </c>
      <c r="R38" s="287">
        <v>7514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9257</v>
      </c>
      <c r="K39" s="225">
        <v>9981</v>
      </c>
      <c r="L39" s="225">
        <v>8406</v>
      </c>
      <c r="M39" s="225">
        <v>8401</v>
      </c>
      <c r="N39" s="225">
        <v>9007</v>
      </c>
      <c r="O39" s="387">
        <v>9616</v>
      </c>
      <c r="P39" s="387">
        <v>8556</v>
      </c>
      <c r="Q39" s="387">
        <v>8799</v>
      </c>
      <c r="R39" s="226">
        <v>6979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12</v>
      </c>
      <c r="K40" s="280">
        <v>25</v>
      </c>
      <c r="L40" s="280">
        <v>47</v>
      </c>
      <c r="M40" s="280">
        <v>77</v>
      </c>
      <c r="N40" s="280">
        <v>30</v>
      </c>
      <c r="O40" s="383">
        <v>66</v>
      </c>
      <c r="P40" s="383">
        <v>67</v>
      </c>
      <c r="Q40" s="383">
        <v>72</v>
      </c>
      <c r="R40" s="281">
        <v>0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383</v>
      </c>
      <c r="K41" s="282">
        <v>597</v>
      </c>
      <c r="L41" s="282">
        <v>418</v>
      </c>
      <c r="M41" s="282">
        <v>335</v>
      </c>
      <c r="N41" s="282">
        <v>380</v>
      </c>
      <c r="O41" s="384">
        <v>388</v>
      </c>
      <c r="P41" s="384">
        <v>322</v>
      </c>
      <c r="Q41" s="384">
        <v>407</v>
      </c>
      <c r="R41" s="283">
        <v>429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2316</v>
      </c>
      <c r="K42" s="284">
        <v>2347</v>
      </c>
      <c r="L42" s="284">
        <v>1805</v>
      </c>
      <c r="M42" s="284">
        <v>2138</v>
      </c>
      <c r="N42" s="284">
        <v>2067</v>
      </c>
      <c r="O42" s="385">
        <v>2052</v>
      </c>
      <c r="P42" s="385">
        <v>1771</v>
      </c>
      <c r="Q42" s="385">
        <v>1624</v>
      </c>
      <c r="R42" s="285">
        <v>1624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6546</v>
      </c>
      <c r="K43" s="286">
        <v>7012</v>
      </c>
      <c r="L43" s="286">
        <v>6136</v>
      </c>
      <c r="M43" s="286">
        <v>5851</v>
      </c>
      <c r="N43" s="286">
        <v>6530</v>
      </c>
      <c r="O43" s="386">
        <v>7110</v>
      </c>
      <c r="P43" s="386">
        <v>6396</v>
      </c>
      <c r="Q43" s="386">
        <v>6696</v>
      </c>
      <c r="R43" s="287">
        <v>4926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5451</v>
      </c>
      <c r="K44" s="227">
        <v>5014</v>
      </c>
      <c r="L44" s="227">
        <v>4549</v>
      </c>
      <c r="M44" s="227">
        <v>5197</v>
      </c>
      <c r="N44" s="227">
        <v>5558</v>
      </c>
      <c r="O44" s="388">
        <v>5840</v>
      </c>
      <c r="P44" s="388">
        <v>5500</v>
      </c>
      <c r="Q44" s="388">
        <v>5125</v>
      </c>
      <c r="R44" s="228">
        <v>3857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0</v>
      </c>
      <c r="K45" s="280">
        <v>15</v>
      </c>
      <c r="L45" s="280">
        <v>0</v>
      </c>
      <c r="M45" s="280">
        <v>0</v>
      </c>
      <c r="N45" s="280">
        <v>0</v>
      </c>
      <c r="O45" s="383">
        <v>0</v>
      </c>
      <c r="P45" s="383">
        <v>0</v>
      </c>
      <c r="Q45" s="383">
        <v>15</v>
      </c>
      <c r="R45" s="281">
        <v>20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145</v>
      </c>
      <c r="K46" s="282">
        <v>171</v>
      </c>
      <c r="L46" s="282">
        <v>143</v>
      </c>
      <c r="M46" s="282">
        <v>180</v>
      </c>
      <c r="N46" s="282">
        <v>146</v>
      </c>
      <c r="O46" s="384">
        <v>143</v>
      </c>
      <c r="P46" s="384">
        <v>201</v>
      </c>
      <c r="Q46" s="384">
        <v>144</v>
      </c>
      <c r="R46" s="283">
        <v>193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651</v>
      </c>
      <c r="K47" s="284">
        <v>708</v>
      </c>
      <c r="L47" s="284">
        <v>619</v>
      </c>
      <c r="M47" s="284">
        <v>1087</v>
      </c>
      <c r="N47" s="284">
        <v>937</v>
      </c>
      <c r="O47" s="385">
        <v>986</v>
      </c>
      <c r="P47" s="385">
        <v>1009</v>
      </c>
      <c r="Q47" s="385">
        <v>1143</v>
      </c>
      <c r="R47" s="285">
        <v>1056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4655</v>
      </c>
      <c r="K48" s="286">
        <v>4120</v>
      </c>
      <c r="L48" s="286">
        <v>3787</v>
      </c>
      <c r="M48" s="286">
        <v>3930</v>
      </c>
      <c r="N48" s="286">
        <v>4475</v>
      </c>
      <c r="O48" s="386">
        <v>4711</v>
      </c>
      <c r="P48" s="386">
        <v>4290</v>
      </c>
      <c r="Q48" s="386">
        <v>3823</v>
      </c>
      <c r="R48" s="287">
        <v>2588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0</v>
      </c>
      <c r="K49" s="229">
        <v>36</v>
      </c>
      <c r="L49" s="229">
        <v>0</v>
      </c>
      <c r="M49" s="229">
        <v>34</v>
      </c>
      <c r="N49" s="229">
        <v>0</v>
      </c>
      <c r="O49" s="382">
        <v>36</v>
      </c>
      <c r="P49" s="382">
        <v>0</v>
      </c>
      <c r="Q49" s="382">
        <v>41</v>
      </c>
      <c r="R49" s="230">
        <v>61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0</v>
      </c>
      <c r="K50" s="280">
        <v>0</v>
      </c>
      <c r="L50" s="280">
        <v>0</v>
      </c>
      <c r="M50" s="280">
        <v>0</v>
      </c>
      <c r="N50" s="288">
        <v>0</v>
      </c>
      <c r="O50" s="389">
        <v>0</v>
      </c>
      <c r="P50" s="389">
        <v>0</v>
      </c>
      <c r="Q50" s="389">
        <v>0</v>
      </c>
      <c r="R50" s="289">
        <v>0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384">
        <v>0</v>
      </c>
      <c r="P51" s="384">
        <v>0</v>
      </c>
      <c r="Q51" s="384">
        <v>0</v>
      </c>
      <c r="R51" s="283">
        <v>0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0</v>
      </c>
      <c r="K52" s="284">
        <v>36</v>
      </c>
      <c r="L52" s="284">
        <v>0</v>
      </c>
      <c r="M52" s="284">
        <v>34</v>
      </c>
      <c r="N52" s="284">
        <v>0</v>
      </c>
      <c r="O52" s="385">
        <v>36</v>
      </c>
      <c r="P52" s="385">
        <v>0</v>
      </c>
      <c r="Q52" s="385">
        <v>41</v>
      </c>
      <c r="R52" s="285">
        <v>61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0</v>
      </c>
      <c r="K53" s="286">
        <v>0</v>
      </c>
      <c r="L53" s="286">
        <v>0</v>
      </c>
      <c r="M53" s="286">
        <v>0</v>
      </c>
      <c r="N53" s="286">
        <v>0</v>
      </c>
      <c r="O53" s="386">
        <v>0</v>
      </c>
      <c r="P53" s="386">
        <v>0</v>
      </c>
      <c r="Q53" s="386">
        <v>0</v>
      </c>
      <c r="R53" s="287">
        <v>0</v>
      </c>
    </row>
    <row r="54" spans="3:18" ht="13.5" thickBot="1">
      <c r="C54" s="169"/>
      <c r="D54" s="194" t="s">
        <v>62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6279</v>
      </c>
      <c r="K55" s="229">
        <v>6476</v>
      </c>
      <c r="L55" s="229">
        <v>7852</v>
      </c>
      <c r="M55" s="229">
        <v>7885</v>
      </c>
      <c r="N55" s="229">
        <v>6912</v>
      </c>
      <c r="O55" s="382">
        <v>7443</v>
      </c>
      <c r="P55" s="382">
        <v>7183</v>
      </c>
      <c r="Q55" s="382">
        <v>6296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13</v>
      </c>
      <c r="K56" s="280">
        <v>9</v>
      </c>
      <c r="L56" s="280">
        <v>24</v>
      </c>
      <c r="M56" s="280">
        <v>23</v>
      </c>
      <c r="N56" s="280">
        <v>58</v>
      </c>
      <c r="O56" s="383">
        <v>18</v>
      </c>
      <c r="P56" s="383">
        <v>40</v>
      </c>
      <c r="Q56" s="383">
        <v>46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535</v>
      </c>
      <c r="K57" s="282">
        <v>507</v>
      </c>
      <c r="L57" s="282">
        <v>444</v>
      </c>
      <c r="M57" s="282">
        <v>473</v>
      </c>
      <c r="N57" s="282">
        <v>456</v>
      </c>
      <c r="O57" s="384">
        <v>470</v>
      </c>
      <c r="P57" s="384">
        <v>323</v>
      </c>
      <c r="Q57" s="384">
        <v>521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1153</v>
      </c>
      <c r="K58" s="284">
        <v>1145</v>
      </c>
      <c r="L58" s="284">
        <v>1475</v>
      </c>
      <c r="M58" s="284">
        <v>1500</v>
      </c>
      <c r="N58" s="284">
        <v>1424</v>
      </c>
      <c r="O58" s="385">
        <v>1482</v>
      </c>
      <c r="P58" s="385">
        <v>1262</v>
      </c>
      <c r="Q58" s="385">
        <v>1175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4578</v>
      </c>
      <c r="K59" s="286">
        <v>4815</v>
      </c>
      <c r="L59" s="286">
        <v>5909</v>
      </c>
      <c r="M59" s="286">
        <v>5889</v>
      </c>
      <c r="N59" s="286">
        <v>4974</v>
      </c>
      <c r="O59" s="386">
        <v>5473</v>
      </c>
      <c r="P59" s="386">
        <v>5558</v>
      </c>
      <c r="Q59" s="386">
        <v>4554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3546</v>
      </c>
      <c r="K60" s="225">
        <v>3461</v>
      </c>
      <c r="L60" s="225">
        <v>4148</v>
      </c>
      <c r="M60" s="225">
        <v>4505</v>
      </c>
      <c r="N60" s="225">
        <v>3869</v>
      </c>
      <c r="O60" s="387">
        <v>3889</v>
      </c>
      <c r="P60" s="387">
        <v>3746</v>
      </c>
      <c r="Q60" s="387">
        <v>3706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13</v>
      </c>
      <c r="K61" s="280">
        <v>9</v>
      </c>
      <c r="L61" s="280">
        <v>24</v>
      </c>
      <c r="M61" s="280">
        <v>23</v>
      </c>
      <c r="N61" s="280">
        <v>58</v>
      </c>
      <c r="O61" s="383">
        <v>18</v>
      </c>
      <c r="P61" s="383">
        <v>40</v>
      </c>
      <c r="Q61" s="383">
        <v>46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350</v>
      </c>
      <c r="K62" s="282">
        <v>303</v>
      </c>
      <c r="L62" s="282">
        <v>192</v>
      </c>
      <c r="M62" s="282">
        <v>324</v>
      </c>
      <c r="N62" s="282">
        <v>276</v>
      </c>
      <c r="O62" s="384">
        <v>284</v>
      </c>
      <c r="P62" s="384">
        <v>150</v>
      </c>
      <c r="Q62" s="384">
        <v>293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838</v>
      </c>
      <c r="K63" s="284">
        <v>772</v>
      </c>
      <c r="L63" s="284">
        <v>916</v>
      </c>
      <c r="M63" s="284">
        <v>945</v>
      </c>
      <c r="N63" s="284">
        <v>910</v>
      </c>
      <c r="O63" s="385">
        <v>833</v>
      </c>
      <c r="P63" s="385">
        <v>746</v>
      </c>
      <c r="Q63" s="385">
        <v>805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2345</v>
      </c>
      <c r="K64" s="286">
        <v>2377</v>
      </c>
      <c r="L64" s="286">
        <v>3016</v>
      </c>
      <c r="M64" s="286">
        <v>3213</v>
      </c>
      <c r="N64" s="286">
        <v>2625</v>
      </c>
      <c r="O64" s="386">
        <v>2754</v>
      </c>
      <c r="P64" s="386">
        <v>2810</v>
      </c>
      <c r="Q64" s="386">
        <v>2562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2716</v>
      </c>
      <c r="K65" s="227">
        <v>3015</v>
      </c>
      <c r="L65" s="227">
        <v>3704</v>
      </c>
      <c r="M65" s="227">
        <v>3357</v>
      </c>
      <c r="N65" s="227">
        <v>3043</v>
      </c>
      <c r="O65" s="388">
        <v>3544</v>
      </c>
      <c r="P65" s="388">
        <v>3437</v>
      </c>
      <c r="Q65" s="388">
        <v>2577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383">
        <v>0</v>
      </c>
      <c r="P66" s="383">
        <v>0</v>
      </c>
      <c r="Q66" s="383">
        <v>0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185</v>
      </c>
      <c r="K67" s="282">
        <v>204</v>
      </c>
      <c r="L67" s="282">
        <v>252</v>
      </c>
      <c r="M67" s="282">
        <v>149</v>
      </c>
      <c r="N67" s="282">
        <v>180</v>
      </c>
      <c r="O67" s="384">
        <v>186</v>
      </c>
      <c r="P67" s="384">
        <v>173</v>
      </c>
      <c r="Q67" s="384">
        <v>228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298</v>
      </c>
      <c r="K68" s="284">
        <v>373</v>
      </c>
      <c r="L68" s="284">
        <v>559</v>
      </c>
      <c r="M68" s="284">
        <v>532</v>
      </c>
      <c r="N68" s="284">
        <v>514</v>
      </c>
      <c r="O68" s="385">
        <v>639</v>
      </c>
      <c r="P68" s="385">
        <v>516</v>
      </c>
      <c r="Q68" s="385">
        <v>357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2233</v>
      </c>
      <c r="K69" s="286">
        <v>2438</v>
      </c>
      <c r="L69" s="286">
        <v>2893</v>
      </c>
      <c r="M69" s="286">
        <v>2676</v>
      </c>
      <c r="N69" s="286">
        <v>2349</v>
      </c>
      <c r="O69" s="386">
        <v>2719</v>
      </c>
      <c r="P69" s="386">
        <v>2748</v>
      </c>
      <c r="Q69" s="386">
        <v>1992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17</v>
      </c>
      <c r="K70" s="229">
        <v>0</v>
      </c>
      <c r="L70" s="229">
        <v>0</v>
      </c>
      <c r="M70" s="229">
        <v>23</v>
      </c>
      <c r="N70" s="229">
        <v>0</v>
      </c>
      <c r="O70" s="382">
        <v>10</v>
      </c>
      <c r="P70" s="382">
        <v>0</v>
      </c>
      <c r="Q70" s="382">
        <v>13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383">
        <v>0</v>
      </c>
      <c r="P71" s="383">
        <v>0</v>
      </c>
      <c r="Q71" s="383">
        <v>0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0</v>
      </c>
      <c r="K72" s="282">
        <v>0</v>
      </c>
      <c r="L72" s="282">
        <v>0</v>
      </c>
      <c r="M72" s="282">
        <v>0</v>
      </c>
      <c r="N72" s="282">
        <v>0</v>
      </c>
      <c r="O72" s="384">
        <v>0</v>
      </c>
      <c r="P72" s="384">
        <v>0</v>
      </c>
      <c r="Q72" s="384">
        <v>0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17</v>
      </c>
      <c r="K73" s="284">
        <v>0</v>
      </c>
      <c r="L73" s="284">
        <v>0</v>
      </c>
      <c r="M73" s="284">
        <v>23</v>
      </c>
      <c r="N73" s="284">
        <v>0</v>
      </c>
      <c r="O73" s="385">
        <v>10</v>
      </c>
      <c r="P73" s="385">
        <v>0</v>
      </c>
      <c r="Q73" s="385">
        <v>13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0</v>
      </c>
      <c r="K74" s="286">
        <v>0</v>
      </c>
      <c r="L74" s="286">
        <v>0</v>
      </c>
      <c r="M74" s="286">
        <v>0</v>
      </c>
      <c r="N74" s="286">
        <v>0</v>
      </c>
      <c r="O74" s="386">
        <v>0</v>
      </c>
      <c r="P74" s="386">
        <v>0</v>
      </c>
      <c r="Q74" s="386">
        <v>0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6.2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2012-01-12T11:59:16Z</cp:lastPrinted>
  <dcterms:created xsi:type="dcterms:W3CDTF">2000-10-16T14:33:05Z</dcterms:created>
  <dcterms:modified xsi:type="dcterms:W3CDTF">2012-06-18T10:34:05Z</dcterms:modified>
  <cp:category/>
  <cp:version/>
  <cp:contentType/>
  <cp:contentStatus/>
</cp:coreProperties>
</file>