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2"/>
  </bookViews>
  <sheets>
    <sheet name="in8" sheetId="1" r:id="rId1"/>
    <sheet name="podle krajů" sheetId="2" r:id="rId2"/>
    <sheet name="podle témat" sheetId="3" r:id="rId3"/>
  </sheets>
  <definedNames>
    <definedName name="_xlnm.Print_Titles" localSheetId="0">'in8'!$1:$2</definedName>
  </definedNames>
  <calcPr fullCalcOnLoad="1"/>
</workbook>
</file>

<file path=xl/sharedStrings.xml><?xml version="1.0" encoding="utf-8"?>
<sst xmlns="http://schemas.openxmlformats.org/spreadsheetml/2006/main" count="362" uniqueCount="248">
  <si>
    <t>Název projektu</t>
  </si>
  <si>
    <t>Realizátor projektu</t>
  </si>
  <si>
    <t>Celkový rozpočet projektu</t>
  </si>
  <si>
    <t>Žádaná dotace</t>
  </si>
  <si>
    <t>ONIV</t>
  </si>
  <si>
    <t>% z celkového rozpočtu projektu</t>
  </si>
  <si>
    <t>zřizovatel/ právní subjektivita/ organizační forma</t>
  </si>
  <si>
    <t>051/in8/2012</t>
  </si>
  <si>
    <t>Volary</t>
  </si>
  <si>
    <t>001/in8/2012</t>
  </si>
  <si>
    <t>005/in8/2012</t>
  </si>
  <si>
    <t>007/in8/2012</t>
  </si>
  <si>
    <t>018/in8/2012</t>
  </si>
  <si>
    <t>025/in8/2012</t>
  </si>
  <si>
    <t>027/in8/2012</t>
  </si>
  <si>
    <t>038/in8/2012</t>
  </si>
  <si>
    <t>040/in8/2012</t>
  </si>
  <si>
    <t>055/in8/2012</t>
  </si>
  <si>
    <t>057/in8/2012</t>
  </si>
  <si>
    <t>063/in8/2012</t>
  </si>
  <si>
    <t>064/in8/2012</t>
  </si>
  <si>
    <t>003/in8/2012</t>
  </si>
  <si>
    <t>009/in8/2012</t>
  </si>
  <si>
    <t>013/in8/2012</t>
  </si>
  <si>
    <t>015/in8/2012</t>
  </si>
  <si>
    <t>030/in8/2012</t>
  </si>
  <si>
    <t>031/in8/2012</t>
  </si>
  <si>
    <t>032/in8/2012</t>
  </si>
  <si>
    <t>034/in8/2012</t>
  </si>
  <si>
    <t>046/in8/2012</t>
  </si>
  <si>
    <t>054/in8/2012</t>
  </si>
  <si>
    <t>081/in8/2012</t>
  </si>
  <si>
    <t>008/in8/2012</t>
  </si>
  <si>
    <t>010/in8/2012</t>
  </si>
  <si>
    <t>014/in8/2012</t>
  </si>
  <si>
    <t>021/in8/2012</t>
  </si>
  <si>
    <t>028/in8/2012</t>
  </si>
  <si>
    <t>036/in8/2012</t>
  </si>
  <si>
    <t>037/in8/2012</t>
  </si>
  <si>
    <t>039/in8/2012</t>
  </si>
  <si>
    <t>041/in8/2012</t>
  </si>
  <si>
    <t>042/in8/2012</t>
  </si>
  <si>
    <t>043/in8/2012</t>
  </si>
  <si>
    <t>047/in8/2012</t>
  </si>
  <si>
    <t>048/in8/2012</t>
  </si>
  <si>
    <t>058/in8/2012</t>
  </si>
  <si>
    <t>062/in8/2012</t>
  </si>
  <si>
    <t>066/in8/2012</t>
  </si>
  <si>
    <t>069/in8/2012</t>
  </si>
  <si>
    <t>073/in8/2012</t>
  </si>
  <si>
    <t>075/in8/2012</t>
  </si>
  <si>
    <t>076/in8/2012</t>
  </si>
  <si>
    <t>083/in8/2012</t>
  </si>
  <si>
    <t>052/in8/2012</t>
  </si>
  <si>
    <t>074/in8/2012</t>
  </si>
  <si>
    <t>Těšíme se do školy</t>
  </si>
  <si>
    <t>Kudy chodí malý lev 3</t>
  </si>
  <si>
    <t>Klub Bulovka</t>
  </si>
  <si>
    <t>Předškolní centrum R-Mosty</t>
  </si>
  <si>
    <t>Předškolní kroužky pro děti ze sociálně znevýhodněného prostředí ve Slaném</t>
  </si>
  <si>
    <t>Předškolní klub Amari centrum</t>
  </si>
  <si>
    <t>Předškolní klub</t>
  </si>
  <si>
    <t>S rodiči do školky 2012</t>
  </si>
  <si>
    <t>Děti, pojďte do školy!</t>
  </si>
  <si>
    <t>Včasná péče v klubu Smajlík 2012</t>
  </si>
  <si>
    <t>Romodrom pro děti - Centrum předškolní výchovy</t>
  </si>
  <si>
    <t>Komplexní poradenství romským rodinám a vedení romských rodin s cílem zvýšení zapojenosti romských dětí do institucionalizované předškolní přípravy</t>
  </si>
  <si>
    <t>Pošli to dál</t>
  </si>
  <si>
    <t>Připravujeme se pro život 2012</t>
  </si>
  <si>
    <t>Co dál?</t>
  </si>
  <si>
    <t>Ze školy do školy</t>
  </si>
  <si>
    <t>Moderní terapie - úspěchy ve škole</t>
  </si>
  <si>
    <t>Rozumím tomu</t>
  </si>
  <si>
    <t>Podpora školní úspěšnosti žáků žijících ve vyloučené loklitě Jáchymov</t>
  </si>
  <si>
    <t>Podpora vzdělávání romských dětí a mládeže Centrem Avarde</t>
  </si>
  <si>
    <t>Vzdělání má hořké kořeny, ale sladké ovoce</t>
  </si>
  <si>
    <t>Chci mít úspěch</t>
  </si>
  <si>
    <t xml:space="preserve">Volnočasové a zájmové aktivity pro děti v ZŠ Dr.F.L.Riegra </t>
  </si>
  <si>
    <t>S rodinou proti vyloučení - správnou cestou</t>
  </si>
  <si>
    <t>Hurá na tábor!</t>
  </si>
  <si>
    <t>Volný čas v Klubu R-Mosty</t>
  </si>
  <si>
    <t>Volnočasové a vzdělávací aktivity v NZDM Pestré klubovně</t>
  </si>
  <si>
    <t>Volnočasové aktivity dětí</t>
  </si>
  <si>
    <t>Sportovně vzdělávací komunitní centrum</t>
  </si>
  <si>
    <t>Cesta k lepším zítřkům</t>
  </si>
  <si>
    <t>Vzdělání základ života</t>
  </si>
  <si>
    <t>Poznávání přírodních a kulturních zajímavostí Ústeckého kraje pro děti a mládež z Komunitního centra pro děti Světluška</t>
  </si>
  <si>
    <t>Volnočasové aktivity 2012</t>
  </si>
  <si>
    <t>Volný čas romských dětí a mládeže z Ústí nad Labem</t>
  </si>
  <si>
    <t>Děti z Verdanu</t>
  </si>
  <si>
    <t>Klubík Krumlovská - romské volnočasové a vzdělávací aktivity</t>
  </si>
  <si>
    <t>Komunitní centrum Rozbělesy</t>
  </si>
  <si>
    <t>Volný čas pro všechny</t>
  </si>
  <si>
    <t>Ukaž, co umíš</t>
  </si>
  <si>
    <t>Volnočasové a zájmové aktivity pro romské děti a mládež v návaznosti na jejich vzdělávací potřeby</t>
  </si>
  <si>
    <t>Savi god´i, avka dživel-jaký rozum, takový život</t>
  </si>
  <si>
    <t>Džava</t>
  </si>
  <si>
    <t>Prázdniny bez nudy</t>
  </si>
  <si>
    <t>Škola za školou</t>
  </si>
  <si>
    <t>Quo vadis? - "Kam kráčíš?"</t>
  </si>
  <si>
    <t>Společnou cestou - Jekhene dromeha</t>
  </si>
  <si>
    <t>ZŠ T.G.Masaryka Bohumín-Pudlov Trnková 280 okres Karviná, příspěvková organizace</t>
  </si>
  <si>
    <t>Teen Challenge International ČR, Dětské centrum Brno</t>
  </si>
  <si>
    <t>Občanské sdružení  Amaro suno feder dživipen - Náš sen pro lepší život</t>
  </si>
  <si>
    <t>R-Mosty, o.s.</t>
  </si>
  <si>
    <t>Tosara</t>
  </si>
  <si>
    <t>CEDR - komunitní centrum, občanské sdružení</t>
  </si>
  <si>
    <t>Oblastní charita Šluknov</t>
  </si>
  <si>
    <t>o.s. Romipen</t>
  </si>
  <si>
    <t>Občanské sdružení SOUŽITÍ - JAROMĚŘ</t>
  </si>
  <si>
    <t>O.s. Romodrom</t>
  </si>
  <si>
    <t>RomPraha, občanské sdružení</t>
  </si>
  <si>
    <t>Občanské sdružení SLOVO 21</t>
  </si>
  <si>
    <t>Základní škola</t>
  </si>
  <si>
    <t>Romské sdružení občanského porozumění</t>
  </si>
  <si>
    <t>Rovné šance dětem o.s.</t>
  </si>
  <si>
    <t>Občanské sdružení Květina</t>
  </si>
  <si>
    <t>Základní škola Marie Curie-Sklodowské a mateřská škola Jáchymov, okres Karlovy Vary</t>
  </si>
  <si>
    <t>Demokratická aliance Romů ČR</t>
  </si>
  <si>
    <t>Dům dětí a mládeže Hranice, příspěvková organizace</t>
  </si>
  <si>
    <t>Sdružení rodičů a přátel ZŠ Dr.F.L.Riegra v Semilech</t>
  </si>
  <si>
    <t>Občanské sdružení Světlo Kadaň</t>
  </si>
  <si>
    <t>R-Mosty, o. s.</t>
  </si>
  <si>
    <t>Sdružení pěstounských rodin</t>
  </si>
  <si>
    <t>Amaro suno feder dživipen – náš sen pro lepší život</t>
  </si>
  <si>
    <t>o.s. Palaestra</t>
  </si>
  <si>
    <t>Sdružení romských občanů</t>
  </si>
  <si>
    <t>o.s. Roma Karlovy Vary</t>
  </si>
  <si>
    <t>Oblastní charita Ústí nad Labem</t>
  </si>
  <si>
    <t>YMCA v Ústí nad Labem</t>
  </si>
  <si>
    <t>Verdan-Vůz</t>
  </si>
  <si>
    <t>KreBul, o.s. - pracoviště Prachatice</t>
  </si>
  <si>
    <t>Cinka</t>
  </si>
  <si>
    <t>Darjav</t>
  </si>
  <si>
    <t>CSVČ sv. Jana Boska v Havířově</t>
  </si>
  <si>
    <t>Člověk v tísni, o.p.s.</t>
  </si>
  <si>
    <t>OS ECCE HOMO Šternberk</t>
  </si>
  <si>
    <t>o.s.Barry&amp;spol.</t>
  </si>
  <si>
    <t>Farní charita Lovosice</t>
  </si>
  <si>
    <t>Farní charita Beroun</t>
  </si>
  <si>
    <t>Diakonie ČCE - středisko Milíčův dům</t>
  </si>
  <si>
    <t>Město Varnsdorf</t>
  </si>
  <si>
    <t>Bohumín-Pudlov</t>
  </si>
  <si>
    <t>Praha 8</t>
  </si>
  <si>
    <t>Bulovka</t>
  </si>
  <si>
    <t>Praha 3</t>
  </si>
  <si>
    <t>Praha 8 - Kobylisy</t>
  </si>
  <si>
    <t>Krásná Lípa</t>
  </si>
  <si>
    <t>Šluknov</t>
  </si>
  <si>
    <t>Chrastava</t>
  </si>
  <si>
    <t>Jaroměř 3 - Josefov</t>
  </si>
  <si>
    <t>Praha</t>
  </si>
  <si>
    <t>Praha 2</t>
  </si>
  <si>
    <t>Bílina</t>
  </si>
  <si>
    <t>Kojetín</t>
  </si>
  <si>
    <t>Nymburk</t>
  </si>
  <si>
    <t>Oldřichov u Duchcova</t>
  </si>
  <si>
    <t>Jáchymov</t>
  </si>
  <si>
    <t>Valašské Meziříčí</t>
  </si>
  <si>
    <t>Hranice</t>
  </si>
  <si>
    <t>Brno</t>
  </si>
  <si>
    <t>Varnsdorf</t>
  </si>
  <si>
    <t>Semily</t>
  </si>
  <si>
    <t>Kadaň</t>
  </si>
  <si>
    <t>Lysá nad Labem</t>
  </si>
  <si>
    <t>Karlovy Vary</t>
  </si>
  <si>
    <t>Ústí nad Labem</t>
  </si>
  <si>
    <t>Tábor</t>
  </si>
  <si>
    <t>Děčín</t>
  </si>
  <si>
    <t>Pardubice</t>
  </si>
  <si>
    <t>Havířov</t>
  </si>
  <si>
    <t>Šternberk</t>
  </si>
  <si>
    <t>Kolín</t>
  </si>
  <si>
    <t>Lovosice</t>
  </si>
  <si>
    <t>Beroun</t>
  </si>
  <si>
    <t>Jaroměř</t>
  </si>
  <si>
    <t>Město Bohumín</t>
  </si>
  <si>
    <t>Květa Jarková</t>
  </si>
  <si>
    <t>Ministerstvo Vnitra</t>
  </si>
  <si>
    <t>město Krásná Lípa</t>
  </si>
  <si>
    <t>MV ČR</t>
  </si>
  <si>
    <t>Město  Bílina</t>
  </si>
  <si>
    <t>Město Kojetín</t>
  </si>
  <si>
    <t>Město Jáchymov</t>
  </si>
  <si>
    <t>Město Hranice</t>
  </si>
  <si>
    <t>Biskupství litoměřické</t>
  </si>
  <si>
    <t>Ministerstvo vnitra</t>
  </si>
  <si>
    <t>biskupství ostravsko opavské</t>
  </si>
  <si>
    <t>členská schůze</t>
  </si>
  <si>
    <t>Arcidiecézní charita Praha</t>
  </si>
  <si>
    <t>Diakonie ČCE</t>
  </si>
  <si>
    <t>církevní právnická osoba</t>
  </si>
  <si>
    <t>občanské sdružení</t>
  </si>
  <si>
    <t>id_org</t>
  </si>
  <si>
    <t>Chci být úspěšný</t>
  </si>
  <si>
    <t>P.O. obce</t>
  </si>
  <si>
    <t>Základní škola, Bílina, Lidická 31/18, okres Teplice, příspěvková organizace</t>
  </si>
  <si>
    <t>Uherské Hradiště</t>
  </si>
  <si>
    <t>církevní školské zařízení</t>
  </si>
  <si>
    <t>o.p.s.</t>
  </si>
  <si>
    <t>Téma</t>
  </si>
  <si>
    <t>Obec</t>
  </si>
  <si>
    <t>Typ organizace</t>
  </si>
  <si>
    <t>Interaktivní základní škola Varnsdorf, Karlova1700, okres Děčín, příspěvková organizace</t>
  </si>
  <si>
    <t>Kostka Krásná Lípa,       p. o.</t>
  </si>
  <si>
    <t>kraj</t>
  </si>
  <si>
    <t>Kraj</t>
  </si>
  <si>
    <t>Moravskoslezský</t>
  </si>
  <si>
    <t>Ústecký</t>
  </si>
  <si>
    <t>Liberecký</t>
  </si>
  <si>
    <t>Středočeský</t>
  </si>
  <si>
    <t>Olomoucký</t>
  </si>
  <si>
    <t>Jihomoravský</t>
  </si>
  <si>
    <t>Zlínský</t>
  </si>
  <si>
    <t>Karlovský</t>
  </si>
  <si>
    <t>Jihočeský</t>
  </si>
  <si>
    <t>Královehradecký</t>
  </si>
  <si>
    <t>Pardubický</t>
  </si>
  <si>
    <t>počet projektů</t>
  </si>
  <si>
    <t>Karlovarský</t>
  </si>
  <si>
    <t xml:space="preserve">Královéhradecký </t>
  </si>
  <si>
    <t>3 (2)</t>
  </si>
  <si>
    <t>5 (5)</t>
  </si>
  <si>
    <t>2 (2)</t>
  </si>
  <si>
    <t>6 (2)</t>
  </si>
  <si>
    <t>1 (1)</t>
  </si>
  <si>
    <t>14 (12)</t>
  </si>
  <si>
    <t>téma</t>
  </si>
  <si>
    <t>požadovaná částka</t>
  </si>
  <si>
    <t xml:space="preserve">1. Předškolní příprava a včasná péče </t>
  </si>
  <si>
    <t>2. Podpora školní úspěšnosti žákyň a žáků na základní a střední škole.</t>
  </si>
  <si>
    <t xml:space="preserve">3. Metodická podpora pedagogických pracovníků a pracovníků školských poradenských zařízení. </t>
  </si>
  <si>
    <t xml:space="preserve">4. Tvorba didaktických materiálů a odborných studií pro potřeby vytváření  vzdělávacích programů, metod a strategií. </t>
  </si>
  <si>
    <t xml:space="preserve">5. Volnočasové a zájmové aktivity pro romské děti a mládež v návaznosti na jejich vzdělávací potřeby. </t>
  </si>
  <si>
    <t xml:space="preserve">6. Podpora informačních a osvětových aktivit zaměřených na předcházení jakémukoliv diskriminačnímu jednání z důvodu etnicity, národnostní příslušnosti, sociálního či ekonomického statutu. </t>
  </si>
  <si>
    <t>7 (3)</t>
  </si>
  <si>
    <t>3 (3)</t>
  </si>
  <si>
    <t>11 (8)</t>
  </si>
  <si>
    <t>6 (5)</t>
  </si>
  <si>
    <t>počet projektů podaných (podpořených)</t>
  </si>
  <si>
    <t>částka navržená ke schválení</t>
  </si>
  <si>
    <t>OON (včetně odvodů)</t>
  </si>
  <si>
    <t xml:space="preserve">Z toho na: </t>
  </si>
  <si>
    <t>Schválená dotace</t>
  </si>
  <si>
    <t>Číslo projektu         II. kolo</t>
  </si>
  <si>
    <t>Romská integrace (modul A)</t>
  </si>
  <si>
    <t>rok 2012 II. kolo</t>
  </si>
  <si>
    <t>schválená částka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</si>
</sst>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00"/>
    <numFmt numFmtId="177" formatCode="#,##0\ _K_č"/>
    <numFmt numFmtId="178" formatCode="#,##0\ &quot;Kč&quot;"/>
    <numFmt numFmtId="179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/>
    </xf>
    <xf numFmtId="177" fontId="0" fillId="0" borderId="0" xfId="0" applyNumberFormat="1" applyAlignment="1">
      <alignment horizontal="center" vertical="center" wrapText="1"/>
    </xf>
    <xf numFmtId="178" fontId="0" fillId="0" borderId="0" xfId="0" applyNumberFormat="1" applyAlignment="1">
      <alignment/>
    </xf>
    <xf numFmtId="0" fontId="0" fillId="0" borderId="0" xfId="0" applyAlignment="1">
      <alignment horizontal="center"/>
    </xf>
    <xf numFmtId="178" fontId="24" fillId="0" borderId="0" xfId="0" applyNumberFormat="1" applyFont="1" applyAlignment="1">
      <alignment/>
    </xf>
    <xf numFmtId="0" fontId="35" fillId="24" borderId="10" xfId="51" applyBorder="1" applyAlignment="1">
      <alignment horizontal="center"/>
    </xf>
    <xf numFmtId="178" fontId="35" fillId="24" borderId="10" xfId="51" applyNumberFormat="1" applyBorder="1" applyAlignment="1">
      <alignment/>
    </xf>
    <xf numFmtId="0" fontId="35" fillId="24" borderId="10" xfId="51" applyBorder="1" applyAlignment="1">
      <alignment/>
    </xf>
    <xf numFmtId="6" fontId="0" fillId="0" borderId="0" xfId="0" applyNumberForma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77" fontId="0" fillId="33" borderId="10" xfId="0" applyNumberFormat="1" applyFont="1" applyFill="1" applyBorder="1" applyAlignment="1">
      <alignment vertical="center"/>
    </xf>
    <xf numFmtId="177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2" fontId="0" fillId="33" borderId="10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horizontal="left" vertical="center" wrapText="1"/>
    </xf>
    <xf numFmtId="177" fontId="0" fillId="33" borderId="11" xfId="0" applyNumberFormat="1" applyFont="1" applyFill="1" applyBorder="1" applyAlignment="1">
      <alignment vertical="center"/>
    </xf>
    <xf numFmtId="2" fontId="0" fillId="33" borderId="11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horizontal="left" vertical="center" wrapText="1"/>
    </xf>
    <xf numFmtId="177" fontId="0" fillId="33" borderId="12" xfId="0" applyNumberFormat="1" applyFont="1" applyFill="1" applyBorder="1" applyAlignment="1">
      <alignment vertical="center"/>
    </xf>
    <xf numFmtId="2" fontId="0" fillId="33" borderId="12" xfId="0" applyNumberFormat="1" applyFont="1" applyFill="1" applyBorder="1" applyAlignment="1">
      <alignment vertical="center"/>
    </xf>
    <xf numFmtId="0" fontId="2" fillId="34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178" fontId="24" fillId="0" borderId="18" xfId="0" applyNumberFormat="1" applyFont="1" applyBorder="1" applyAlignment="1">
      <alignment horizontal="center" vertical="center"/>
    </xf>
    <xf numFmtId="178" fontId="24" fillId="0" borderId="19" xfId="0" applyNumberFormat="1" applyFont="1" applyBorder="1" applyAlignment="1">
      <alignment horizontal="center" vertical="center"/>
    </xf>
    <xf numFmtId="3" fontId="24" fillId="0" borderId="20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24" fillId="0" borderId="10" xfId="0" applyNumberFormat="1" applyFont="1" applyBorder="1" applyAlignment="1">
      <alignment horizontal="left" vertical="center" wrapText="1"/>
    </xf>
    <xf numFmtId="9" fontId="0" fillId="0" borderId="0" xfId="48" applyFont="1" applyAlignment="1">
      <alignment/>
    </xf>
    <xf numFmtId="178" fontId="0" fillId="0" borderId="25" xfId="0" applyNumberFormat="1" applyBorder="1" applyAlignment="1">
      <alignment horizontal="center" vertical="center"/>
    </xf>
    <xf numFmtId="177" fontId="0" fillId="33" borderId="26" xfId="0" applyNumberFormat="1" applyFont="1" applyFill="1" applyBorder="1" applyAlignment="1">
      <alignment vertical="center"/>
    </xf>
    <xf numFmtId="177" fontId="41" fillId="34" borderId="11" xfId="0" applyNumberFormat="1" applyFont="1" applyFill="1" applyBorder="1" applyAlignment="1">
      <alignment vertical="center"/>
    </xf>
    <xf numFmtId="177" fontId="41" fillId="34" borderId="10" xfId="0" applyNumberFormat="1" applyFont="1" applyFill="1" applyBorder="1" applyAlignment="1">
      <alignment vertical="center"/>
    </xf>
    <xf numFmtId="177" fontId="41" fillId="34" borderId="12" xfId="0" applyNumberFormat="1" applyFont="1" applyFill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177" fontId="0" fillId="35" borderId="11" xfId="0" applyNumberFormat="1" applyFont="1" applyFill="1" applyBorder="1" applyAlignment="1">
      <alignment vertical="center"/>
    </xf>
    <xf numFmtId="177" fontId="0" fillId="35" borderId="27" xfId="0" applyNumberFormat="1" applyFont="1" applyFill="1" applyBorder="1" applyAlignment="1">
      <alignment vertical="center"/>
    </xf>
    <xf numFmtId="0" fontId="2" fillId="35" borderId="13" xfId="0" applyFont="1" applyFill="1" applyBorder="1" applyAlignment="1">
      <alignment horizontal="center" vertical="center" wrapText="1"/>
    </xf>
    <xf numFmtId="177" fontId="0" fillId="35" borderId="10" xfId="0" applyNumberFormat="1" applyFont="1" applyFill="1" applyBorder="1" applyAlignment="1">
      <alignment vertical="center"/>
    </xf>
    <xf numFmtId="177" fontId="0" fillId="35" borderId="28" xfId="0" applyNumberFormat="1" applyFont="1" applyFill="1" applyBorder="1" applyAlignment="1">
      <alignment vertical="center"/>
    </xf>
    <xf numFmtId="177" fontId="0" fillId="35" borderId="12" xfId="0" applyNumberFormat="1" applyFont="1" applyFill="1" applyBorder="1" applyAlignment="1">
      <alignment vertical="center"/>
    </xf>
    <xf numFmtId="177" fontId="0" fillId="35" borderId="29" xfId="0" applyNumberFormat="1" applyFont="1" applyFill="1" applyBorder="1" applyAlignment="1">
      <alignment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177" fontId="0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2" fillId="34" borderId="10" xfId="0" applyNumberFormat="1" applyFont="1" applyFill="1" applyBorder="1" applyAlignment="1">
      <alignment/>
    </xf>
    <xf numFmtId="177" fontId="24" fillId="35" borderId="10" xfId="0" applyNumberFormat="1" applyFont="1" applyFill="1" applyBorder="1" applyAlignment="1">
      <alignment vertical="center"/>
    </xf>
    <xf numFmtId="3" fontId="0" fillId="0" borderId="30" xfId="0" applyNumberFormat="1" applyFont="1" applyBorder="1" applyAlignment="1">
      <alignment horizontal="right" vertical="center" wrapText="1"/>
    </xf>
    <xf numFmtId="0" fontId="41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workbookViewId="0" topLeftCell="A1">
      <pane ySplit="2" topLeftCell="A42" activePane="bottomLeft" state="frozen"/>
      <selection pane="topLeft" activeCell="A1" sqref="A1"/>
      <selection pane="bottomLeft" activeCell="C56" sqref="C56"/>
    </sheetView>
  </sheetViews>
  <sheetFormatPr defaultColWidth="14.57421875" defaultRowHeight="15"/>
  <cols>
    <col min="1" max="1" width="12.421875" style="1" customWidth="1"/>
    <col min="2" max="2" width="6.140625" style="1" customWidth="1"/>
    <col min="3" max="3" width="20.140625" style="1" customWidth="1"/>
    <col min="4" max="4" width="19.8515625" style="1" customWidth="1"/>
    <col min="5" max="5" width="22.140625" style="1" customWidth="1"/>
    <col min="6" max="6" width="35.140625" style="1" hidden="1" customWidth="1"/>
    <col min="7" max="7" width="9.57421875" style="1" hidden="1" customWidth="1"/>
    <col min="8" max="8" width="15.8515625" style="1" customWidth="1"/>
    <col min="9" max="9" width="13.00390625" style="1" customWidth="1"/>
    <col min="10" max="10" width="13.421875" style="1" bestFit="1" customWidth="1"/>
    <col min="11" max="11" width="12.421875" style="1" bestFit="1" customWidth="1"/>
    <col min="12" max="12" width="10.140625" style="1" customWidth="1"/>
    <col min="13" max="13" width="15.00390625" style="1" customWidth="1"/>
    <col min="14" max="16384" width="14.57421875" style="1" customWidth="1"/>
  </cols>
  <sheetData>
    <row r="1" spans="1:15" ht="15.75" customHeight="1" thickBot="1">
      <c r="A1" s="64" t="s">
        <v>244</v>
      </c>
      <c r="B1" s="64" t="s">
        <v>200</v>
      </c>
      <c r="C1" s="64" t="s">
        <v>0</v>
      </c>
      <c r="D1" s="64" t="s">
        <v>1</v>
      </c>
      <c r="E1" s="64" t="s">
        <v>201</v>
      </c>
      <c r="F1" s="56"/>
      <c r="G1" s="56"/>
      <c r="H1" s="64" t="s">
        <v>206</v>
      </c>
      <c r="I1" s="64" t="s">
        <v>202</v>
      </c>
      <c r="J1" s="64" t="s">
        <v>2</v>
      </c>
      <c r="K1" s="64" t="s">
        <v>3</v>
      </c>
      <c r="L1" s="66" t="s">
        <v>5</v>
      </c>
      <c r="M1" s="64" t="s">
        <v>243</v>
      </c>
      <c r="N1" s="65" t="s">
        <v>242</v>
      </c>
      <c r="O1" s="65"/>
    </row>
    <row r="2" spans="1:15" ht="30.75" thickBot="1">
      <c r="A2" s="64"/>
      <c r="B2" s="64"/>
      <c r="C2" s="64"/>
      <c r="D2" s="64"/>
      <c r="E2" s="64"/>
      <c r="F2" s="26" t="s">
        <v>6</v>
      </c>
      <c r="G2" s="26" t="s">
        <v>193</v>
      </c>
      <c r="H2" s="64"/>
      <c r="I2" s="64"/>
      <c r="J2" s="64"/>
      <c r="K2" s="64"/>
      <c r="L2" s="66"/>
      <c r="M2" s="64"/>
      <c r="N2" s="59" t="s">
        <v>241</v>
      </c>
      <c r="O2" s="59" t="s">
        <v>4</v>
      </c>
    </row>
    <row r="3" spans="1:15" ht="75">
      <c r="A3" s="32" t="s">
        <v>9</v>
      </c>
      <c r="B3" s="27">
        <v>1</v>
      </c>
      <c r="C3" s="28" t="s">
        <v>55</v>
      </c>
      <c r="D3" s="20" t="s">
        <v>101</v>
      </c>
      <c r="E3" s="20" t="s">
        <v>142</v>
      </c>
      <c r="F3" s="20" t="s">
        <v>176</v>
      </c>
      <c r="G3" s="20">
        <v>8</v>
      </c>
      <c r="H3" s="20" t="s">
        <v>207</v>
      </c>
      <c r="I3" s="20" t="s">
        <v>195</v>
      </c>
      <c r="J3" s="21">
        <v>45400</v>
      </c>
      <c r="K3" s="21">
        <v>31300</v>
      </c>
      <c r="L3" s="22">
        <f aca="true" t="shared" si="0" ref="L3:L29">K3/J3*100</f>
        <v>68.94273127753304</v>
      </c>
      <c r="M3" s="53">
        <v>25000</v>
      </c>
      <c r="N3" s="57">
        <v>0</v>
      </c>
      <c r="O3" s="58">
        <f>+M3-N3</f>
        <v>25000</v>
      </c>
    </row>
    <row r="4" spans="1:15" ht="30">
      <c r="A4" s="31" t="s">
        <v>21</v>
      </c>
      <c r="B4" s="12">
        <v>2</v>
      </c>
      <c r="C4" s="13" t="s">
        <v>67</v>
      </c>
      <c r="D4" s="18" t="s">
        <v>112</v>
      </c>
      <c r="E4" s="18" t="s">
        <v>152</v>
      </c>
      <c r="F4" s="18"/>
      <c r="G4" s="18">
        <v>0</v>
      </c>
      <c r="H4" s="18" t="s">
        <v>151</v>
      </c>
      <c r="I4" s="18" t="s">
        <v>192</v>
      </c>
      <c r="J4" s="15">
        <v>2763298</v>
      </c>
      <c r="K4" s="15">
        <v>421425</v>
      </c>
      <c r="L4" s="19">
        <f t="shared" si="0"/>
        <v>15.250798140482857</v>
      </c>
      <c r="M4" s="54">
        <v>300000</v>
      </c>
      <c r="N4" s="60">
        <v>193000</v>
      </c>
      <c r="O4" s="61">
        <f>+M4-N4</f>
        <v>107000</v>
      </c>
    </row>
    <row r="5" spans="1:15" ht="45">
      <c r="A5" s="31" t="s">
        <v>10</v>
      </c>
      <c r="B5" s="12">
        <v>1</v>
      </c>
      <c r="C5" s="13" t="s">
        <v>56</v>
      </c>
      <c r="D5" s="18" t="s">
        <v>102</v>
      </c>
      <c r="E5" s="18" t="s">
        <v>143</v>
      </c>
      <c r="F5" s="18"/>
      <c r="G5" s="18">
        <v>2</v>
      </c>
      <c r="H5" s="18" t="s">
        <v>212</v>
      </c>
      <c r="I5" s="18" t="s">
        <v>191</v>
      </c>
      <c r="J5" s="15">
        <v>1581988</v>
      </c>
      <c r="K5" s="15">
        <v>214112</v>
      </c>
      <c r="L5" s="19">
        <f t="shared" si="0"/>
        <v>13.534363092513976</v>
      </c>
      <c r="M5" s="54">
        <v>211000</v>
      </c>
      <c r="N5" s="60">
        <v>0</v>
      </c>
      <c r="O5" s="61">
        <f>+M5-N5</f>
        <v>211000</v>
      </c>
    </row>
    <row r="6" spans="1:15" ht="60">
      <c r="A6" s="31" t="s">
        <v>11</v>
      </c>
      <c r="B6" s="12">
        <v>1</v>
      </c>
      <c r="C6" s="13" t="s">
        <v>57</v>
      </c>
      <c r="D6" s="18" t="s">
        <v>103</v>
      </c>
      <c r="E6" s="18" t="s">
        <v>144</v>
      </c>
      <c r="F6" s="18" t="s">
        <v>177</v>
      </c>
      <c r="G6" s="18">
        <v>0</v>
      </c>
      <c r="H6" s="18" t="s">
        <v>209</v>
      </c>
      <c r="I6" s="18" t="s">
        <v>192</v>
      </c>
      <c r="J6" s="15">
        <v>272500</v>
      </c>
      <c r="K6" s="15">
        <v>191000</v>
      </c>
      <c r="L6" s="19">
        <f t="shared" si="0"/>
        <v>70.09174311926606</v>
      </c>
      <c r="M6" s="54">
        <v>168000</v>
      </c>
      <c r="N6" s="60">
        <v>99000</v>
      </c>
      <c r="O6" s="61">
        <f aca="true" t="shared" si="1" ref="O6:O13">+M6-N6</f>
        <v>69000</v>
      </c>
    </row>
    <row r="7" spans="1:15" ht="60">
      <c r="A7" s="31" t="s">
        <v>32</v>
      </c>
      <c r="B7" s="12">
        <v>5</v>
      </c>
      <c r="C7" s="13" t="s">
        <v>77</v>
      </c>
      <c r="D7" s="18" t="s">
        <v>120</v>
      </c>
      <c r="E7" s="18" t="s">
        <v>162</v>
      </c>
      <c r="F7" s="18"/>
      <c r="G7" s="18">
        <v>9</v>
      </c>
      <c r="H7" s="18" t="s">
        <v>209</v>
      </c>
      <c r="I7" s="18" t="s">
        <v>192</v>
      </c>
      <c r="J7" s="15">
        <v>83736</v>
      </c>
      <c r="K7" s="15">
        <v>58550</v>
      </c>
      <c r="L7" s="19">
        <f t="shared" si="0"/>
        <v>69.92213623769943</v>
      </c>
      <c r="M7" s="54">
        <v>58000</v>
      </c>
      <c r="N7" s="60">
        <v>0</v>
      </c>
      <c r="O7" s="61">
        <f t="shared" si="1"/>
        <v>58000</v>
      </c>
    </row>
    <row r="8" spans="1:15" ht="75">
      <c r="A8" s="31" t="s">
        <v>22</v>
      </c>
      <c r="B8" s="12">
        <v>2</v>
      </c>
      <c r="C8" s="13" t="s">
        <v>68</v>
      </c>
      <c r="D8" s="18" t="s">
        <v>196</v>
      </c>
      <c r="E8" s="18" t="s">
        <v>153</v>
      </c>
      <c r="F8" s="18" t="s">
        <v>181</v>
      </c>
      <c r="G8" s="18">
        <v>8</v>
      </c>
      <c r="H8" s="18" t="s">
        <v>208</v>
      </c>
      <c r="I8" s="18" t="s">
        <v>195</v>
      </c>
      <c r="J8" s="15">
        <v>99800</v>
      </c>
      <c r="K8" s="15">
        <v>69860</v>
      </c>
      <c r="L8" s="19">
        <f t="shared" si="0"/>
        <v>70</v>
      </c>
      <c r="M8" s="54">
        <v>69000</v>
      </c>
      <c r="N8" s="60">
        <v>48000</v>
      </c>
      <c r="O8" s="61">
        <f t="shared" si="1"/>
        <v>21000</v>
      </c>
    </row>
    <row r="9" spans="1:15" ht="45">
      <c r="A9" s="31" t="s">
        <v>33</v>
      </c>
      <c r="B9" s="12">
        <v>5</v>
      </c>
      <c r="C9" s="13" t="s">
        <v>78</v>
      </c>
      <c r="D9" s="18" t="s">
        <v>121</v>
      </c>
      <c r="E9" s="18" t="s">
        <v>163</v>
      </c>
      <c r="F9" s="18"/>
      <c r="G9" s="18">
        <v>0</v>
      </c>
      <c r="H9" s="18" t="s">
        <v>208</v>
      </c>
      <c r="I9" s="18" t="s">
        <v>192</v>
      </c>
      <c r="J9" s="15">
        <v>3459968</v>
      </c>
      <c r="K9" s="15">
        <v>260500</v>
      </c>
      <c r="L9" s="19">
        <f t="shared" si="0"/>
        <v>7.528971366209166</v>
      </c>
      <c r="M9" s="54">
        <v>189000</v>
      </c>
      <c r="N9" s="60">
        <v>36000</v>
      </c>
      <c r="O9" s="61">
        <f t="shared" si="1"/>
        <v>153000</v>
      </c>
    </row>
    <row r="10" spans="1:15" ht="75">
      <c r="A10" s="31" t="s">
        <v>23</v>
      </c>
      <c r="B10" s="12">
        <v>2</v>
      </c>
      <c r="C10" s="13" t="s">
        <v>69</v>
      </c>
      <c r="D10" s="18" t="s">
        <v>101</v>
      </c>
      <c r="E10" s="18" t="s">
        <v>142</v>
      </c>
      <c r="F10" s="18" t="s">
        <v>176</v>
      </c>
      <c r="G10" s="18">
        <v>8</v>
      </c>
      <c r="H10" s="18" t="s">
        <v>207</v>
      </c>
      <c r="I10" s="18" t="s">
        <v>195</v>
      </c>
      <c r="J10" s="15">
        <v>46900</v>
      </c>
      <c r="K10" s="15">
        <v>32000</v>
      </c>
      <c r="L10" s="19">
        <f t="shared" si="0"/>
        <v>68.23027718550107</v>
      </c>
      <c r="M10" s="54">
        <v>11000</v>
      </c>
      <c r="N10" s="60">
        <v>0</v>
      </c>
      <c r="O10" s="61">
        <f t="shared" si="1"/>
        <v>11000</v>
      </c>
    </row>
    <row r="11" spans="1:15" ht="45">
      <c r="A11" s="31" t="s">
        <v>34</v>
      </c>
      <c r="B11" s="12">
        <v>5</v>
      </c>
      <c r="C11" s="13" t="s">
        <v>79</v>
      </c>
      <c r="D11" s="18" t="s">
        <v>114</v>
      </c>
      <c r="E11" s="18" t="s">
        <v>155</v>
      </c>
      <c r="F11" s="18"/>
      <c r="G11" s="18">
        <v>0</v>
      </c>
      <c r="H11" s="18" t="s">
        <v>210</v>
      </c>
      <c r="I11" s="18" t="s">
        <v>192</v>
      </c>
      <c r="J11" s="15">
        <v>150000</v>
      </c>
      <c r="K11" s="15">
        <v>100000</v>
      </c>
      <c r="L11" s="19">
        <f t="shared" si="0"/>
        <v>66.66666666666666</v>
      </c>
      <c r="M11" s="54">
        <v>100000</v>
      </c>
      <c r="N11" s="60">
        <v>0</v>
      </c>
      <c r="O11" s="61">
        <f t="shared" si="1"/>
        <v>100000</v>
      </c>
    </row>
    <row r="12" spans="1:15" ht="15.75">
      <c r="A12" s="31" t="s">
        <v>24</v>
      </c>
      <c r="B12" s="12">
        <v>2</v>
      </c>
      <c r="C12" s="13" t="s">
        <v>194</v>
      </c>
      <c r="D12" s="18" t="s">
        <v>113</v>
      </c>
      <c r="E12" s="18" t="s">
        <v>154</v>
      </c>
      <c r="F12" s="18" t="s">
        <v>182</v>
      </c>
      <c r="G12" s="18">
        <v>4</v>
      </c>
      <c r="H12" s="18" t="s">
        <v>211</v>
      </c>
      <c r="I12" s="18" t="s">
        <v>195</v>
      </c>
      <c r="J12" s="15">
        <v>152000</v>
      </c>
      <c r="K12" s="15">
        <v>106100</v>
      </c>
      <c r="L12" s="19">
        <f t="shared" si="0"/>
        <v>69.80263157894737</v>
      </c>
      <c r="M12" s="54">
        <v>105000</v>
      </c>
      <c r="N12" s="60">
        <v>68000</v>
      </c>
      <c r="O12" s="61">
        <f t="shared" si="1"/>
        <v>37000</v>
      </c>
    </row>
    <row r="13" spans="1:15" ht="30">
      <c r="A13" s="31" t="s">
        <v>12</v>
      </c>
      <c r="B13" s="12">
        <v>1</v>
      </c>
      <c r="C13" s="13" t="s">
        <v>58</v>
      </c>
      <c r="D13" s="18" t="s">
        <v>104</v>
      </c>
      <c r="E13" s="18" t="s">
        <v>145</v>
      </c>
      <c r="F13" s="18" t="s">
        <v>178</v>
      </c>
      <c r="G13" s="18">
        <v>0</v>
      </c>
      <c r="H13" s="18" t="s">
        <v>151</v>
      </c>
      <c r="I13" s="18" t="s">
        <v>192</v>
      </c>
      <c r="J13" s="15">
        <v>375064</v>
      </c>
      <c r="K13" s="15">
        <v>243240</v>
      </c>
      <c r="L13" s="19">
        <f t="shared" si="0"/>
        <v>64.85293176631188</v>
      </c>
      <c r="M13" s="54">
        <v>240000</v>
      </c>
      <c r="N13" s="60">
        <f>169000+32000</f>
        <v>201000</v>
      </c>
      <c r="O13" s="61">
        <f t="shared" si="1"/>
        <v>39000</v>
      </c>
    </row>
    <row r="14" spans="1:15" ht="30">
      <c r="A14" s="31" t="s">
        <v>35</v>
      </c>
      <c r="B14" s="12">
        <v>5</v>
      </c>
      <c r="C14" s="13" t="s">
        <v>80</v>
      </c>
      <c r="D14" s="18" t="s">
        <v>122</v>
      </c>
      <c r="E14" s="18" t="s">
        <v>145</v>
      </c>
      <c r="F14" s="18" t="s">
        <v>178</v>
      </c>
      <c r="G14" s="18">
        <v>0</v>
      </c>
      <c r="H14" s="18" t="s">
        <v>151</v>
      </c>
      <c r="I14" s="18" t="s">
        <v>192</v>
      </c>
      <c r="J14" s="15">
        <v>1532407</v>
      </c>
      <c r="K14" s="15">
        <v>355960</v>
      </c>
      <c r="L14" s="19">
        <f t="shared" si="0"/>
        <v>23.228815843310556</v>
      </c>
      <c r="M14" s="54">
        <v>337000</v>
      </c>
      <c r="N14" s="60">
        <v>240000</v>
      </c>
      <c r="O14" s="61">
        <f aca="true" t="shared" si="2" ref="O14:O29">+M14-N14</f>
        <v>97000</v>
      </c>
    </row>
    <row r="15" spans="1:15" ht="60">
      <c r="A15" s="31" t="s">
        <v>13</v>
      </c>
      <c r="B15" s="12">
        <v>1</v>
      </c>
      <c r="C15" s="13" t="s">
        <v>59</v>
      </c>
      <c r="D15" s="18" t="s">
        <v>105</v>
      </c>
      <c r="E15" s="18" t="s">
        <v>146</v>
      </c>
      <c r="F15" s="18"/>
      <c r="G15" s="18">
        <v>0</v>
      </c>
      <c r="H15" s="18" t="s">
        <v>151</v>
      </c>
      <c r="I15" s="18" t="s">
        <v>192</v>
      </c>
      <c r="J15" s="15">
        <v>220320</v>
      </c>
      <c r="K15" s="15">
        <v>154220</v>
      </c>
      <c r="L15" s="19">
        <f t="shared" si="0"/>
        <v>69.99818445896877</v>
      </c>
      <c r="M15" s="54">
        <v>41000</v>
      </c>
      <c r="N15" s="60">
        <v>26000</v>
      </c>
      <c r="O15" s="61">
        <f t="shared" si="2"/>
        <v>15000</v>
      </c>
    </row>
    <row r="16" spans="1:15" ht="45">
      <c r="A16" s="31" t="s">
        <v>14</v>
      </c>
      <c r="B16" s="12">
        <v>1</v>
      </c>
      <c r="C16" s="13" t="s">
        <v>60</v>
      </c>
      <c r="D16" s="18" t="s">
        <v>106</v>
      </c>
      <c r="E16" s="18" t="s">
        <v>147</v>
      </c>
      <c r="F16" s="18"/>
      <c r="G16" s="18">
        <v>9</v>
      </c>
      <c r="H16" s="18" t="s">
        <v>208</v>
      </c>
      <c r="I16" s="18" t="s">
        <v>192</v>
      </c>
      <c r="J16" s="15">
        <v>1805000</v>
      </c>
      <c r="K16" s="15">
        <v>1260000</v>
      </c>
      <c r="L16" s="19">
        <f t="shared" si="0"/>
        <v>69.80609418282549</v>
      </c>
      <c r="M16" s="54">
        <v>500000</v>
      </c>
      <c r="N16" s="60">
        <v>274000</v>
      </c>
      <c r="O16" s="61">
        <f t="shared" si="2"/>
        <v>226000</v>
      </c>
    </row>
    <row r="17" spans="1:15" ht="60">
      <c r="A17" s="31" t="s">
        <v>36</v>
      </c>
      <c r="B17" s="12">
        <v>5</v>
      </c>
      <c r="C17" s="13" t="s">
        <v>81</v>
      </c>
      <c r="D17" s="18" t="s">
        <v>123</v>
      </c>
      <c r="E17" s="18" t="s">
        <v>160</v>
      </c>
      <c r="F17" s="18"/>
      <c r="G17" s="18">
        <v>9</v>
      </c>
      <c r="H17" s="18" t="s">
        <v>212</v>
      </c>
      <c r="I17" s="18" t="s">
        <v>192</v>
      </c>
      <c r="J17" s="15">
        <v>997840</v>
      </c>
      <c r="K17" s="15">
        <v>500191</v>
      </c>
      <c r="L17" s="19">
        <f t="shared" si="0"/>
        <v>50.12737513028141</v>
      </c>
      <c r="M17" s="54">
        <v>108000</v>
      </c>
      <c r="N17" s="60">
        <v>75000</v>
      </c>
      <c r="O17" s="61">
        <f t="shared" si="2"/>
        <v>33000</v>
      </c>
    </row>
    <row r="18" spans="1:15" ht="45">
      <c r="A18" s="31" t="s">
        <v>25</v>
      </c>
      <c r="B18" s="12">
        <v>2</v>
      </c>
      <c r="C18" s="13" t="s">
        <v>70</v>
      </c>
      <c r="D18" s="18" t="s">
        <v>114</v>
      </c>
      <c r="E18" s="18" t="s">
        <v>155</v>
      </c>
      <c r="F18" s="18"/>
      <c r="G18" s="18">
        <v>0</v>
      </c>
      <c r="H18" s="18" t="s">
        <v>210</v>
      </c>
      <c r="I18" s="18" t="s">
        <v>192</v>
      </c>
      <c r="J18" s="15">
        <v>265500</v>
      </c>
      <c r="K18" s="15">
        <v>185850</v>
      </c>
      <c r="L18" s="19">
        <f t="shared" si="0"/>
        <v>70</v>
      </c>
      <c r="M18" s="54">
        <v>100000</v>
      </c>
      <c r="N18" s="60">
        <v>46000</v>
      </c>
      <c r="O18" s="61">
        <f t="shared" si="2"/>
        <v>54000</v>
      </c>
    </row>
    <row r="19" spans="1:15" ht="30">
      <c r="A19" s="31" t="s">
        <v>26</v>
      </c>
      <c r="B19" s="12">
        <v>2</v>
      </c>
      <c r="C19" s="13" t="s">
        <v>71</v>
      </c>
      <c r="D19" s="18" t="s">
        <v>115</v>
      </c>
      <c r="E19" s="18" t="s">
        <v>197</v>
      </c>
      <c r="F19" s="18"/>
      <c r="G19" s="18">
        <v>9</v>
      </c>
      <c r="H19" s="18" t="s">
        <v>213</v>
      </c>
      <c r="I19" s="18" t="s">
        <v>192</v>
      </c>
      <c r="J19" s="15">
        <v>589250</v>
      </c>
      <c r="K19" s="15">
        <v>409000</v>
      </c>
      <c r="L19" s="19">
        <f t="shared" si="0"/>
        <v>69.41026728892659</v>
      </c>
      <c r="M19" s="54">
        <v>404000</v>
      </c>
      <c r="N19" s="60">
        <v>0</v>
      </c>
      <c r="O19" s="61">
        <f t="shared" si="2"/>
        <v>404000</v>
      </c>
    </row>
    <row r="20" spans="1:15" ht="30">
      <c r="A20" s="31" t="s">
        <v>27</v>
      </c>
      <c r="B20" s="12">
        <v>2</v>
      </c>
      <c r="C20" s="13" t="s">
        <v>72</v>
      </c>
      <c r="D20" s="18" t="s">
        <v>116</v>
      </c>
      <c r="E20" s="18" t="s">
        <v>156</v>
      </c>
      <c r="F20" s="18" t="s">
        <v>116</v>
      </c>
      <c r="G20" s="18">
        <v>8</v>
      </c>
      <c r="H20" s="18" t="s">
        <v>208</v>
      </c>
      <c r="I20" s="18" t="s">
        <v>192</v>
      </c>
      <c r="J20" s="15">
        <v>361000</v>
      </c>
      <c r="K20" s="15">
        <v>252000</v>
      </c>
      <c r="L20" s="19">
        <f t="shared" si="0"/>
        <v>69.80609418282549</v>
      </c>
      <c r="M20" s="54">
        <v>140000</v>
      </c>
      <c r="N20" s="60">
        <v>0</v>
      </c>
      <c r="O20" s="61">
        <f t="shared" si="2"/>
        <v>140000</v>
      </c>
    </row>
    <row r="21" spans="1:15" ht="75">
      <c r="A21" s="31" t="s">
        <v>28</v>
      </c>
      <c r="B21" s="12">
        <v>2</v>
      </c>
      <c r="C21" s="13" t="s">
        <v>73</v>
      </c>
      <c r="D21" s="18" t="s">
        <v>117</v>
      </c>
      <c r="E21" s="18" t="s">
        <v>157</v>
      </c>
      <c r="F21" s="18" t="s">
        <v>183</v>
      </c>
      <c r="G21" s="18">
        <v>8</v>
      </c>
      <c r="H21" s="18" t="s">
        <v>214</v>
      </c>
      <c r="I21" s="18" t="s">
        <v>195</v>
      </c>
      <c r="J21" s="15">
        <v>699400</v>
      </c>
      <c r="K21" s="15">
        <v>484400</v>
      </c>
      <c r="L21" s="19">
        <f t="shared" si="0"/>
        <v>69.25936517014584</v>
      </c>
      <c r="M21" s="54">
        <v>244000</v>
      </c>
      <c r="N21" s="60">
        <v>0</v>
      </c>
      <c r="O21" s="61">
        <f t="shared" si="2"/>
        <v>244000</v>
      </c>
    </row>
    <row r="22" spans="1:15" ht="45">
      <c r="A22" s="31" t="s">
        <v>37</v>
      </c>
      <c r="B22" s="12">
        <v>5</v>
      </c>
      <c r="C22" s="13" t="s">
        <v>82</v>
      </c>
      <c r="D22" s="18" t="s">
        <v>124</v>
      </c>
      <c r="E22" s="18" t="s">
        <v>144</v>
      </c>
      <c r="F22" s="18" t="s">
        <v>177</v>
      </c>
      <c r="G22" s="18">
        <v>0</v>
      </c>
      <c r="H22" s="18" t="s">
        <v>209</v>
      </c>
      <c r="I22" s="18" t="s">
        <v>192</v>
      </c>
      <c r="J22" s="15">
        <v>496000</v>
      </c>
      <c r="K22" s="15">
        <v>300000</v>
      </c>
      <c r="L22" s="19">
        <f t="shared" si="0"/>
        <v>60.483870967741936</v>
      </c>
      <c r="M22" s="54">
        <v>296000</v>
      </c>
      <c r="N22" s="60">
        <v>207000</v>
      </c>
      <c r="O22" s="61">
        <f t="shared" si="2"/>
        <v>89000</v>
      </c>
    </row>
    <row r="23" spans="1:15" ht="30">
      <c r="A23" s="31" t="s">
        <v>38</v>
      </c>
      <c r="B23" s="12">
        <v>5</v>
      </c>
      <c r="C23" s="13" t="s">
        <v>83</v>
      </c>
      <c r="D23" s="18" t="s">
        <v>125</v>
      </c>
      <c r="E23" s="18" t="s">
        <v>151</v>
      </c>
      <c r="F23" s="18" t="s">
        <v>180</v>
      </c>
      <c r="G23" s="18">
        <v>0</v>
      </c>
      <c r="H23" s="18" t="s">
        <v>151</v>
      </c>
      <c r="I23" s="18" t="s">
        <v>192</v>
      </c>
      <c r="J23" s="15">
        <v>250540</v>
      </c>
      <c r="K23" s="15">
        <v>173040</v>
      </c>
      <c r="L23" s="19">
        <f t="shared" si="0"/>
        <v>69.06681567813523</v>
      </c>
      <c r="M23" s="54">
        <v>152000</v>
      </c>
      <c r="N23" s="60">
        <v>0</v>
      </c>
      <c r="O23" s="61">
        <f t="shared" si="2"/>
        <v>152000</v>
      </c>
    </row>
    <row r="24" spans="1:15" ht="45">
      <c r="A24" s="31" t="s">
        <v>15</v>
      </c>
      <c r="B24" s="12">
        <v>1</v>
      </c>
      <c r="C24" s="13" t="s">
        <v>61</v>
      </c>
      <c r="D24" s="18" t="s">
        <v>107</v>
      </c>
      <c r="E24" s="18" t="s">
        <v>148</v>
      </c>
      <c r="F24" s="18"/>
      <c r="G24" s="18">
        <v>10</v>
      </c>
      <c r="H24" s="18" t="s">
        <v>208</v>
      </c>
      <c r="I24" s="18" t="s">
        <v>191</v>
      </c>
      <c r="J24" s="15">
        <v>149410</v>
      </c>
      <c r="K24" s="15">
        <v>103760</v>
      </c>
      <c r="L24" s="19">
        <f t="shared" si="0"/>
        <v>69.44648952546683</v>
      </c>
      <c r="M24" s="54">
        <v>103000</v>
      </c>
      <c r="N24" s="60">
        <v>0</v>
      </c>
      <c r="O24" s="61">
        <f t="shared" si="2"/>
        <v>103000</v>
      </c>
    </row>
    <row r="25" spans="1:15" ht="30">
      <c r="A25" s="31" t="s">
        <v>39</v>
      </c>
      <c r="B25" s="12">
        <v>5</v>
      </c>
      <c r="C25" s="13" t="s">
        <v>84</v>
      </c>
      <c r="D25" s="18" t="s">
        <v>126</v>
      </c>
      <c r="E25" s="18" t="s">
        <v>164</v>
      </c>
      <c r="F25" s="18"/>
      <c r="G25" s="18">
        <v>9</v>
      </c>
      <c r="H25" s="18" t="s">
        <v>210</v>
      </c>
      <c r="I25" s="18" t="s">
        <v>192</v>
      </c>
      <c r="J25" s="15">
        <v>312300</v>
      </c>
      <c r="K25" s="15">
        <v>216300</v>
      </c>
      <c r="L25" s="19">
        <f t="shared" si="0"/>
        <v>69.26032660902978</v>
      </c>
      <c r="M25" s="54">
        <v>150000</v>
      </c>
      <c r="N25" s="60">
        <v>52000</v>
      </c>
      <c r="O25" s="61">
        <f t="shared" si="2"/>
        <v>98000</v>
      </c>
    </row>
    <row r="26" spans="1:15" ht="34.5" customHeight="1">
      <c r="A26" s="31" t="s">
        <v>16</v>
      </c>
      <c r="B26" s="12">
        <v>1</v>
      </c>
      <c r="C26" s="13" t="s">
        <v>62</v>
      </c>
      <c r="D26" s="18" t="s">
        <v>204</v>
      </c>
      <c r="E26" s="18" t="s">
        <v>147</v>
      </c>
      <c r="F26" s="18" t="s">
        <v>179</v>
      </c>
      <c r="G26" s="18">
        <v>8</v>
      </c>
      <c r="H26" s="18" t="s">
        <v>208</v>
      </c>
      <c r="I26" s="18" t="s">
        <v>195</v>
      </c>
      <c r="J26" s="15">
        <v>276840</v>
      </c>
      <c r="K26" s="15">
        <v>192640</v>
      </c>
      <c r="L26" s="19">
        <f t="shared" si="0"/>
        <v>69.58532004045658</v>
      </c>
      <c r="M26" s="54">
        <v>192000</v>
      </c>
      <c r="N26" s="60">
        <v>156000</v>
      </c>
      <c r="O26" s="61">
        <f t="shared" si="2"/>
        <v>36000</v>
      </c>
    </row>
    <row r="27" spans="1:15" ht="30">
      <c r="A27" s="31" t="s">
        <v>40</v>
      </c>
      <c r="B27" s="12">
        <v>5</v>
      </c>
      <c r="C27" s="13" t="s">
        <v>85</v>
      </c>
      <c r="D27" s="18" t="s">
        <v>127</v>
      </c>
      <c r="E27" s="18" t="s">
        <v>165</v>
      </c>
      <c r="F27" s="18" t="s">
        <v>178</v>
      </c>
      <c r="G27" s="18">
        <v>0</v>
      </c>
      <c r="H27" s="18" t="s">
        <v>214</v>
      </c>
      <c r="I27" s="18" t="s">
        <v>192</v>
      </c>
      <c r="J27" s="15">
        <v>649000</v>
      </c>
      <c r="K27" s="15">
        <v>454000</v>
      </c>
      <c r="L27" s="19">
        <f t="shared" si="0"/>
        <v>69.9537750385208</v>
      </c>
      <c r="M27" s="54">
        <v>345000</v>
      </c>
      <c r="N27" s="60">
        <v>219000</v>
      </c>
      <c r="O27" s="61">
        <f t="shared" si="2"/>
        <v>126000</v>
      </c>
    </row>
    <row r="28" spans="1:15" ht="105">
      <c r="A28" s="31" t="s">
        <v>41</v>
      </c>
      <c r="B28" s="12">
        <v>5</v>
      </c>
      <c r="C28" s="13" t="s">
        <v>86</v>
      </c>
      <c r="D28" s="18" t="s">
        <v>128</v>
      </c>
      <c r="E28" s="18" t="s">
        <v>166</v>
      </c>
      <c r="F28" s="18" t="s">
        <v>185</v>
      </c>
      <c r="G28" s="18">
        <v>8</v>
      </c>
      <c r="H28" s="18" t="s">
        <v>208</v>
      </c>
      <c r="I28" s="18" t="s">
        <v>191</v>
      </c>
      <c r="J28" s="15">
        <v>88000</v>
      </c>
      <c r="K28" s="15">
        <v>61600</v>
      </c>
      <c r="L28" s="19">
        <f t="shared" si="0"/>
        <v>70</v>
      </c>
      <c r="M28" s="54">
        <v>54000</v>
      </c>
      <c r="N28" s="60">
        <v>18000</v>
      </c>
      <c r="O28" s="61">
        <f t="shared" si="2"/>
        <v>36000</v>
      </c>
    </row>
    <row r="29" spans="1:15" ht="30">
      <c r="A29" s="31" t="s">
        <v>42</v>
      </c>
      <c r="B29" s="12">
        <v>5</v>
      </c>
      <c r="C29" s="13" t="s">
        <v>87</v>
      </c>
      <c r="D29" s="18" t="s">
        <v>108</v>
      </c>
      <c r="E29" s="18" t="s">
        <v>149</v>
      </c>
      <c r="F29" s="18"/>
      <c r="G29" s="18">
        <v>8</v>
      </c>
      <c r="H29" s="18" t="s">
        <v>209</v>
      </c>
      <c r="I29" s="18" t="s">
        <v>192</v>
      </c>
      <c r="J29" s="15">
        <v>298500</v>
      </c>
      <c r="K29" s="15">
        <v>208500</v>
      </c>
      <c r="L29" s="19">
        <f t="shared" si="0"/>
        <v>69.84924623115577</v>
      </c>
      <c r="M29" s="54">
        <v>198000</v>
      </c>
      <c r="N29" s="60">
        <v>56000</v>
      </c>
      <c r="O29" s="61">
        <f t="shared" si="2"/>
        <v>142000</v>
      </c>
    </row>
    <row r="30" spans="1:15" ht="60">
      <c r="A30" s="31" t="s">
        <v>29</v>
      </c>
      <c r="B30" s="12">
        <v>2</v>
      </c>
      <c r="C30" s="13" t="s">
        <v>74</v>
      </c>
      <c r="D30" s="18" t="s">
        <v>118</v>
      </c>
      <c r="E30" s="18" t="s">
        <v>158</v>
      </c>
      <c r="F30" s="18"/>
      <c r="G30" s="18">
        <v>9</v>
      </c>
      <c r="H30" s="18" t="s">
        <v>213</v>
      </c>
      <c r="I30" s="18" t="s">
        <v>192</v>
      </c>
      <c r="J30" s="15">
        <v>167830</v>
      </c>
      <c r="K30" s="15">
        <v>117430</v>
      </c>
      <c r="L30" s="19">
        <f aca="true" t="shared" si="3" ref="L30:L49">K30/J30*100</f>
        <v>69.96961210748972</v>
      </c>
      <c r="M30" s="54">
        <v>95000</v>
      </c>
      <c r="N30" s="60">
        <v>67000</v>
      </c>
      <c r="O30" s="61">
        <f>+M30-N30</f>
        <v>28000</v>
      </c>
    </row>
    <row r="31" spans="1:15" ht="45">
      <c r="A31" s="31" t="s">
        <v>43</v>
      </c>
      <c r="B31" s="12">
        <v>5</v>
      </c>
      <c r="C31" s="13" t="s">
        <v>88</v>
      </c>
      <c r="D31" s="18" t="s">
        <v>129</v>
      </c>
      <c r="E31" s="18" t="s">
        <v>166</v>
      </c>
      <c r="F31" s="18"/>
      <c r="G31" s="18">
        <v>9</v>
      </c>
      <c r="H31" s="18" t="s">
        <v>208</v>
      </c>
      <c r="I31" s="18" t="s">
        <v>192</v>
      </c>
      <c r="J31" s="15">
        <v>103408</v>
      </c>
      <c r="K31" s="15">
        <v>57600</v>
      </c>
      <c r="L31" s="19">
        <f t="shared" si="3"/>
        <v>55.7016865232864</v>
      </c>
      <c r="M31" s="54">
        <v>30000</v>
      </c>
      <c r="N31" s="60">
        <v>0</v>
      </c>
      <c r="O31" s="61">
        <f>+M31-N31</f>
        <v>30000</v>
      </c>
    </row>
    <row r="32" spans="1:15" ht="30">
      <c r="A32" s="31" t="s">
        <v>44</v>
      </c>
      <c r="B32" s="12">
        <v>5</v>
      </c>
      <c r="C32" s="13" t="s">
        <v>89</v>
      </c>
      <c r="D32" s="18" t="s">
        <v>130</v>
      </c>
      <c r="E32" s="18" t="s">
        <v>167</v>
      </c>
      <c r="F32" s="18"/>
      <c r="G32" s="18">
        <v>8</v>
      </c>
      <c r="H32" s="18" t="s">
        <v>215</v>
      </c>
      <c r="I32" s="18" t="s">
        <v>192</v>
      </c>
      <c r="J32" s="15">
        <v>871880</v>
      </c>
      <c r="K32" s="15">
        <v>477440</v>
      </c>
      <c r="L32" s="19">
        <f t="shared" si="3"/>
        <v>54.75982933431206</v>
      </c>
      <c r="M32" s="54">
        <v>133000</v>
      </c>
      <c r="N32" s="60">
        <v>85000</v>
      </c>
      <c r="O32" s="61">
        <f>+M32-N32</f>
        <v>48000</v>
      </c>
    </row>
    <row r="33" spans="1:15" ht="45">
      <c r="A33" s="31" t="s">
        <v>7</v>
      </c>
      <c r="B33" s="12">
        <v>5</v>
      </c>
      <c r="C33" s="13" t="s">
        <v>90</v>
      </c>
      <c r="D33" s="18" t="s">
        <v>131</v>
      </c>
      <c r="E33" s="18" t="s">
        <v>8</v>
      </c>
      <c r="F33" s="18" t="s">
        <v>186</v>
      </c>
      <c r="G33" s="18">
        <v>9</v>
      </c>
      <c r="H33" s="18" t="s">
        <v>215</v>
      </c>
      <c r="I33" s="18" t="s">
        <v>192</v>
      </c>
      <c r="J33" s="15">
        <v>133000</v>
      </c>
      <c r="K33" s="15">
        <v>92000</v>
      </c>
      <c r="L33" s="19">
        <f t="shared" si="3"/>
        <v>69.17293233082707</v>
      </c>
      <c r="M33" s="54">
        <v>50000</v>
      </c>
      <c r="N33" s="60">
        <v>8000</v>
      </c>
      <c r="O33" s="61">
        <f>+M33-N33</f>
        <v>42000</v>
      </c>
    </row>
    <row r="34" spans="1:15" ht="45">
      <c r="A34" s="31" t="s">
        <v>53</v>
      </c>
      <c r="B34" s="12">
        <v>6</v>
      </c>
      <c r="C34" s="13" t="s">
        <v>99</v>
      </c>
      <c r="D34" s="18" t="s">
        <v>140</v>
      </c>
      <c r="E34" s="18" t="s">
        <v>175</v>
      </c>
      <c r="F34" s="18" t="s">
        <v>190</v>
      </c>
      <c r="G34" s="18">
        <v>2</v>
      </c>
      <c r="H34" s="18" t="s">
        <v>216</v>
      </c>
      <c r="I34" s="18" t="s">
        <v>191</v>
      </c>
      <c r="J34" s="15">
        <v>151990</v>
      </c>
      <c r="K34" s="15">
        <v>102400</v>
      </c>
      <c r="L34" s="19">
        <f t="shared" si="3"/>
        <v>67.37285347720244</v>
      </c>
      <c r="M34" s="54">
        <v>91000</v>
      </c>
      <c r="N34" s="60">
        <v>61000</v>
      </c>
      <c r="O34" s="61">
        <f>+M34-N34</f>
        <v>30000</v>
      </c>
    </row>
    <row r="35" spans="1:15" ht="45">
      <c r="A35" s="31" t="s">
        <v>30</v>
      </c>
      <c r="B35" s="12">
        <v>2</v>
      </c>
      <c r="C35" s="13" t="s">
        <v>75</v>
      </c>
      <c r="D35" s="18" t="s">
        <v>119</v>
      </c>
      <c r="E35" s="18" t="s">
        <v>159</v>
      </c>
      <c r="F35" s="18" t="s">
        <v>184</v>
      </c>
      <c r="G35" s="18">
        <v>8</v>
      </c>
      <c r="H35" s="18" t="s">
        <v>211</v>
      </c>
      <c r="I35" s="18" t="s">
        <v>195</v>
      </c>
      <c r="J35" s="15">
        <v>187540</v>
      </c>
      <c r="K35" s="15">
        <v>131278</v>
      </c>
      <c r="L35" s="19">
        <f t="shared" si="3"/>
        <v>70</v>
      </c>
      <c r="M35" s="54">
        <v>98000</v>
      </c>
      <c r="N35" s="60">
        <v>22000</v>
      </c>
      <c r="O35" s="61">
        <f>+M35-N35</f>
        <v>76000</v>
      </c>
    </row>
    <row r="36" spans="1:15" ht="30">
      <c r="A36" s="31" t="s">
        <v>17</v>
      </c>
      <c r="B36" s="12">
        <v>1</v>
      </c>
      <c r="C36" s="13" t="s">
        <v>63</v>
      </c>
      <c r="D36" s="18" t="s">
        <v>108</v>
      </c>
      <c r="E36" s="18" t="s">
        <v>149</v>
      </c>
      <c r="F36" s="18"/>
      <c r="G36" s="18">
        <v>8</v>
      </c>
      <c r="H36" s="18" t="s">
        <v>209</v>
      </c>
      <c r="I36" s="18" t="s">
        <v>192</v>
      </c>
      <c r="J36" s="15">
        <v>268000</v>
      </c>
      <c r="K36" s="15">
        <v>187000</v>
      </c>
      <c r="L36" s="19">
        <f t="shared" si="3"/>
        <v>69.77611940298507</v>
      </c>
      <c r="M36" s="54">
        <v>187000</v>
      </c>
      <c r="N36" s="60">
        <v>39000</v>
      </c>
      <c r="O36" s="61">
        <f>+M36-N36</f>
        <v>148000</v>
      </c>
    </row>
    <row r="37" spans="1:15" ht="30">
      <c r="A37" s="31" t="s">
        <v>18</v>
      </c>
      <c r="B37" s="12">
        <v>1</v>
      </c>
      <c r="C37" s="13" t="s">
        <v>64</v>
      </c>
      <c r="D37" s="18" t="s">
        <v>109</v>
      </c>
      <c r="E37" s="18" t="s">
        <v>150</v>
      </c>
      <c r="F37" s="18"/>
      <c r="G37" s="18">
        <v>8</v>
      </c>
      <c r="H37" s="18" t="s">
        <v>216</v>
      </c>
      <c r="I37" s="18" t="s">
        <v>192</v>
      </c>
      <c r="J37" s="15">
        <v>676340</v>
      </c>
      <c r="K37" s="15">
        <v>330500</v>
      </c>
      <c r="L37" s="19">
        <f t="shared" si="3"/>
        <v>48.86595499305083</v>
      </c>
      <c r="M37" s="54">
        <v>100000</v>
      </c>
      <c r="N37" s="60">
        <v>0</v>
      </c>
      <c r="O37" s="61">
        <f>+M37-N37</f>
        <v>100000</v>
      </c>
    </row>
    <row r="38" spans="1:15" ht="30">
      <c r="A38" s="31" t="s">
        <v>45</v>
      </c>
      <c r="B38" s="12">
        <v>5</v>
      </c>
      <c r="C38" s="13" t="s">
        <v>91</v>
      </c>
      <c r="D38" s="18" t="s">
        <v>132</v>
      </c>
      <c r="E38" s="18" t="s">
        <v>168</v>
      </c>
      <c r="F38" s="18"/>
      <c r="G38" s="18">
        <v>9</v>
      </c>
      <c r="H38" s="18" t="s">
        <v>208</v>
      </c>
      <c r="I38" s="18" t="s">
        <v>192</v>
      </c>
      <c r="J38" s="15">
        <v>354423</v>
      </c>
      <c r="K38" s="15">
        <v>246323</v>
      </c>
      <c r="L38" s="19">
        <f t="shared" si="3"/>
        <v>69.4997220834991</v>
      </c>
      <c r="M38" s="54">
        <v>150000</v>
      </c>
      <c r="N38" s="60">
        <v>46000</v>
      </c>
      <c r="O38" s="61">
        <f>+M38-N38</f>
        <v>104000</v>
      </c>
    </row>
    <row r="39" spans="1:15" ht="30">
      <c r="A39" s="31" t="s">
        <v>46</v>
      </c>
      <c r="B39" s="12">
        <v>5</v>
      </c>
      <c r="C39" s="13" t="s">
        <v>92</v>
      </c>
      <c r="D39" s="18" t="s">
        <v>133</v>
      </c>
      <c r="E39" s="18" t="s">
        <v>169</v>
      </c>
      <c r="F39" s="18"/>
      <c r="G39" s="18">
        <v>9</v>
      </c>
      <c r="H39" s="18" t="s">
        <v>217</v>
      </c>
      <c r="I39" s="18" t="s">
        <v>192</v>
      </c>
      <c r="J39" s="15">
        <v>487996</v>
      </c>
      <c r="K39" s="15">
        <v>88250</v>
      </c>
      <c r="L39" s="19">
        <f t="shared" si="3"/>
        <v>18.0841646243002</v>
      </c>
      <c r="M39" s="54">
        <v>68000</v>
      </c>
      <c r="N39" s="60">
        <v>0</v>
      </c>
      <c r="O39" s="61">
        <f>+M39-N39</f>
        <v>68000</v>
      </c>
    </row>
    <row r="40" spans="1:15" ht="45">
      <c r="A40" s="31" t="s">
        <v>19</v>
      </c>
      <c r="B40" s="12">
        <v>1</v>
      </c>
      <c r="C40" s="13" t="s">
        <v>65</v>
      </c>
      <c r="D40" s="18" t="s">
        <v>110</v>
      </c>
      <c r="E40" s="18" t="s">
        <v>151</v>
      </c>
      <c r="F40" s="18"/>
      <c r="G40" s="18">
        <v>0</v>
      </c>
      <c r="H40" s="18" t="s">
        <v>151</v>
      </c>
      <c r="I40" s="18" t="s">
        <v>192</v>
      </c>
      <c r="J40" s="15">
        <v>516837</v>
      </c>
      <c r="K40" s="15">
        <v>274178</v>
      </c>
      <c r="L40" s="19">
        <f t="shared" si="3"/>
        <v>53.049220547290545</v>
      </c>
      <c r="M40" s="54">
        <v>266000</v>
      </c>
      <c r="N40" s="60">
        <v>166000</v>
      </c>
      <c r="O40" s="61">
        <f>+M40-N40</f>
        <v>100000</v>
      </c>
    </row>
    <row r="41" spans="1:15" ht="135">
      <c r="A41" s="31" t="s">
        <v>20</v>
      </c>
      <c r="B41" s="12">
        <v>1</v>
      </c>
      <c r="C41" s="13" t="s">
        <v>66</v>
      </c>
      <c r="D41" s="18" t="s">
        <v>111</v>
      </c>
      <c r="E41" s="18" t="s">
        <v>152</v>
      </c>
      <c r="F41" s="18"/>
      <c r="G41" s="18">
        <v>9</v>
      </c>
      <c r="H41" s="18" t="s">
        <v>151</v>
      </c>
      <c r="I41" s="18" t="s">
        <v>192</v>
      </c>
      <c r="J41" s="15">
        <v>595058</v>
      </c>
      <c r="K41" s="15">
        <v>414080</v>
      </c>
      <c r="L41" s="19">
        <f t="shared" si="3"/>
        <v>69.58649408965177</v>
      </c>
      <c r="M41" s="54">
        <v>285000</v>
      </c>
      <c r="N41" s="60">
        <v>108000</v>
      </c>
      <c r="O41" s="61">
        <f>+M41-N41</f>
        <v>177000</v>
      </c>
    </row>
    <row r="42" spans="1:15" ht="45">
      <c r="A42" s="31" t="s">
        <v>47</v>
      </c>
      <c r="B42" s="12">
        <v>5</v>
      </c>
      <c r="C42" s="13" t="s">
        <v>93</v>
      </c>
      <c r="D42" s="18" t="s">
        <v>134</v>
      </c>
      <c r="E42" s="18" t="s">
        <v>170</v>
      </c>
      <c r="F42" s="18" t="s">
        <v>187</v>
      </c>
      <c r="G42" s="18">
        <v>8</v>
      </c>
      <c r="H42" s="18" t="s">
        <v>207</v>
      </c>
      <c r="I42" s="18" t="s">
        <v>198</v>
      </c>
      <c r="J42" s="15">
        <v>217055</v>
      </c>
      <c r="K42" s="15">
        <v>151275</v>
      </c>
      <c r="L42" s="19">
        <f t="shared" si="3"/>
        <v>69.69431710856695</v>
      </c>
      <c r="M42" s="54">
        <v>150000</v>
      </c>
      <c r="N42" s="60">
        <v>35000</v>
      </c>
      <c r="O42" s="61">
        <f>+M42-N42</f>
        <v>115000</v>
      </c>
    </row>
    <row r="43" spans="1:15" ht="75">
      <c r="A43" s="31" t="s">
        <v>48</v>
      </c>
      <c r="B43" s="12">
        <v>5</v>
      </c>
      <c r="C43" s="13" t="s">
        <v>94</v>
      </c>
      <c r="D43" s="18" t="s">
        <v>135</v>
      </c>
      <c r="E43" s="18" t="s">
        <v>152</v>
      </c>
      <c r="F43" s="18"/>
      <c r="G43" s="18">
        <v>11</v>
      </c>
      <c r="H43" s="18" t="s">
        <v>151</v>
      </c>
      <c r="I43" s="18" t="s">
        <v>199</v>
      </c>
      <c r="J43" s="15">
        <v>412150</v>
      </c>
      <c r="K43" s="15">
        <v>283350</v>
      </c>
      <c r="L43" s="19">
        <f t="shared" si="3"/>
        <v>68.74924178090501</v>
      </c>
      <c r="M43" s="54">
        <v>95000</v>
      </c>
      <c r="N43" s="60">
        <v>0</v>
      </c>
      <c r="O43" s="61">
        <f>+M43-N43</f>
        <v>95000</v>
      </c>
    </row>
    <row r="44" spans="1:15" ht="45">
      <c r="A44" s="31" t="s">
        <v>49</v>
      </c>
      <c r="B44" s="12">
        <v>5</v>
      </c>
      <c r="C44" s="13" t="s">
        <v>95</v>
      </c>
      <c r="D44" s="18" t="s">
        <v>136</v>
      </c>
      <c r="E44" s="18" t="s">
        <v>171</v>
      </c>
      <c r="F44" s="18"/>
      <c r="G44" s="18">
        <v>0</v>
      </c>
      <c r="H44" s="18" t="s">
        <v>211</v>
      </c>
      <c r="I44" s="18" t="s">
        <v>192</v>
      </c>
      <c r="J44" s="15">
        <v>72000</v>
      </c>
      <c r="K44" s="15">
        <v>47000</v>
      </c>
      <c r="L44" s="19">
        <f t="shared" si="3"/>
        <v>65.27777777777779</v>
      </c>
      <c r="M44" s="54">
        <v>47000</v>
      </c>
      <c r="N44" s="60">
        <v>20000</v>
      </c>
      <c r="O44" s="61">
        <f>+M44-N44</f>
        <v>27000</v>
      </c>
    </row>
    <row r="45" spans="1:15" ht="45">
      <c r="A45" s="31" t="s">
        <v>54</v>
      </c>
      <c r="B45" s="12">
        <v>6</v>
      </c>
      <c r="C45" s="13" t="s">
        <v>100</v>
      </c>
      <c r="D45" s="18" t="s">
        <v>138</v>
      </c>
      <c r="E45" s="18" t="s">
        <v>173</v>
      </c>
      <c r="F45" s="18" t="s">
        <v>185</v>
      </c>
      <c r="G45" s="18">
        <v>2</v>
      </c>
      <c r="H45" s="18" t="s">
        <v>208</v>
      </c>
      <c r="I45" s="18" t="s">
        <v>191</v>
      </c>
      <c r="J45" s="15">
        <v>439336</v>
      </c>
      <c r="K45" s="15">
        <v>161000</v>
      </c>
      <c r="L45" s="19">
        <f t="shared" si="3"/>
        <v>36.6462115556203</v>
      </c>
      <c r="M45" s="54">
        <v>159000</v>
      </c>
      <c r="N45" s="60">
        <v>9000</v>
      </c>
      <c r="O45" s="61">
        <f>+M45-N45</f>
        <v>150000</v>
      </c>
    </row>
    <row r="46" spans="1:15" ht="30">
      <c r="A46" s="31" t="s">
        <v>50</v>
      </c>
      <c r="B46" s="12">
        <v>5</v>
      </c>
      <c r="C46" s="13" t="s">
        <v>96</v>
      </c>
      <c r="D46" s="18" t="s">
        <v>137</v>
      </c>
      <c r="E46" s="18" t="s">
        <v>172</v>
      </c>
      <c r="F46" s="18" t="s">
        <v>188</v>
      </c>
      <c r="G46" s="18">
        <v>9</v>
      </c>
      <c r="H46" s="18" t="s">
        <v>210</v>
      </c>
      <c r="I46" s="18" t="s">
        <v>192</v>
      </c>
      <c r="J46" s="15">
        <v>508960</v>
      </c>
      <c r="K46" s="15">
        <v>304000</v>
      </c>
      <c r="L46" s="19">
        <f t="shared" si="3"/>
        <v>59.72964476579692</v>
      </c>
      <c r="M46" s="54">
        <v>150000</v>
      </c>
      <c r="N46" s="60">
        <v>0</v>
      </c>
      <c r="O46" s="61">
        <f>+M46-N46</f>
        <v>150000</v>
      </c>
    </row>
    <row r="47" spans="1:15" ht="45">
      <c r="A47" s="31" t="s">
        <v>51</v>
      </c>
      <c r="B47" s="12">
        <v>5</v>
      </c>
      <c r="C47" s="13" t="s">
        <v>97</v>
      </c>
      <c r="D47" s="18" t="s">
        <v>138</v>
      </c>
      <c r="E47" s="18" t="s">
        <v>173</v>
      </c>
      <c r="F47" s="18" t="s">
        <v>185</v>
      </c>
      <c r="G47" s="18">
        <v>2</v>
      </c>
      <c r="H47" s="18" t="s">
        <v>208</v>
      </c>
      <c r="I47" s="18" t="s">
        <v>191</v>
      </c>
      <c r="J47" s="15">
        <v>162100</v>
      </c>
      <c r="K47" s="15">
        <v>106100</v>
      </c>
      <c r="L47" s="19">
        <f t="shared" si="3"/>
        <v>65.45342381246144</v>
      </c>
      <c r="M47" s="54">
        <v>106000</v>
      </c>
      <c r="N47" s="60">
        <v>21000</v>
      </c>
      <c r="O47" s="61">
        <f>+M47-N47</f>
        <v>85000</v>
      </c>
    </row>
    <row r="48" spans="1:15" ht="75">
      <c r="A48" s="31" t="s">
        <v>31</v>
      </c>
      <c r="B48" s="12">
        <v>2</v>
      </c>
      <c r="C48" s="13" t="s">
        <v>76</v>
      </c>
      <c r="D48" s="18" t="s">
        <v>203</v>
      </c>
      <c r="E48" s="18" t="s">
        <v>161</v>
      </c>
      <c r="F48" s="18" t="s">
        <v>141</v>
      </c>
      <c r="G48" s="18">
        <v>8</v>
      </c>
      <c r="H48" s="18" t="s">
        <v>208</v>
      </c>
      <c r="I48" s="18" t="s">
        <v>195</v>
      </c>
      <c r="J48" s="15">
        <v>140000</v>
      </c>
      <c r="K48" s="15">
        <v>98000</v>
      </c>
      <c r="L48" s="19">
        <f t="shared" si="3"/>
        <v>70</v>
      </c>
      <c r="M48" s="54">
        <v>30000</v>
      </c>
      <c r="N48" s="60">
        <v>30000</v>
      </c>
      <c r="O48" s="61">
        <f>+M48-N48</f>
        <v>0</v>
      </c>
    </row>
    <row r="49" spans="1:15" ht="45.75" thickBot="1">
      <c r="A49" s="33" t="s">
        <v>52</v>
      </c>
      <c r="B49" s="29">
        <v>5</v>
      </c>
      <c r="C49" s="30" t="s">
        <v>98</v>
      </c>
      <c r="D49" s="23" t="s">
        <v>139</v>
      </c>
      <c r="E49" s="23" t="s">
        <v>174</v>
      </c>
      <c r="F49" s="23" t="s">
        <v>189</v>
      </c>
      <c r="G49" s="23">
        <v>8</v>
      </c>
      <c r="H49" s="23" t="s">
        <v>210</v>
      </c>
      <c r="I49" s="23" t="s">
        <v>191</v>
      </c>
      <c r="J49" s="24">
        <v>800360</v>
      </c>
      <c r="K49" s="24">
        <v>549408</v>
      </c>
      <c r="L49" s="25">
        <f t="shared" si="3"/>
        <v>68.6451097006347</v>
      </c>
      <c r="M49" s="55">
        <v>250000</v>
      </c>
      <c r="N49" s="62">
        <v>172000</v>
      </c>
      <c r="O49" s="63">
        <f>+M49-N49</f>
        <v>78000</v>
      </c>
    </row>
    <row r="50" spans="1:15" ht="15">
      <c r="A50" s="14"/>
      <c r="B50" s="14"/>
      <c r="C50" s="14"/>
      <c r="D50" s="14"/>
      <c r="E50" s="14"/>
      <c r="F50" s="14"/>
      <c r="G50" s="14"/>
      <c r="H50" s="14"/>
      <c r="I50" s="14"/>
      <c r="J50" s="16"/>
      <c r="K50" s="16"/>
      <c r="L50" s="17"/>
      <c r="M50" s="16"/>
      <c r="N50" s="52"/>
      <c r="O50" s="52"/>
    </row>
    <row r="51" spans="1:15" ht="15.75">
      <c r="A51" s="14"/>
      <c r="B51" s="14"/>
      <c r="C51" s="14"/>
      <c r="D51" s="14"/>
      <c r="E51" s="14"/>
      <c r="F51" s="14"/>
      <c r="G51" s="14"/>
      <c r="H51" s="14"/>
      <c r="I51" s="14"/>
      <c r="J51" s="67">
        <f>SUBTOTAL(9,J3:J50)</f>
        <v>25288224</v>
      </c>
      <c r="K51" s="68">
        <f>SUBTOTAL(9,K3:K50)</f>
        <v>11258160</v>
      </c>
      <c r="L51" s="71"/>
      <c r="M51" s="69">
        <f>SUM(M3:M49)</f>
        <v>7380000</v>
      </c>
      <c r="N51" s="70">
        <f>SUBTOTAL(9,N3:N49)</f>
        <v>2903000</v>
      </c>
      <c r="O51" s="70">
        <f>SUBTOTAL(9,O3:O49)</f>
        <v>4477000</v>
      </c>
    </row>
    <row r="52" ht="15">
      <c r="M52" s="4"/>
    </row>
    <row r="53" ht="15">
      <c r="M53" s="11"/>
    </row>
    <row r="54" ht="15">
      <c r="L54" s="3"/>
    </row>
    <row r="56" ht="15">
      <c r="M56" s="2"/>
    </row>
  </sheetData>
  <sheetProtection/>
  <mergeCells count="12">
    <mergeCell ref="M1:M2"/>
    <mergeCell ref="I1:I2"/>
    <mergeCell ref="J1:J2"/>
    <mergeCell ref="K1:K2"/>
    <mergeCell ref="L1:L2"/>
    <mergeCell ref="A1:A2"/>
    <mergeCell ref="N1:O1"/>
    <mergeCell ref="H1:H2"/>
    <mergeCell ref="E1:E2"/>
    <mergeCell ref="D1:D2"/>
    <mergeCell ref="C1:C2"/>
    <mergeCell ref="B1:B2"/>
  </mergeCells>
  <printOptions/>
  <pageMargins left="0.7086614173228347" right="0.7086614173228347" top="0.7874015748031497" bottom="0.7874015748031497" header="0.31496062992125984" footer="0.31496062992125984"/>
  <pageSetup fitToHeight="6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6.28125" style="0" bestFit="1" customWidth="1"/>
    <col min="2" max="2" width="14.140625" style="0" bestFit="1" customWidth="1"/>
    <col min="3" max="3" width="15.00390625" style="0" bestFit="1" customWidth="1"/>
  </cols>
  <sheetData>
    <row r="1" spans="1:3" ht="15.75">
      <c r="A1" s="72" t="s">
        <v>245</v>
      </c>
      <c r="B1" s="72"/>
      <c r="C1" s="72" t="s">
        <v>246</v>
      </c>
    </row>
    <row r="3" spans="1:3" ht="48" customHeight="1">
      <c r="A3" s="49" t="s">
        <v>205</v>
      </c>
      <c r="B3" s="49" t="s">
        <v>239</v>
      </c>
      <c r="C3" s="49" t="s">
        <v>240</v>
      </c>
    </row>
    <row r="4" spans="1:3" ht="15">
      <c r="A4" s="10" t="s">
        <v>215</v>
      </c>
      <c r="B4" s="8" t="s">
        <v>221</v>
      </c>
      <c r="C4" s="9">
        <v>183000</v>
      </c>
    </row>
    <row r="5" spans="1:3" ht="15">
      <c r="A5" s="10" t="s">
        <v>212</v>
      </c>
      <c r="B5" s="8" t="s">
        <v>224</v>
      </c>
      <c r="C5" s="9">
        <v>319000</v>
      </c>
    </row>
    <row r="6" spans="1:3" ht="15">
      <c r="A6" s="10" t="s">
        <v>219</v>
      </c>
      <c r="B6" s="8" t="s">
        <v>223</v>
      </c>
      <c r="C6" s="9">
        <v>589000</v>
      </c>
    </row>
    <row r="7" spans="1:3" ht="15">
      <c r="A7" s="10" t="s">
        <v>220</v>
      </c>
      <c r="B7" s="8" t="s">
        <v>223</v>
      </c>
      <c r="C7" s="9">
        <v>191000</v>
      </c>
    </row>
    <row r="8" spans="1:3" ht="15">
      <c r="A8" s="10" t="s">
        <v>209</v>
      </c>
      <c r="B8" s="8" t="s">
        <v>222</v>
      </c>
      <c r="C8" s="9">
        <v>907000</v>
      </c>
    </row>
    <row r="9" spans="1:3" ht="15">
      <c r="A9" s="10" t="s">
        <v>207</v>
      </c>
      <c r="B9" s="8" t="s">
        <v>235</v>
      </c>
      <c r="C9" s="9">
        <v>186000</v>
      </c>
    </row>
    <row r="10" spans="1:3" ht="15">
      <c r="A10" s="10" t="s">
        <v>211</v>
      </c>
      <c r="B10" s="8" t="s">
        <v>236</v>
      </c>
      <c r="C10" s="9">
        <v>250000</v>
      </c>
    </row>
    <row r="11" spans="1:3" ht="15">
      <c r="A11" s="10" t="s">
        <v>217</v>
      </c>
      <c r="B11" s="8" t="s">
        <v>225</v>
      </c>
      <c r="C11" s="9">
        <v>68000</v>
      </c>
    </row>
    <row r="12" spans="1:3" ht="15">
      <c r="A12" s="10" t="s">
        <v>151</v>
      </c>
      <c r="B12" s="8" t="s">
        <v>237</v>
      </c>
      <c r="C12" s="9">
        <v>1716000</v>
      </c>
    </row>
    <row r="13" spans="1:3" ht="15">
      <c r="A13" s="10" t="s">
        <v>210</v>
      </c>
      <c r="B13" s="8" t="s">
        <v>238</v>
      </c>
      <c r="C13" s="9">
        <v>750000</v>
      </c>
    </row>
    <row r="14" spans="1:3" ht="15">
      <c r="A14" s="10" t="s">
        <v>208</v>
      </c>
      <c r="B14" s="8" t="s">
        <v>226</v>
      </c>
      <c r="C14" s="9">
        <v>1722000</v>
      </c>
    </row>
    <row r="15" spans="1:3" ht="15">
      <c r="A15" s="10" t="s">
        <v>213</v>
      </c>
      <c r="B15" s="8" t="s">
        <v>221</v>
      </c>
      <c r="C15" s="9">
        <v>499000</v>
      </c>
    </row>
    <row r="16" spans="2:3" ht="15">
      <c r="B16" s="6"/>
      <c r="C16" s="7">
        <f>SUM(C4:C15)</f>
        <v>7380000</v>
      </c>
    </row>
    <row r="17" spans="2:3" ht="15">
      <c r="B17" s="6"/>
      <c r="C17" s="5"/>
    </row>
    <row r="18" spans="2:3" ht="15">
      <c r="B18" s="6"/>
      <c r="C18" s="5"/>
    </row>
    <row r="19" spans="2:3" ht="15">
      <c r="B19" s="6"/>
      <c r="C19" s="5"/>
    </row>
    <row r="20" spans="2:3" ht="15">
      <c r="B20" s="6"/>
      <c r="C20" s="5"/>
    </row>
    <row r="21" spans="2:3" ht="15">
      <c r="B21" s="6"/>
      <c r="C21" s="5"/>
    </row>
    <row r="22" spans="2:3" ht="15">
      <c r="B22" s="6"/>
      <c r="C22" s="5"/>
    </row>
    <row r="23" spans="2:3" ht="15">
      <c r="B23" s="6"/>
      <c r="C23" s="5"/>
    </row>
    <row r="24" spans="2:3" ht="15">
      <c r="B24" s="6"/>
      <c r="C24" s="5"/>
    </row>
    <row r="25" spans="2:3" ht="15">
      <c r="B25" s="6"/>
      <c r="C25" s="5"/>
    </row>
    <row r="26" spans="2:3" ht="15">
      <c r="B26" s="6"/>
      <c r="C26" s="5"/>
    </row>
    <row r="27" spans="2:3" ht="15">
      <c r="B27" s="6"/>
      <c r="C27" s="5"/>
    </row>
    <row r="28" spans="2:3" ht="15">
      <c r="B28" s="6"/>
      <c r="C28" s="5"/>
    </row>
    <row r="29" spans="2:3" ht="15">
      <c r="B29" s="6"/>
      <c r="C29" s="5"/>
    </row>
    <row r="30" spans="2:3" ht="15">
      <c r="B30" s="6"/>
      <c r="C30" s="5"/>
    </row>
    <row r="31" spans="2:3" ht="15">
      <c r="B31" s="6"/>
      <c r="C31" s="5"/>
    </row>
    <row r="32" spans="2:3" ht="15">
      <c r="B32" s="6"/>
      <c r="C32" s="5"/>
    </row>
    <row r="33" spans="2:3" ht="15">
      <c r="B33" s="6"/>
      <c r="C33" s="5"/>
    </row>
    <row r="34" spans="2:3" ht="15">
      <c r="B34" s="6"/>
      <c r="C34" s="5"/>
    </row>
    <row r="35" spans="2:3" ht="15">
      <c r="B35" s="6"/>
      <c r="C35" s="5"/>
    </row>
    <row r="36" spans="2:3" ht="15">
      <c r="B36" s="6"/>
      <c r="C36" s="5"/>
    </row>
    <row r="37" spans="2:3" ht="15">
      <c r="B37" s="6"/>
      <c r="C37" s="5"/>
    </row>
    <row r="38" spans="2:3" ht="15">
      <c r="B38" s="6"/>
      <c r="C38" s="5"/>
    </row>
    <row r="39" ht="15">
      <c r="B39" s="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31.57421875" style="0" customWidth="1"/>
    <col min="2" max="2" width="14.140625" style="0" bestFit="1" customWidth="1"/>
    <col min="3" max="3" width="18.28125" style="0" customWidth="1"/>
    <col min="4" max="4" width="15.00390625" style="0" bestFit="1" customWidth="1"/>
    <col min="5" max="5" width="9.8515625" style="0" bestFit="1" customWidth="1"/>
  </cols>
  <sheetData>
    <row r="1" spans="1:3" ht="15.75">
      <c r="A1" s="72" t="s">
        <v>245</v>
      </c>
      <c r="B1" s="72"/>
      <c r="C1" s="72" t="s">
        <v>246</v>
      </c>
    </row>
    <row r="2" ht="15.75" thickBot="1"/>
    <row r="3" spans="1:4" ht="33.75" customHeight="1" thickBot="1" thickTop="1">
      <c r="A3" s="43" t="s">
        <v>227</v>
      </c>
      <c r="B3" s="44" t="s">
        <v>218</v>
      </c>
      <c r="C3" s="44" t="s">
        <v>228</v>
      </c>
      <c r="D3" s="45" t="s">
        <v>247</v>
      </c>
    </row>
    <row r="4" spans="1:5" ht="30.75" thickTop="1">
      <c r="A4" s="46" t="s">
        <v>229</v>
      </c>
      <c r="B4" s="40">
        <v>13</v>
      </c>
      <c r="C4" s="41">
        <v>3676030</v>
      </c>
      <c r="D4" s="42">
        <v>2318000</v>
      </c>
      <c r="E4" s="50"/>
    </row>
    <row r="5" spans="1:5" ht="45">
      <c r="A5" s="47" t="s">
        <v>230</v>
      </c>
      <c r="B5" s="34">
        <v>14</v>
      </c>
      <c r="C5" s="39">
        <v>3377043</v>
      </c>
      <c r="D5" s="35">
        <v>1596000</v>
      </c>
      <c r="E5" s="50"/>
    </row>
    <row r="6" spans="1:5" ht="60">
      <c r="A6" s="47" t="s">
        <v>231</v>
      </c>
      <c r="B6" s="34">
        <v>2</v>
      </c>
      <c r="C6" s="39">
        <v>533860</v>
      </c>
      <c r="D6" s="35">
        <v>0</v>
      </c>
      <c r="E6" s="50"/>
    </row>
    <row r="7" spans="1:5" ht="60">
      <c r="A7" s="47" t="s">
        <v>232</v>
      </c>
      <c r="B7" s="34">
        <v>0</v>
      </c>
      <c r="C7" s="39">
        <v>0</v>
      </c>
      <c r="D7" s="35">
        <v>0</v>
      </c>
      <c r="E7" s="50"/>
    </row>
    <row r="8" spans="1:5" ht="60">
      <c r="A8" s="47" t="s">
        <v>233</v>
      </c>
      <c r="B8" s="34">
        <v>30</v>
      </c>
      <c r="C8" s="39">
        <v>7134003</v>
      </c>
      <c r="D8" s="35">
        <v>3216000</v>
      </c>
      <c r="E8" s="50"/>
    </row>
    <row r="9" spans="1:5" ht="105.75" thickBot="1">
      <c r="A9" s="47" t="s">
        <v>234</v>
      </c>
      <c r="B9" s="34">
        <v>4</v>
      </c>
      <c r="C9" s="39">
        <v>447080</v>
      </c>
      <c r="D9" s="51">
        <v>250000</v>
      </c>
      <c r="E9" s="50"/>
    </row>
    <row r="10" spans="1:4" ht="16.5" thickBot="1" thickTop="1">
      <c r="A10" s="48"/>
      <c r="B10" s="38">
        <f>SUM(B4:B9)</f>
        <v>63</v>
      </c>
      <c r="C10" s="36">
        <f>SUM(C4:C9)</f>
        <v>15168016</v>
      </c>
      <c r="D10" s="37">
        <f>SUM(D4:D9)</f>
        <v>7380000</v>
      </c>
    </row>
    <row r="11" ht="15.75" thickTop="1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budinskam</dc:creator>
  <cp:keywords/>
  <dc:description/>
  <cp:lastModifiedBy>berankovaa</cp:lastModifiedBy>
  <cp:lastPrinted>2012-07-17T07:43:00Z</cp:lastPrinted>
  <dcterms:created xsi:type="dcterms:W3CDTF">2012-02-08T10:32:41Z</dcterms:created>
  <dcterms:modified xsi:type="dcterms:W3CDTF">2012-07-17T08:28:58Z</dcterms:modified>
  <cp:category/>
  <cp:version/>
  <cp:contentType/>
  <cp:contentStatus/>
</cp:coreProperties>
</file>