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210" windowHeight="10710" tabRatio="811" activeTab="0"/>
  </bookViews>
  <sheets>
    <sheet name="Obsah" sheetId="1" r:id="rId1"/>
    <sheet name="B1" sheetId="2" r:id="rId2"/>
    <sheet name="B2" sheetId="3" r:id="rId3"/>
    <sheet name="B3" sheetId="4" r:id="rId4"/>
    <sheet name="B4" sheetId="5" r:id="rId5"/>
    <sheet name="B5" sheetId="6" r:id="rId6"/>
    <sheet name="B6" sheetId="7" r:id="rId7"/>
    <sheet name="B7" sheetId="8" r:id="rId8"/>
    <sheet name="B8" sheetId="9" r:id="rId9"/>
    <sheet name="B9" sheetId="10" r:id="rId10"/>
    <sheet name="B10" sheetId="11" r:id="rId11"/>
    <sheet name="B11" sheetId="12" r:id="rId12"/>
    <sheet name="B12" sheetId="13" r:id="rId13"/>
    <sheet name="Paragrafy" sheetId="14" state="hidden" r:id="rId14"/>
    <sheet name="Komentáře" sheetId="15" state="hidden" r:id="rId15"/>
  </sheets>
  <externalReferences>
    <externalReference r:id="rId18"/>
  </externalReferences>
  <definedNames>
    <definedName name="A">'[1]Úvod'!$D$25</definedName>
    <definedName name="Datova_oblast" localSheetId="1">'B1'!$J$14:$N$22</definedName>
    <definedName name="Datova_oblast" localSheetId="10">'B10'!$J$14:$Q$83</definedName>
    <definedName name="Datova_oblast" localSheetId="11">'B11'!$J$14:$K$37</definedName>
    <definedName name="Datova_oblast" localSheetId="12">'B12'!$J$14:$L$28</definedName>
    <definedName name="Datova_oblast" localSheetId="2">'B2'!$J$14:$M$16</definedName>
    <definedName name="Datova_oblast" localSheetId="3">'B3'!$J$14:$P$16</definedName>
    <definedName name="Datova_oblast" localSheetId="4">'B4'!$J$16:$L$50</definedName>
    <definedName name="Datova_oblast" localSheetId="5">'B5'!$J$14:$T$60</definedName>
    <definedName name="Datova_oblast" localSheetId="6">'B6'!$J$14:$M$118</definedName>
    <definedName name="Datova_oblast" localSheetId="7">'B7'!$J$14:$T$187</definedName>
    <definedName name="Datova_oblast" localSheetId="8">'B8'!$J$14:$L$70</definedName>
    <definedName name="Datova_oblast" localSheetId="9">'B9'!$J$14:$O$58</definedName>
    <definedName name="Datova_oblast">#REF!</definedName>
    <definedName name="_xlnm.Print_Titles" localSheetId="0">'Obsah'!$2:$4</definedName>
    <definedName name="_xlnm.Print_Area" localSheetId="1">'B1'!$D$3:$N$26</definedName>
    <definedName name="_xlnm.Print_Area" localSheetId="10">'B10'!$D$3:$Q$86</definedName>
    <definedName name="_xlnm.Print_Area" localSheetId="11">'B11'!$D$3:$K$40</definedName>
    <definedName name="_xlnm.Print_Area" localSheetId="12">'B12'!$D$3:$L$31</definedName>
    <definedName name="_xlnm.Print_Area" localSheetId="2">'B2'!$D$3:$M$20</definedName>
    <definedName name="_xlnm.Print_Area" localSheetId="3">'B3'!$D$3:$P$20</definedName>
    <definedName name="_xlnm.Print_Area" localSheetId="4">'B4'!$D$3:$M$52</definedName>
    <definedName name="_xlnm.Print_Area" localSheetId="5">'B5'!$D$3:$U$63</definedName>
    <definedName name="_xlnm.Print_Area" localSheetId="6">'B6'!$D$3:$N$121</definedName>
    <definedName name="_xlnm.Print_Area" localSheetId="7">'B7'!$D$3:$U$190</definedName>
    <definedName name="_xlnm.Print_Area" localSheetId="8">'B8'!$D$3:$L$71</definedName>
    <definedName name="_xlnm.Print_Area" localSheetId="9">'B9'!$D$3:$P$62</definedName>
    <definedName name="_xlnm.Print_Area" localSheetId="14">'Komentáře'!$C$5:$C$103</definedName>
    <definedName name="_xlnm.Print_Area" localSheetId="0">'Obsah'!$C$2:$G$31</definedName>
    <definedName name="Tabulka_109">#REF!</definedName>
    <definedName name="Tabulka_114">#REF!</definedName>
    <definedName name="Tabulka_23">#REF!</definedName>
  </definedNames>
  <calcPr fullCalcOnLoad="1"/>
</workbook>
</file>

<file path=xl/sharedStrings.xml><?xml version="1.0" encoding="utf-8"?>
<sst xmlns="http://schemas.openxmlformats.org/spreadsheetml/2006/main" count="1913" uniqueCount="517">
  <si>
    <t>kapitálové výdaje</t>
  </si>
  <si>
    <t>výdaje celkem</t>
  </si>
  <si>
    <t>.</t>
  </si>
  <si>
    <t>31–32 – vzdělávání</t>
  </si>
  <si>
    <t>první stupeň základních škol</t>
  </si>
  <si>
    <t>druhý stupeň základních škol</t>
  </si>
  <si>
    <t>ostatní záležitosti předškolní výchovy a základního vzdělávání</t>
  </si>
  <si>
    <t>střediska praktického vyučování a školní hospodářství</t>
  </si>
  <si>
    <t>ostatní školská zařízení pro výkon ústavní a ochranné výchovy</t>
  </si>
  <si>
    <t>školy v přírodě</t>
  </si>
  <si>
    <t>ostatní zařízení související s výchovou a vzděláváním mládeže</t>
  </si>
  <si>
    <t>bakalářské studium</t>
  </si>
  <si>
    <t>magisterské a doktorské studium</t>
  </si>
  <si>
    <t>ostatní zařízení související s vysokoškolským vzděláváním</t>
  </si>
  <si>
    <t>záležitosti zájmového studia jinde nezařazené</t>
  </si>
  <si>
    <t>výzkum školství a vzdělávání</t>
  </si>
  <si>
    <r>
      <t>Celkem kapitola 700-Obce a DSO; KÚ (část vzdělávání)</t>
    </r>
    <r>
      <rPr>
        <b/>
        <vertAlign val="superscript"/>
        <sz val="10"/>
        <rFont val="Arial Narrow"/>
        <family val="2"/>
      </rPr>
      <t>1)</t>
    </r>
  </si>
  <si>
    <t>Výdaje kapitol 333-MŠMT a 700-Obce a DSO; KÚ  (vzdělávání) – podle paragrafů</t>
  </si>
  <si>
    <t>Transfery z kapitoly
333-MŠMT</t>
  </si>
  <si>
    <t>% z cel. výdajů</t>
  </si>
  <si>
    <t xml:space="preserve">. </t>
  </si>
  <si>
    <t>38 – výzkum a vývoj odvětvově nespecifikovaný</t>
  </si>
  <si>
    <t>soc. ústavy pro zdr. postiž. mládež včetně diag. ústavů</t>
  </si>
  <si>
    <t>Celkem výdaje</t>
  </si>
  <si>
    <t>2)</t>
  </si>
  <si>
    <t>V tabulce jsou za kapitolu 700-Obce a DSO;KÚ jsou započteny také paragrafy 3421, 3809 a 4322, které tabulkách B7 a B9 neuvádíme.</t>
  </si>
  <si>
    <r>
      <t>Kapitola 700-Obce a DSO; KÚ (vzdělávání)</t>
    </r>
    <r>
      <rPr>
        <b/>
        <vertAlign val="superscript"/>
        <sz val="10"/>
        <rFont val="Arial Narrow"/>
        <family val="2"/>
      </rPr>
      <t>1),2)</t>
    </r>
  </si>
  <si>
    <t>Poskytnuté dotace církevním školám – podle paragrafů</t>
  </si>
  <si>
    <t>Použito</t>
  </si>
  <si>
    <t>Dotace celkem</t>
  </si>
  <si>
    <r>
      <t>Poskytnuto</t>
    </r>
    <r>
      <rPr>
        <b/>
        <vertAlign val="superscript"/>
        <sz val="10"/>
        <rFont val="Arial Narrow"/>
        <family val="2"/>
      </rPr>
      <t>1)</t>
    </r>
  </si>
  <si>
    <t>(podle stavu k: 31. 12. 2013)</t>
  </si>
  <si>
    <t>Příjmy z vlastní činnosti a odvody přebytků organizací s přímým vztahem</t>
  </si>
  <si>
    <t>Přijaté sankční platby a vratky transferů</t>
  </si>
  <si>
    <t>Příjmy z prodeje nekapitálového majetku a ostatní nedaňové příjmy</t>
  </si>
  <si>
    <t>Přijaté splátky půjčených prostředků</t>
  </si>
  <si>
    <t>Příjmy z prodeje dlouhodobého majetku a ostatní kapitálové příjmy</t>
  </si>
  <si>
    <t>Neivestiční přijaté dotace</t>
  </si>
  <si>
    <t>Investiční přijaté transfery</t>
  </si>
  <si>
    <t>Příjmy z prodeje dlouhodobého finančního majetku</t>
  </si>
  <si>
    <t>Výdaje na platby, ostatních platby za provedenou práci a pojistné</t>
  </si>
  <si>
    <t>Úrokové výdaje k finančním derivátům k vlastním dluhopisům</t>
  </si>
  <si>
    <t>Neinvestiční nákupy a související výdaje</t>
  </si>
  <si>
    <t>Neinvestiční transfery finančním a podobným institucím ve vlastnictví státu</t>
  </si>
  <si>
    <t>Neinvestiční transfery podnikatelským subjektům a neziskovým organizacím. Neinvestiční transfery soukromoprávním subjektům</t>
  </si>
  <si>
    <t>Neinvestiční transfery veřejnoprávním subjektům a mezi peněžními fondy téhož subjektu</t>
  </si>
  <si>
    <t>Neinvestiční transfery obyvatelstvu</t>
  </si>
  <si>
    <t>Neinvestiční transfery do zahraničí</t>
  </si>
  <si>
    <t>Neinvestiční půjčené prostředky</t>
  </si>
  <si>
    <t>Ostatní neinvestiční výdaje</t>
  </si>
  <si>
    <t>Investiční nákupy a související výdaje</t>
  </si>
  <si>
    <t>Nákup akcií a majetkových podílů</t>
  </si>
  <si>
    <t>Investiční transfery</t>
  </si>
  <si>
    <t>Investiční půjčené prostředky</t>
  </si>
  <si>
    <t>Ostatní kapitálové výdaje</t>
  </si>
  <si>
    <t>Index 2013/2012</t>
  </si>
  <si>
    <t>Komentáře:</t>
  </si>
  <si>
    <t>Zdroj: Centrální registr dotací MF</t>
  </si>
  <si>
    <t>Poskytnuté finanční prostředky k 31. 12. 2013.</t>
  </si>
  <si>
    <t>Zdroj: Závěrečný účet – kapitola 333-MŠMT, 700-Obce a DSO; KÚ, (část: vzdělávání)</t>
  </si>
  <si>
    <t>Zdroj: Závěrečný účet – kapitola 700-Obce a DSO; KÚ (část: vzdělávání)</t>
  </si>
  <si>
    <t>Zdroj: Závěrečný účet – kapitola 333-MŠMT</t>
  </si>
  <si>
    <t>Zdroj: Závěrečný účet – kapitola 333-MŠMT, 700-Obce a DSO; KÚ, 307-MO</t>
  </si>
  <si>
    <t>Porovnání dotací církevním školám v letech 20012 a 2013 – vybrané oblasti</t>
  </si>
  <si>
    <t>Tab. B1:</t>
  </si>
  <si>
    <t>Tab. B2:</t>
  </si>
  <si>
    <t>Tab. B3:</t>
  </si>
  <si>
    <t>Tab. B4:</t>
  </si>
  <si>
    <t>Tab. B5:</t>
  </si>
  <si>
    <t>Tab. B6:</t>
  </si>
  <si>
    <t>Tab. B7:</t>
  </si>
  <si>
    <t>Tab. B12:</t>
  </si>
  <si>
    <t>Tab. B11:</t>
  </si>
  <si>
    <t>Tab. B10:</t>
  </si>
  <si>
    <t>Tab. B9:</t>
  </si>
  <si>
    <t>Tab. B8:</t>
  </si>
  <si>
    <t>Porovnání dotací církevním školám v letech</t>
  </si>
  <si>
    <t>Dotace církevním školám</t>
  </si>
  <si>
    <r>
      <t>skutečnost</t>
    </r>
    <r>
      <rPr>
        <b/>
        <vertAlign val="superscript"/>
        <sz val="10"/>
        <rFont val="Arial Narrow"/>
        <family val="2"/>
      </rPr>
      <t>1)</t>
    </r>
  </si>
  <si>
    <t>Předškolní vzdělávání</t>
  </si>
  <si>
    <t>Základní vzdělávání včetně školních družin a klubů</t>
  </si>
  <si>
    <t>z toho</t>
  </si>
  <si>
    <t>Konzervatoře</t>
  </si>
  <si>
    <t>Vyšší odborné školy</t>
  </si>
  <si>
    <t>Školní stravování</t>
  </si>
  <si>
    <t>Ubytovací zařízení</t>
  </si>
  <si>
    <t>Ústavní a ochranná výchova</t>
  </si>
  <si>
    <t>Zařízení pro zájmové studium (ZUŠ)</t>
  </si>
  <si>
    <t>Domy a stanice dětí a mládeže</t>
  </si>
  <si>
    <t>Zařízení výchovného poradenství</t>
  </si>
  <si>
    <t>Provozní dotace celkem</t>
  </si>
  <si>
    <r>
      <t>gymnázia</t>
    </r>
    <r>
      <rPr>
        <vertAlign val="superscript"/>
        <sz val="10"/>
        <rFont val="Arial Narrow"/>
        <family val="2"/>
      </rPr>
      <t>2)</t>
    </r>
  </si>
  <si>
    <r>
      <t>střední odborná učiliště</t>
    </r>
    <r>
      <rPr>
        <vertAlign val="superscript"/>
        <sz val="10"/>
        <rFont val="Arial Narrow"/>
        <family val="2"/>
      </rPr>
      <t>2)</t>
    </r>
  </si>
  <si>
    <t/>
  </si>
  <si>
    <t xml:space="preserve">Uváděné výdaje neobsahují z daných tříd rozpočtové skladby následující položky: 5321; 5323; 5329; 5344; 5345; 5349; 5366; 5367; 5641; 5642; 5649; 6341; 6342; 6349; 6441; 6442; 6449. </t>
  </si>
  <si>
    <t>Tabulka neobsahuje z daných tříd následující položky: 2223, 2441, 2442, 2449, 4121, 4122, 4129, 4133, 4134, 4139, 4221, 4222, 4229.</t>
  </si>
  <si>
    <t>Tabulka neobsahuje z daných tříd následující položky: 5321, 5323, 5329, 5344, 5345, 5349, 5366, 5367, 5641, 5642, 5649, 6341, 6342, 6349, 6441, 6442, 6449.</t>
  </si>
  <si>
    <t>Tabulka uvádí pouze spotřebované finanční prostředky, to znamená dotace zmenšené o vratky.</t>
  </si>
  <si>
    <t>Bez škol pro děti, žáky, studenty se speciálními vzdělávacími potřebami.</t>
  </si>
  <si>
    <t>konst</t>
  </si>
  <si>
    <t>9x5</t>
  </si>
  <si>
    <t>Řádky pro</t>
  </si>
  <si>
    <t>ročenku PaM</t>
  </si>
  <si>
    <t>OK</t>
  </si>
  <si>
    <t>stop</t>
  </si>
  <si>
    <t>3x4</t>
  </si>
  <si>
    <t>3x7</t>
  </si>
  <si>
    <t>35x3</t>
  </si>
  <si>
    <t>47x11</t>
  </si>
  <si>
    <t>102x4</t>
  </si>
  <si>
    <t>Konečný rozpočet</t>
  </si>
  <si>
    <t>172x11</t>
  </si>
  <si>
    <t>57x3</t>
  </si>
  <si>
    <t>45x6</t>
  </si>
  <si>
    <t>70x8</t>
  </si>
  <si>
    <t>24x2</t>
  </si>
  <si>
    <t>15x3</t>
  </si>
  <si>
    <t>Označte</t>
  </si>
  <si>
    <t>Střední vzdělávání</t>
  </si>
  <si>
    <t>Příjmy z finančního vypořádání minulých let mezi krajem a obcemi</t>
  </si>
  <si>
    <t>Úhrada prostředků, které státní rozpočet odvedl Evropským společenstvím za Národní fond</t>
  </si>
  <si>
    <t>Obsah</t>
  </si>
  <si>
    <t>Splátky půjčených prostředků od vysokých škol</t>
  </si>
  <si>
    <t>Úroky vzniklé převzetím cizích závazků</t>
  </si>
  <si>
    <t>Nákup uměleckých předmětů</t>
  </si>
  <si>
    <t>Náhrady zvýšených nákladů spojených s výkonem funkce v zahraničí</t>
  </si>
  <si>
    <t>Neinvestiční transfery politickým stranám a hnutím</t>
  </si>
  <si>
    <t>Neinvestiční transfery zvláštním fondům ústřední úrovně</t>
  </si>
  <si>
    <t>Neinvestiční dotace krajům v rámci souhrnného dotačního vztahu</t>
  </si>
  <si>
    <t>Ostatní neinvestiční dotace veřejným rozpočtům územní úrovně</t>
  </si>
  <si>
    <t>Vratky neoprávněně použitých nebo zadržených prostředků Evropských společenství</t>
  </si>
  <si>
    <t>Neinvestiční půjčené prostředky církvím a náboženským společnostem</t>
  </si>
  <si>
    <t>Jiné investiční transfery zřízeným příspěvkovým organizacím</t>
  </si>
  <si>
    <t>Investiční transfery do zahraničí</t>
  </si>
  <si>
    <t>Investiční půjčené prostředky církvím a náboženským společnostem</t>
  </si>
  <si>
    <t>internátní speciální mateřské školy</t>
  </si>
  <si>
    <t>internátní speciální základní školy</t>
  </si>
  <si>
    <t>internátní speciální střední odborná učiliště a odborná učiliště</t>
  </si>
  <si>
    <t>37 – ochrana životního prostředí</t>
  </si>
  <si>
    <t>péče o vzhled obcí a veřejnou zeleň</t>
  </si>
  <si>
    <t xml:space="preserve">38 – ostatní výzkum a vývoj </t>
  </si>
  <si>
    <t>KOMENTÁŘE K TABULKÁM V SEŠITU - texty delší než 255 znaků zkraťte, nebo rozdělte do 2 řádků.</t>
  </si>
  <si>
    <t xml:space="preserve">   21.5.2004 12:52:48</t>
  </si>
  <si>
    <t>Počet znaků</t>
  </si>
  <si>
    <t xml:space="preserve">   Použití komentářů</t>
  </si>
  <si>
    <t>Výdaje z rozpočtu kapitol 333-MŠMT, 700-obce a DSO a KÚ (část: vzdělávání).</t>
  </si>
  <si>
    <t xml:space="preserve">   B1</t>
  </si>
  <si>
    <t>Vzhledem k transformaci veřejné správy došlo k podstatným změnám v metodice financování vzdělávání - údaje v letech 2000 a 2001 nelze u kapitoly 333-MŠMT porovnávat.</t>
  </si>
  <si>
    <t>Údaje za soukromé a církevní školy z registru CEDR ze dne 10. 6. 2002.</t>
  </si>
  <si>
    <t xml:space="preserve">   B7   B9   B10</t>
  </si>
  <si>
    <t xml:space="preserve">   B5</t>
  </si>
  <si>
    <t>Poskytnuté finanční prostředky k 31. 12. 2012.</t>
  </si>
  <si>
    <t xml:space="preserve">   B11</t>
  </si>
  <si>
    <t xml:space="preserve">   B13</t>
  </si>
  <si>
    <t xml:space="preserve">Uvedené údaje zahrnují pouze dotace rozdělené konkrétním subjektům. </t>
  </si>
  <si>
    <t xml:space="preserve">   B12</t>
  </si>
  <si>
    <t>Přijaté dotace (skutečnost) zahrnují převody z vlastních fondů (především z rezervního).</t>
  </si>
  <si>
    <t xml:space="preserve">   B4</t>
  </si>
  <si>
    <t>Vysoké plnění příjmů kapitoly 333 v roce 2006 bylo ovlivněno operacemi spojenými s rezervním fondem.</t>
  </si>
  <si>
    <t xml:space="preserve">   B1   B2   B4</t>
  </si>
  <si>
    <t>V roce 2007 bylo vykázáno nulové naplnění (skutečnost) příjmů z rozpočtu Evropské unie bez SZP na programovací období  2007 až 2013.</t>
  </si>
  <si>
    <t>Překročení rozpočtu bylo kryto použitím prostředků rezervního fondu.</t>
  </si>
  <si>
    <t>Jsou zahrnuty finanční prostředky nerozdělené krajským úřadem či magistrátem jednotlivým školám/školským zařízením a dále pak finanční prostředky určené pro rozvojové programy zaslané pod účelovým znakem 33155.</t>
  </si>
  <si>
    <r>
      <t xml:space="preserve">nebo </t>
    </r>
    <r>
      <rPr>
        <b/>
        <sz val="10"/>
        <color indexed="10"/>
        <rFont val="Arial Narrow"/>
        <family val="2"/>
      </rPr>
      <t>odstr</t>
    </r>
  </si>
  <si>
    <r>
      <t>střední odborné školy</t>
    </r>
    <r>
      <rPr>
        <vertAlign val="superscript"/>
        <sz val="10"/>
        <rFont val="Arial Narrow"/>
        <family val="2"/>
      </rPr>
      <t>2)</t>
    </r>
  </si>
  <si>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</si>
  <si>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</si>
  <si>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</si>
  <si>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</si>
  <si>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</si>
  <si>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</si>
  <si>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</si>
  <si>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</si>
  <si>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</si>
  <si>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</si>
  <si>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</si>
  <si>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</si>
  <si>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</si>
  <si>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 xml:space="preserve">   </t>
  </si>
  <si>
    <t>Zdroje dat jsou uvedeny v zápatí jednotlivých tabulek</t>
  </si>
  <si>
    <t xml:space="preserve"> </t>
  </si>
  <si>
    <t>B. Příjmy a výdaje</t>
  </si>
  <si>
    <t xml:space="preserve">Veřejné výdaje a příjmy v oblasti školství </t>
  </si>
  <si>
    <t>Přehled běžných a kapitálových výdajů, příjmů a plnění rozpočtu kapitoly 333-MŠMT</t>
  </si>
  <si>
    <t xml:space="preserve">Přehled výdajů kapitoly 333-MŠMT – státní správa a vzdělávání </t>
  </si>
  <si>
    <t xml:space="preserve">Příjmy kapitoly 333-MŠMT – podle položek </t>
  </si>
  <si>
    <t xml:space="preserve">Příjmy kapitoly 700-Obce a DSO; KÚ (část: vzdělávání) – podle položek </t>
  </si>
  <si>
    <t xml:space="preserve">Výdaje kapitoly 333-MŠMT – podle položek </t>
  </si>
  <si>
    <t xml:space="preserve">Výdaje kapitoly 700-Obce a DSO; KÚ (část: 31–32– vzdělávání) – podle položek </t>
  </si>
  <si>
    <t xml:space="preserve">Běžné a kapitálové výdaje kapitoly 333-MŠMT – podle paragrafů </t>
  </si>
  <si>
    <t xml:space="preserve">Běžné a kapitálové výdaje kapitoly 700-Obce a DSO; KÚ (část: 31–32–vzdělávání) – podle paragrafů </t>
  </si>
  <si>
    <t xml:space="preserve">Výdaje kapitol 333-MŠMT a 700-Obce a DSO; KÚ  (vzdělávání) – podle paragrafů </t>
  </si>
  <si>
    <t xml:space="preserve">Poskytnuté dotace církevním školám – podle paragrafů </t>
  </si>
  <si>
    <t>Veřejné výdaje a příjmy v oblasti školství</t>
  </si>
  <si>
    <t>v tis. Kč</t>
  </si>
  <si>
    <t>Výdaje</t>
  </si>
  <si>
    <t>Podíl výdajů na HDP</t>
  </si>
  <si>
    <t>Příjmy celkem</t>
  </si>
  <si>
    <t>běžné</t>
  </si>
  <si>
    <t>kapitálové</t>
  </si>
  <si>
    <t>celkem</t>
  </si>
  <si>
    <t>Kapitola 333-MŠMT</t>
  </si>
  <si>
    <t>Transfery z MŠMT veřejným rozpočtům místní úrovně</t>
  </si>
  <si>
    <t>(neuvedeno)</t>
  </si>
  <si>
    <t>Celkem</t>
  </si>
  <si>
    <t>Ministerstvo obrany (kapitola 307)</t>
  </si>
  <si>
    <t>z toho transfer krajským úřadům</t>
  </si>
  <si>
    <t>Ministerstvo spravedlnosti (kapitola 336)</t>
  </si>
  <si>
    <t xml:space="preserve">x </t>
  </si>
  <si>
    <t>Ministerstvo vnitra (kapitola 314)</t>
  </si>
  <si>
    <t>Celkem oblast školství</t>
  </si>
  <si>
    <t>1)</t>
  </si>
  <si>
    <r>
      <t>Kapitola 700-Obce a DSO</t>
    </r>
    <r>
      <rPr>
        <vertAlign val="superscript"/>
        <sz val="10"/>
        <rFont val="Arial Narrow"/>
        <family val="2"/>
      </rPr>
      <t>1)</t>
    </r>
  </si>
  <si>
    <r>
      <t>Kapitola 700-Krajské úřady</t>
    </r>
    <r>
      <rPr>
        <vertAlign val="superscript"/>
        <sz val="10"/>
        <rFont val="Arial Narrow"/>
        <family val="2"/>
      </rPr>
      <t>1)</t>
    </r>
  </si>
  <si>
    <r>
      <t> </t>
    </r>
    <r>
      <rPr>
        <b/>
        <sz val="10"/>
        <rFont val="Arial Narrow"/>
        <family val="2"/>
      </rPr>
      <t>.</t>
    </r>
    <r>
      <rPr>
        <sz val="10"/>
        <rFont val="Arial Narrow"/>
        <family val="2"/>
      </rPr>
      <t> </t>
    </r>
  </si>
  <si>
    <t>Schválený rozpočet</t>
  </si>
  <si>
    <t>Rozpočet po změnách</t>
  </si>
  <si>
    <t>Skutečnost</t>
  </si>
  <si>
    <t>Plnění rozpočtu v procentech</t>
  </si>
  <si>
    <t>Přehled výdajů kapitoly 333-MŠMT – státní správa a vzdělávání</t>
  </si>
  <si>
    <t>Běžné výdaje</t>
  </si>
  <si>
    <t>Kapitálové výdaje</t>
  </si>
  <si>
    <t>Výdaje         celkem</t>
  </si>
  <si>
    <t>státní správa</t>
  </si>
  <si>
    <t>vzdělávání</t>
  </si>
  <si>
    <t>ostatní</t>
  </si>
  <si>
    <t xml:space="preserve">státní správa </t>
  </si>
  <si>
    <t>Příjmy kapitoly 333-MŠMT – podle položek</t>
  </si>
  <si>
    <t>Položka</t>
  </si>
  <si>
    <t>Popis položky</t>
  </si>
  <si>
    <t>Schválený
rozpočet</t>
  </si>
  <si>
    <t>Rozpočet
po změnách</t>
  </si>
  <si>
    <t>% plnění
rozpočtu</t>
  </si>
  <si>
    <t>Správní poplatky</t>
  </si>
  <si>
    <t>Daňové příjmy</t>
  </si>
  <si>
    <t>Příjmy z poskytování služeb a výrobků</t>
  </si>
  <si>
    <t>Ostatní příjmy z vlastní činnosti</t>
  </si>
  <si>
    <t>Ostatní odvody příspěvkových organizací</t>
  </si>
  <si>
    <t>Příjmy z pronájmu pozemků</t>
  </si>
  <si>
    <t>Příjmy z pronájmu ostatních nemovitostí a jejich částí</t>
  </si>
  <si>
    <t>Příjmy z pronájmu movitých věcí</t>
  </si>
  <si>
    <t>Příjmy z úroků (část)</t>
  </si>
  <si>
    <t>Realizované kursové zisky</t>
  </si>
  <si>
    <t>Sankční platby přijaté od jiných subjektů</t>
  </si>
  <si>
    <t>Přijaté vratky transferů od jiných veřejných rozpočtů</t>
  </si>
  <si>
    <t>Ostatní příjmy z finančního vypořádání předchozích let od jiných veřejných rozpočtů</t>
  </si>
  <si>
    <t>Ostatní přijaté vratky transferů</t>
  </si>
  <si>
    <t>Přijaté pojistné náhrady</t>
  </si>
  <si>
    <t>Přijaté nekapitálové příspěvky a náhrady</t>
  </si>
  <si>
    <t>Neidentifikované příjmy</t>
  </si>
  <si>
    <t>Ostatní nedaňové příjmy jinde nezařazené</t>
  </si>
  <si>
    <t>Nedaňové příjmy</t>
  </si>
  <si>
    <t>Příjmy z prodeje pozemků</t>
  </si>
  <si>
    <t>Příjmy z prodeje ostatního hmotného dlouhodobého majetku</t>
  </si>
  <si>
    <t>Kapitálové příjmy</t>
  </si>
  <si>
    <t>Neinvestiční převody z Národního fondu</t>
  </si>
  <si>
    <t>Neinvestiční přijaté transfery od krajů</t>
  </si>
  <si>
    <t>Převody z ostatních vlastních fondů</t>
  </si>
  <si>
    <t>Převody z fondů organizačních složek státu</t>
  </si>
  <si>
    <t>Investiční převody z Národního fondu</t>
  </si>
  <si>
    <t>Přijaté dotace</t>
  </si>
  <si>
    <t>Příjmy kapitoly 333-MŠMT celkem</t>
  </si>
  <si>
    <t>Příjmy kapitoly 700-Obce a DSO; KÚ (část: vzdělávání) – podle položek</t>
  </si>
  <si>
    <t>schválený
rozpočet</t>
  </si>
  <si>
    <t>rozpočet po
změnách</t>
  </si>
  <si>
    <t>skutečnost</t>
  </si>
  <si>
    <t>Příjmy z prodeje zboží (jinak nakoupeného za účelem prodeje)</t>
  </si>
  <si>
    <t>Příjmy ze školného</t>
  </si>
  <si>
    <t>Odvody příspěvkových organizací</t>
  </si>
  <si>
    <t>Odvody školských právnických osob zřízených státem, kraji a obcemi</t>
  </si>
  <si>
    <t>Ostatní odvody přebytků organizací s přímým vztahem</t>
  </si>
  <si>
    <t>Ostatní příjmy z pronájmu majetku</t>
  </si>
  <si>
    <t>Ostatní příjmy z výnosů finančního majetku</t>
  </si>
  <si>
    <t>Přijaté sankční platby</t>
  </si>
  <si>
    <t>Příjmy z finančního vypořádání minulých let mezi obcemi</t>
  </si>
  <si>
    <t>Příjmy z prodeje krátkodobého a drobného dlouhodobého majetku</t>
  </si>
  <si>
    <t>Přijaté neinvestiční dary</t>
  </si>
  <si>
    <t>Příjmy z úhrad dobývacího prostoru a z vydobytých nerostů</t>
  </si>
  <si>
    <t>Příjmy z prodeje ostatních nemovitostí a jejich částí</t>
  </si>
  <si>
    <t>Příjmy z prodeje nehmotného dlouhodobého majetku</t>
  </si>
  <si>
    <t>Ostatní příjmy z prodeje dlouhodobého majetku</t>
  </si>
  <si>
    <t>Přijaté dary na pořízení dlouhodobého majetku</t>
  </si>
  <si>
    <t>Přijaté příspěvky na pořízení dlouhodobého majetku</t>
  </si>
  <si>
    <t>Ostatní investiční příjmy jinde nezařazené</t>
  </si>
  <si>
    <t>Příjmy z prodeje akcií</t>
  </si>
  <si>
    <t>Příjmy z prodeje majetkových podílů</t>
  </si>
  <si>
    <r>
      <t xml:space="preserve">Příjmy kap. 700-Obce a DSO; KÚ
</t>
    </r>
    <r>
      <rPr>
        <sz val="10"/>
        <rFont val="Arial Narrow"/>
        <family val="2"/>
      </rPr>
      <t>(část vzdělávání)</t>
    </r>
  </si>
  <si>
    <r>
      <t xml:space="preserve">Celkem </t>
    </r>
    <r>
      <rPr>
        <b/>
        <vertAlign val="superscript"/>
        <sz val="10"/>
        <rFont val="Arial Narrow"/>
        <family val="2"/>
      </rPr>
      <t>1)</t>
    </r>
  </si>
  <si>
    <r>
      <t>Obce a DSO</t>
    </r>
    <r>
      <rPr>
        <b/>
        <vertAlign val="superscript"/>
        <sz val="10"/>
        <rFont val="Arial Narrow"/>
        <family val="2"/>
      </rPr>
      <t>1)</t>
    </r>
  </si>
  <si>
    <r>
      <t>Krajské úřady</t>
    </r>
    <r>
      <rPr>
        <b/>
        <vertAlign val="superscript"/>
        <sz val="10"/>
        <rFont val="Arial Narrow"/>
        <family val="2"/>
      </rPr>
      <t>1)</t>
    </r>
  </si>
  <si>
    <t>Výdaje kapitoly 333-MŠMT – podle položek</t>
  </si>
  <si>
    <t xml:space="preserve">Skutečnost
</t>
  </si>
  <si>
    <t>% plnění rozpočtu</t>
  </si>
  <si>
    <t>Platy zaměstnanců v pracovním poměru</t>
  </si>
  <si>
    <t>Ostatní platy</t>
  </si>
  <si>
    <t>Ostatní osobní výdaje</t>
  </si>
  <si>
    <t>Platy představitelů státní moci a některých orgánů</t>
  </si>
  <si>
    <t>Odstupné</t>
  </si>
  <si>
    <t>Odchodné</t>
  </si>
  <si>
    <t>Ostatní platby za provedenou práci jinde nezařazené</t>
  </si>
  <si>
    <t>Povinné pojistné na sociální zabezpečení a příspěvek na státní politiku zaměstnanosti</t>
  </si>
  <si>
    <t>Povinné pojistné na veřejné zdravotní pojištění</t>
  </si>
  <si>
    <t>Ostatní povinné pojistné placené zaměstnavatelem</t>
  </si>
  <si>
    <t>Ochranné pomůcky</t>
  </si>
  <si>
    <t>Léky a zdravotnický materiál</t>
  </si>
  <si>
    <t>Prádlo, oděv a obuv</t>
  </si>
  <si>
    <t>Knihy, učební pomůcky a tisk</t>
  </si>
  <si>
    <t>Drobný hmotný dlouhodobý majetek</t>
  </si>
  <si>
    <t>Nákup materiálu jinde nezařazený</t>
  </si>
  <si>
    <t>Úroky vlastní</t>
  </si>
  <si>
    <t>Realizované kurzové ztráty</t>
  </si>
  <si>
    <t>Ostatní úroky a ostatní finanční výdaje</t>
  </si>
  <si>
    <t>Studená voda</t>
  </si>
  <si>
    <t>Teplo</t>
  </si>
  <si>
    <t>Plyn</t>
  </si>
  <si>
    <t>Elektrická energie</t>
  </si>
  <si>
    <t>Pohonné hmoty a maziva</t>
  </si>
  <si>
    <t>Teplá voda</t>
  </si>
  <si>
    <t>Nákup ostatních paliv a energie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</si>
  <si>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</si>
  <si>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</si>
  <si>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</si>
  <si>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</si>
  <si>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</si>
  <si>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</si>
  <si>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Služby zpracování dat</t>
  </si>
  <si>
    <t>Nákup ostatních služeb</t>
  </si>
  <si>
    <t>Opravy a udržování</t>
  </si>
  <si>
    <t>Programové vybavení</t>
  </si>
  <si>
    <t>Cestovné (tuzemské i zahraniční)</t>
  </si>
  <si>
    <t>Pohoštění</t>
  </si>
  <si>
    <t>Účastnické poplatky na konference</t>
  </si>
  <si>
    <t>Ostatní nákupy jinde nezařazené</t>
  </si>
  <si>
    <t>Poskytované zálohy vlastní pokladně</t>
  </si>
  <si>
    <t>Ostatní poskytované zálohy a jistiny</t>
  </si>
  <si>
    <t>Zaplacené sankce</t>
  </si>
  <si>
    <t>Poskytnuté neinvestiční příspěvky a náhrady (část)</t>
  </si>
  <si>
    <t>Věcné dary</t>
  </si>
  <si>
    <t>Odvody za neplnění povinnosti zaměstnávat zdravotně postižené</t>
  </si>
  <si>
    <t>Náhrady a příspěvky související s výkonem ústavní funkce a funkce soudce</t>
  </si>
  <si>
    <t>Ostatní výdaje související s neinvestičními nákupy</t>
  </si>
  <si>
    <t>Neinvestiční transfery nefinančním podnikatelským subjektům-fyzickým osobám</t>
  </si>
  <si>
    <t>Neinvestiční transfery nefinančním podnikatelským subjektům-právnickým osobám</t>
  </si>
  <si>
    <t>Neinvestiční transfery obecně prospěšným společnostem</t>
  </si>
  <si>
    <t>Neinvestiční transfery občanským sdružením</t>
  </si>
  <si>
    <t>Neinvestiční transfery církvím a náboženským společnostem</t>
  </si>
  <si>
    <t>Ostatní neinvestiční transfery neziskovým a podobným organizacím</t>
  </si>
  <si>
    <t>Neinvestiční nedotační transfery podnikatelským subjektům</t>
  </si>
  <si>
    <t>Neinvestiční nedotační transfery neziskovým a podobným organizacím</t>
  </si>
  <si>
    <t>Neinvestiční dotace obcím</t>
  </si>
  <si>
    <t>Neinvestiční dotace krajům</t>
  </si>
  <si>
    <t>Neinvestiční příspěvky zřízeným příspěvkovým organizacím</t>
  </si>
  <si>
    <t>Neinvestiční dotace vysokým školám</t>
  </si>
  <si>
    <t>Neinvestiční transfery veřejným výzkumným institucím</t>
  </si>
  <si>
    <t>Neinvestiční dotace zřízeným příspěvkovým organizacím</t>
  </si>
  <si>
    <t>Neinvestiční příspěvky ostatním příspěvkovým organizacím</t>
  </si>
  <si>
    <t>Převody fondu kulturních a sociálních potřeb a sociálnímu fondu obcí a krajů</t>
  </si>
  <si>
    <t>Nákup kolků</t>
  </si>
  <si>
    <t>Platby daní a poplatků státnímu rozpočtu</t>
  </si>
  <si>
    <t>Úhrady sankcí jiným rozpočtům</t>
  </si>
  <si>
    <t>Náhrady povahy rehabilitací</t>
  </si>
  <si>
    <t>Náhrady mezd v době nemoci</t>
  </si>
  <si>
    <t>Ostatní náhrady placené obyvatelstvu</t>
  </si>
  <si>
    <t>Stipendia studentům a doktorandům</t>
  </si>
  <si>
    <t>Dary obyvatelstvu</t>
  </si>
  <si>
    <t>Neinvestiční transfery obyvatelstvu nemající charakter daru</t>
  </si>
  <si>
    <t>Neinvestiční transfery mezinárodním organizacím</t>
  </si>
  <si>
    <t>Ostatní neinvestiční výdaje jinde nezařazené</t>
  </si>
  <si>
    <t>Ocenitelná práva</t>
  </si>
  <si>
    <t>Ostatní nákupy dlouhodobého nehmotného majetku</t>
  </si>
  <si>
    <t>Budovy, haly a stavby</t>
  </si>
  <si>
    <t>Stroje, přístroje a zařízení</t>
  </si>
  <si>
    <t>Dopravní prostředky</t>
  </si>
  <si>
    <t>Výpočetní technika</t>
  </si>
  <si>
    <t>Umělecká díla a předměty</t>
  </si>
  <si>
    <t>Nákup dlouhodobého hmotného majetku jinde nezařazený</t>
  </si>
  <si>
    <t>Pozemky</t>
  </si>
  <si>
    <t>Investiční dotace nefinančním podnikatelským subjektům – právnickým osobám</t>
  </si>
  <si>
    <t>Ostatní investiční dotace podnikatelským subjektům</t>
  </si>
  <si>
    <t>Investiční transfery obecně prospěšným organizacím</t>
  </si>
  <si>
    <t>Investiční transfery občanským sdružením</t>
  </si>
  <si>
    <t>Investiční transfery církvím a náboženským společnostem</t>
  </si>
  <si>
    <t>Ostatní investiční transfery neziskovým a podobným organizacím</t>
  </si>
  <si>
    <t>Investiční transfery obcím</t>
  </si>
  <si>
    <t>Investiční transfery krajům</t>
  </si>
  <si>
    <t>Investiční dotace zřízeným příspěvkovým a podobným organizacím</t>
  </si>
  <si>
    <t>Investiční dotace vysokým školám</t>
  </si>
  <si>
    <t>Investiční transfery veřejným výzkumným institucím</t>
  </si>
  <si>
    <t>Investiční dotace ostatním příspěvkovým organizacím</t>
  </si>
  <si>
    <t>Výdaje kapitoly 333-MŠMT podle položek celkem</t>
  </si>
  <si>
    <t>Výdaje kapitoly 700-Obce a DSO; KÚ (část: 31–32– vzdělávání) – podle položek</t>
  </si>
  <si>
    <t>Odměny členů zastupitelstva obcí a krajů</t>
  </si>
  <si>
    <t>Povinné pojistné na úrazové pojištění</t>
  </si>
  <si>
    <t>Odměny za užití duševního vlastnictví</t>
  </si>
  <si>
    <t>Mzdové náhrady</t>
  </si>
  <si>
    <t>Potraviny</t>
  </si>
  <si>
    <t>Učebnice a bezplatně poskytované školní potřeby</t>
  </si>
  <si>
    <t>Nákup zboží (za účelem dalšího prodeje)</t>
  </si>
  <si>
    <t>Poplatky dluhové služby</t>
  </si>
  <si>
    <t>Pevná paliva</t>
  </si>
  <si>
    <t>Nájemné za půdu</t>
  </si>
  <si>
    <t>Nájemné za nájem s právem koupě</t>
  </si>
  <si>
    <t>Poskytnuté zálohy vnitřním organizačním jednotkám</t>
  </si>
  <si>
    <t>Výdaje na dopravní územní obslužnost</t>
  </si>
  <si>
    <t>Neinvestiční transfery finančním institucím</t>
  </si>
  <si>
    <t>Ostatní neinvestiční transfery podnikatelským subjektům</t>
  </si>
  <si>
    <t>Neinvestiční transfery státnímu rozpočtu</t>
  </si>
  <si>
    <t>Ostatní neinvestiční transfery jiným veřejným rozpočtům</t>
  </si>
  <si>
    <t>Neinvestiční dotace obcím v rámci souhrnného dotačního vztahu</t>
  </si>
  <si>
    <t>Neinvestiční transfery školským právnickým osobám zřízeným státem, kraji a obcemi</t>
  </si>
  <si>
    <t>Neinvestiční transfery veřejným zdravotnickým zařízením zřízeným státem, kraji a obcemi</t>
  </si>
  <si>
    <t>Převody vlastním fondům hospodářské (podnikatelské) činnosti</t>
  </si>
  <si>
    <t>Převody jiným vlastním fondům a účtům nemajícím charakter veřejných rozpočtů</t>
  </si>
  <si>
    <t>Vratky veřejným rozpočtům ústřední úrovně transferů poskytnutých v minulých rozpočtových obdobích</t>
  </si>
  <si>
    <t>Výdaje z finančního vypořádání minulých let mezi krajem a obcemi</t>
  </si>
  <si>
    <t>Náhrady z úrazového pojištění</t>
  </si>
  <si>
    <t>Účelové neinvestiční transfery nepodnikajícím fyzickým osobám</t>
  </si>
  <si>
    <t>Ostatní neinvestiční transfery obyvatelstvu</t>
  </si>
  <si>
    <t>Peněžní dary do zahraničí</t>
  </si>
  <si>
    <t>Ostatní neinvestiční transfery do zahraničí</t>
  </si>
  <si>
    <t>Neinvestiční půjčené prostředky nefinančním podnikatelským subjektům – fyzickým osobám</t>
  </si>
  <si>
    <t>Neinvestiční půjčené prostředky nefinančním podnikatelským subjektům – právnickým osobám</t>
  </si>
  <si>
    <t>Neinvestiční půjčené prostředky vybraným podnikatelským subjektům ve vlastnictví státu</t>
  </si>
  <si>
    <t>Ostatní neinvestiční půjčené prostředky podnikatelským subjektům</t>
  </si>
  <si>
    <t>Neinvestiční půjčené prostředky obecně prospěšným společnostem</t>
  </si>
  <si>
    <t>Neinvestiční půjčené prostředky občanským sdružením</t>
  </si>
  <si>
    <t>Neinvestiční půjčené prostředky zřízeným příspěvkovým organizacím</t>
  </si>
  <si>
    <t>Neinvestiční půjčené prostředky ostatním příspěvkovým organizacím</t>
  </si>
  <si>
    <t>Neinvestiční půjčené prostředky obyvatelstvu</t>
  </si>
  <si>
    <t>Nespecifikované rezervy</t>
  </si>
  <si>
    <t>Ostatní výdaje z finančního vypořádání minulých let</t>
  </si>
  <si>
    <t>Nehmotné výsledky výzkumné a obdobné činnosti</t>
  </si>
  <si>
    <t>Pěstitelské celky trvalých porostů</t>
  </si>
  <si>
    <t>Nákup majetkových podílů</t>
  </si>
  <si>
    <t>Investiční transfery nefinančním podnikatelským subjektům-fyzickým osobám</t>
  </si>
  <si>
    <t>Investiční transfery vybraným podnikatelským subjektům ve vlastnictví státu</t>
  </si>
  <si>
    <t>Investiční transfery státnímu rozpočtu</t>
  </si>
  <si>
    <t>Ostatní investiční transfery jiným veřejným rozpočtům</t>
  </si>
  <si>
    <t>Investiční transfery školským právnickým osobám zřízeným státem, kraji a obcemi</t>
  </si>
  <si>
    <t>Investiční transfery veřejným zdravotnickým zařízením zřízeným státem, kraji a obcemi</t>
  </si>
  <si>
    <t>Investiční půjčené prostředky nefinančním podnikatelským subjektům – fyzickým osobám</t>
  </si>
  <si>
    <t>Investiční půjčené prostředky nefinančním podnikatelským subjektům – právnickým osobám</t>
  </si>
  <si>
    <t>Investiční půjčené prostředky obecně prospěšným organizacím</t>
  </si>
  <si>
    <t>Investiční půjčené prostředky občanským sdružením</t>
  </si>
  <si>
    <t>Investiční půjčené prostředky zřízeným příspěvkovým organizacím</t>
  </si>
  <si>
    <t>Investiční půjčené prostředky ostatním příspěvkovým organizacím</t>
  </si>
  <si>
    <t>Rezervy kapitálových výdajů</t>
  </si>
  <si>
    <t>Ostatní kapitálové výdaje jinde nezařazené</t>
  </si>
  <si>
    <t>Výdaje kapitoly 700-Obce a DSO; KÚ (část: vzdělávání) celkem</t>
  </si>
  <si>
    <r>
      <t>Celkem</t>
    </r>
    <r>
      <rPr>
        <b/>
        <vertAlign val="superscript"/>
        <sz val="10"/>
        <rFont val="Arial Narrow"/>
        <family val="2"/>
      </rPr>
      <t>1)</t>
    </r>
  </si>
  <si>
    <t>Běžné a kapitálové výdaje kapitoly 333-MŠMT – podle paragrafů</t>
  </si>
  <si>
    <t>Paragraf</t>
  </si>
  <si>
    <t>Název</t>
  </si>
  <si>
    <t>Výdaje celkem</t>
  </si>
  <si>
    <t>SKUPINA 3 – služby pro obyvatelstvo</t>
  </si>
  <si>
    <t xml:space="preserve">31–32 – vzdělávání </t>
  </si>
  <si>
    <t xml:space="preserve">předškolní zařízení </t>
  </si>
  <si>
    <t>speciální předškolní zařízení</t>
  </si>
  <si>
    <t>základní školy</t>
  </si>
  <si>
    <t>speciální základní školy</t>
  </si>
  <si>
    <t>gymnázia</t>
  </si>
  <si>
    <t>střední odborné školy</t>
  </si>
  <si>
    <t>střední odborná učiliště a učiliště</t>
  </si>
  <si>
    <t>speciální střední školy</t>
  </si>
  <si>
    <t>konzervatoře</t>
  </si>
  <si>
    <t>sportovní školy – gymnázia</t>
  </si>
  <si>
    <t xml:space="preserve">ostatní zařízení středního vzdělávání </t>
  </si>
  <si>
    <t>výchovné ústavy a dětské domovy se školou</t>
  </si>
  <si>
    <t>diagnostické ústavy</t>
  </si>
  <si>
    <t>školní stravování při předškolním a základním vzdělávání</t>
  </si>
  <si>
    <t>ostatní školní stravování</t>
  </si>
  <si>
    <t>školní družiny a kluby</t>
  </si>
  <si>
    <t>internáty</t>
  </si>
  <si>
    <t>zařízení výchovného poradenství a preventivně výchovné péče</t>
  </si>
  <si>
    <t>domovy mládeže</t>
  </si>
  <si>
    <t>vyšší odborné školy</t>
  </si>
  <si>
    <t>činnost vysokých škol</t>
  </si>
  <si>
    <t>výzkum a vývoj na vysokých školách</t>
  </si>
  <si>
    <t>vysokoškolské koleje a menzy</t>
  </si>
  <si>
    <t>základní umělecké školy</t>
  </si>
  <si>
    <t>činnost ústředního orgánu státní správy ve vzdělávání (MŠMT)</t>
  </si>
  <si>
    <t>činnost ostatních orgánů státní správy ve vzdělávání</t>
  </si>
  <si>
    <t>ostatní správa ve vzdělávání jinde nezařazená</t>
  </si>
  <si>
    <t xml:space="preserve">mezinárodní spolupráce ve vzdělávání </t>
  </si>
  <si>
    <t>vzdělávání národnostních menšin a multikulturní výchova</t>
  </si>
  <si>
    <t>vzdělávací akce k integraci Romů</t>
  </si>
  <si>
    <t xml:space="preserve">ostatní záležitosti vzdělávání </t>
  </si>
  <si>
    <t>33 – kultura, církve a sdělovací prostředky</t>
  </si>
  <si>
    <t>činnosti knihovnické</t>
  </si>
  <si>
    <t>činnosti muzeí a galerií</t>
  </si>
  <si>
    <t>34 – tělovýchova a zájmová činnost</t>
  </si>
  <si>
    <t>státní sportovní reprezentace</t>
  </si>
  <si>
    <t>ostatní tělovýchovná činnost</t>
  </si>
  <si>
    <t>využití volného času dětí a mládeže</t>
  </si>
  <si>
    <t>35 – zdravotnictví</t>
  </si>
  <si>
    <t>prevence před drogami, alkoholem, nikotinem a jinými návykovými látkami</t>
  </si>
  <si>
    <t>38 – ostatní výzkum a vývoj</t>
  </si>
  <si>
    <t>ostatní  výzkum a vývoj odvětvově nespecifikovaný</t>
  </si>
  <si>
    <t>SKUPINA 4 – sociální věci a politika zaměstnanosti</t>
  </si>
  <si>
    <t>43 – sociální služby a společné činnosti v sociálním zabezpečení a politice zaměstnanosti</t>
  </si>
  <si>
    <t>ústavy péče pro mládež</t>
  </si>
  <si>
    <t>SKUPINA 5 – bezpečnost státu a právní ochrana</t>
  </si>
  <si>
    <t>52 – civilní připravenost na krizové stavy</t>
  </si>
  <si>
    <t>ostatní záležitosti civilní připravenosti na krizové stavy</t>
  </si>
  <si>
    <t>53 – bezpečnost a veřejný pořádek</t>
  </si>
  <si>
    <t>ostatní záležitosti bezpečnosti, veřejného pořádku</t>
  </si>
  <si>
    <t>SKUPINA 6 – všeobecná veřejná správa a služby</t>
  </si>
  <si>
    <t>62 – jiné veřejné služby a činnosti</t>
  </si>
  <si>
    <t>humanitární zahraniční pomoc</t>
  </si>
  <si>
    <t>rozvojová zahraniční pomoc</t>
  </si>
  <si>
    <t>Celkem kapitola 333-MŠMT</t>
  </si>
  <si>
    <t>Běžné a kapitálové výdaje kapitoly 700-Obce a DSO; KÚ (část: 31–32–vzdělávání) – podle paragrafů</t>
  </si>
  <si>
    <t>Obce a DSO</t>
  </si>
  <si>
    <t>Krajské úřady</t>
  </si>
  <si>
    <t>Výdaje celkem kapitola-Obce a DSO; KÚ</t>
  </si>
  <si>
    <t>běžné výdaje</t>
  </si>
  <si>
    <t>odstr</t>
  </si>
</sst>
</file>

<file path=xl/styles.xml><?xml version="1.0" encoding="utf-8"?>
<styleSheet xmlns="http://schemas.openxmlformats.org/spreadsheetml/2006/main">
  <numFmts count="5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Kč&quot;#,##0_);\(&quot;Kč&quot;#,##0\)"/>
    <numFmt numFmtId="168" formatCode="&quot;Kč&quot;#,##0_);[Red]\(&quot;Kč&quot;#,##0\)"/>
    <numFmt numFmtId="169" formatCode="&quot;Kč&quot;#,##0.00_);\(&quot;Kč&quot;#,##0.00\)"/>
    <numFmt numFmtId="170" formatCode="&quot;Kč&quot;#,##0.00_);[Red]\(&quot;Kč&quot;#,##0.00\)"/>
    <numFmt numFmtId="171" formatCode="_(&quot;Kč&quot;* #,##0_);_(&quot;Kč&quot;* \(#,##0\);_(&quot;Kč&quot;* &quot;-&quot;_);_(@_)"/>
    <numFmt numFmtId="172" formatCode="_(* #,##0_);_(* \(#,##0\);_(* &quot;-&quot;_);_(@_)"/>
    <numFmt numFmtId="173" formatCode="_(&quot;Kč&quot;* #,##0.00_);_(&quot;Kč&quot;* \(#,##0.00\);_(&quot;Kč&quot;* &quot;-&quot;??_);_(@_)"/>
    <numFmt numFmtId="174" formatCode="_(* #,##0.00_);_(* \(#,##0.00\);_(* &quot;-&quot;??_);_(@_)"/>
    <numFmt numFmtId="175" formatCode="#,##0_ ;[Red]\-#,##0\ ;\-\ "/>
    <numFmt numFmtId="176" formatCode="#,##0.0_ ;[Red]\-#,##0.0\ ;\-\ "/>
    <numFmt numFmtId="177" formatCode="#,##0.00_ ;[Red]\-#,##0.00\ ;\-\ "/>
    <numFmt numFmtId="178" formatCode="0.0%"/>
    <numFmt numFmtId="179" formatCode="0.0,%;;\-"/>
    <numFmt numFmtId="180" formatCode="0.0,%\ ;;\-\ "/>
    <numFmt numFmtId="181" formatCode="0,%\ ;;\-\ "/>
    <numFmt numFmtId="182" formatCode="0_%\ ;;\-\ "/>
    <numFmt numFmtId="183" formatCode="_-* #,##0.000\ &quot;Kč&quot;_-;\-* #,##0.000\ &quot;Kč&quot;_-;_-* &quot;-&quot;??\ &quot;Kč&quot;_-;_-@_-"/>
    <numFmt numFmtId="184" formatCode="#,##0\ &quot;Kč&quot;\ ;;\-\ "/>
    <numFmt numFmtId="185" formatCode="#,##0\ &quot;Kč&quot;\ ;;\-\ &quot;Kč&quot;"/>
    <numFmt numFmtId="186" formatCode="#,##0\ &quot;Kč&quot;\ ;;\-\ &quot;Kč&quot;\ "/>
    <numFmt numFmtId="187" formatCode="#,##0\ &quot;Kč&quot;;[Red]\-#,##0\ &quot;Kč&quot;;\-\ &quot;Kč&quot;"/>
    <numFmt numFmtId="188" formatCode="#,##0\ &quot;Kč&quot;\ ;[Red]\-#,##0\ &quot;Kč&quot;\ ;\-\ &quot;Kč&quot;\ "/>
    <numFmt numFmtId="189" formatCode="0.0%\ ;;\-\ \%\ "/>
    <numFmt numFmtId="190" formatCode="0.0,%\ ;;\-\ \%\ "/>
    <numFmt numFmtId="191" formatCode="0.0,\%\ ;;\-\ \%\ "/>
    <numFmt numFmtId="192" formatCode="0.00%\ ;;\-\ \%\ "/>
    <numFmt numFmtId="193" formatCode="#,##0.0\ &quot;Kč&quot;\ ;[Red]\-#,##0.0\ &quot;Kč&quot;\ ;\-\ &quot;Kč&quot;\ "/>
    <numFmt numFmtId="194" formatCode="#,##0.00\ &quot;Kč&quot;\ ;[Red]\-#,##0.00\ &quot;Kč&quot;\ ;\-\ &quot;Kč&quot;\ "/>
    <numFmt numFmtId="195" formatCode="#,##0.000\ &quot;Kč&quot;\ ;[Red]\-#,##0.000\ &quot;Kč&quot;\ ;\-\ &quot;Kč&quot;\ "/>
    <numFmt numFmtId="196" formatCode="#,##0.000_ ;[Red]\-#,##0.000\ ;\-\ "/>
    <numFmt numFmtId="197" formatCode="0.0"/>
    <numFmt numFmtId="198" formatCode="0.000"/>
    <numFmt numFmtId="199" formatCode="#,##0.000_ ;[Red]\-#,##0.000\ ;\–\ "/>
    <numFmt numFmtId="200" formatCode="0.00%\ ;[Red]\-0.00%\ ;\–\ "/>
    <numFmt numFmtId="201" formatCode="#,##0_ ;[Red]\-#,##0\ ;\–\ "/>
    <numFmt numFmtId="202" formatCode="#,##0.0_ ;[Red]\-#,##0.0\ ;\–\ "/>
    <numFmt numFmtId="203" formatCode="0.0%\ ;[Red]\-0.0%\ ;\–\ "/>
    <numFmt numFmtId="204" formatCode="0%\ ;[Red]\-0%\ ;\–\ "/>
    <numFmt numFmtId="205" formatCode="000\ 00"/>
    <numFmt numFmtId="206" formatCode="[$-405]d\.\ mmmm\ yyyy"/>
    <numFmt numFmtId="207" formatCode="#,##0.0"/>
  </numFmts>
  <fonts count="50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sz val="10"/>
      <color indexed="10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11"/>
      <color indexed="20"/>
      <name val="Arial Narrow"/>
      <family val="2"/>
    </font>
    <font>
      <b/>
      <sz val="11"/>
      <color indexed="9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8"/>
      <color indexed="56"/>
      <name val="Cambria"/>
      <family val="2"/>
    </font>
    <font>
      <sz val="11"/>
      <color indexed="60"/>
      <name val="Arial Narrow"/>
      <family val="2"/>
    </font>
    <font>
      <sz val="11"/>
      <color indexed="52"/>
      <name val="Arial Narrow"/>
      <family val="2"/>
    </font>
    <font>
      <sz val="11"/>
      <color indexed="17"/>
      <name val="Arial Narrow"/>
      <family val="2"/>
    </font>
    <font>
      <sz val="11"/>
      <color indexed="10"/>
      <name val="Arial Narrow"/>
      <family val="2"/>
    </font>
    <font>
      <sz val="11"/>
      <color indexed="62"/>
      <name val="Arial Narrow"/>
      <family val="2"/>
    </font>
    <font>
      <b/>
      <sz val="11"/>
      <color indexed="52"/>
      <name val="Arial Narrow"/>
      <family val="2"/>
    </font>
    <font>
      <b/>
      <sz val="11"/>
      <color indexed="63"/>
      <name val="Arial Narrow"/>
      <family val="2"/>
    </font>
    <font>
      <i/>
      <sz val="11"/>
      <color indexed="23"/>
      <name val="Arial Narrow"/>
      <family val="2"/>
    </font>
    <font>
      <b/>
      <sz val="10"/>
      <color indexed="22"/>
      <name val="Arial Narrow"/>
      <family val="2"/>
    </font>
    <font>
      <b/>
      <sz val="10"/>
      <color indexed="9"/>
      <name val="Arial CE"/>
      <family val="2"/>
    </font>
    <font>
      <b/>
      <sz val="10"/>
      <color indexed="17"/>
      <name val="Arial Narrow"/>
      <family val="2"/>
    </font>
    <font>
      <b/>
      <sz val="10"/>
      <color indexed="10"/>
      <name val="Arial Narrow"/>
      <family val="2"/>
    </font>
    <font>
      <i/>
      <sz val="8"/>
      <color indexed="10"/>
      <name val="Arial Narrow"/>
      <family val="2"/>
    </font>
    <font>
      <i/>
      <vertAlign val="superscript"/>
      <sz val="8"/>
      <color indexed="10"/>
      <name val="Arial Narrow"/>
      <family val="2"/>
    </font>
    <font>
      <sz val="8"/>
      <name val="Arial CE"/>
      <family val="0"/>
    </font>
    <font>
      <b/>
      <i/>
      <sz val="9"/>
      <name val="Arial Narrow"/>
      <family val="2"/>
    </font>
    <font>
      <b/>
      <i/>
      <sz val="12"/>
      <color indexed="22"/>
      <name val="Arial Narrow"/>
      <family val="2"/>
    </font>
    <font>
      <b/>
      <i/>
      <sz val="8"/>
      <name val="Arial Narrow"/>
      <family val="2"/>
    </font>
    <font>
      <b/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27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hair"/>
      <bottom style="double"/>
    </border>
    <border>
      <left style="thin"/>
      <right style="hair"/>
      <top style="double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medium"/>
    </border>
    <border>
      <left style="thin"/>
      <right style="hair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double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thin"/>
    </border>
    <border>
      <left style="medium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hair"/>
      <top style="thin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hair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medium"/>
      <top style="double"/>
      <bottom style="medium"/>
    </border>
    <border>
      <left style="medium"/>
      <right style="hair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hair"/>
    </border>
    <border>
      <left style="double"/>
      <right style="medium"/>
      <top style="hair"/>
      <bottom style="hair"/>
    </border>
    <border>
      <left style="medium"/>
      <right style="hair"/>
      <top style="hair"/>
      <bottom style="medium"/>
    </border>
    <border>
      <left style="double"/>
      <right style="medium"/>
      <top style="hair"/>
      <bottom style="medium"/>
    </border>
    <border>
      <left style="thin"/>
      <right style="double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medium"/>
      <top style="thin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medium"/>
      <top style="double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double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8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7" borderId="8" applyNumberFormat="0" applyAlignment="0" applyProtection="0"/>
    <xf numFmtId="0" fontId="36" fillId="19" borderId="8" applyNumberFormat="0" applyAlignment="0" applyProtection="0"/>
    <xf numFmtId="0" fontId="37" fillId="19" borderId="9" applyNumberFormat="0" applyAlignment="0" applyProtection="0"/>
    <xf numFmtId="0" fontId="38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660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5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39" fillId="24" borderId="0" xfId="0" applyFont="1" applyFill="1" applyAlignment="1" applyProtection="1">
      <alignment horizontal="center" vertical="center"/>
      <protection hidden="1"/>
    </xf>
    <xf numFmtId="0" fontId="39" fillId="19" borderId="0" xfId="0" applyFont="1" applyFill="1" applyAlignment="1" applyProtection="1">
      <alignment horizontal="center" vertical="center"/>
      <protection hidden="1"/>
    </xf>
    <xf numFmtId="0" fontId="39" fillId="19" borderId="0" xfId="0" applyFont="1" applyFill="1" applyAlignment="1" applyProtection="1">
      <alignment horizontal="right" vertical="center"/>
      <protection hidden="1"/>
    </xf>
    <xf numFmtId="0" fontId="9" fillId="4" borderId="0" xfId="0" applyFont="1" applyFill="1" applyAlignment="1" applyProtection="1">
      <alignment horizontal="right" vertical="center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10" fillId="19" borderId="0" xfId="0" applyFont="1" applyFill="1" applyAlignment="1" applyProtection="1">
      <alignment horizontal="center" vertical="center"/>
      <protection hidden="1"/>
    </xf>
    <xf numFmtId="0" fontId="10" fillId="19" borderId="0" xfId="0" applyFont="1" applyFill="1" applyAlignment="1" applyProtection="1">
      <alignment horizontal="right" vertical="center"/>
      <protection hidden="1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19" borderId="0" xfId="0" applyFont="1" applyFill="1" applyAlignment="1" applyProtection="1">
      <alignment horizontal="left" vertical="center"/>
      <protection hidden="1"/>
    </xf>
    <xf numFmtId="0" fontId="39" fillId="24" borderId="0" xfId="0" applyFont="1" applyFill="1" applyAlignment="1" applyProtection="1">
      <alignment horizontal="center" vertical="center"/>
      <protection hidden="1" locked="0"/>
    </xf>
    <xf numFmtId="0" fontId="11" fillId="19" borderId="0" xfId="0" applyFont="1" applyFill="1" applyAlignment="1" applyProtection="1">
      <alignment horizontal="center" vertical="center"/>
      <protection hidden="1"/>
    </xf>
    <xf numFmtId="0" fontId="11" fillId="19" borderId="0" xfId="0" applyFont="1" applyFill="1" applyAlignment="1" applyProtection="1">
      <alignment vertical="center"/>
      <protection hidden="1"/>
    </xf>
    <xf numFmtId="0" fontId="10" fillId="18" borderId="0" xfId="0" applyFont="1" applyFill="1" applyAlignment="1" applyProtection="1">
      <alignment horizontal="center" vertical="center"/>
      <protection hidden="1" locked="0"/>
    </xf>
    <xf numFmtId="0" fontId="12" fillId="19" borderId="0" xfId="0" applyFont="1" applyFill="1" applyAlignment="1" applyProtection="1">
      <alignment vertical="center"/>
      <protection hidden="1"/>
    </xf>
    <xf numFmtId="49" fontId="12" fillId="0" borderId="0" xfId="0" applyNumberFormat="1" applyFont="1" applyFill="1" applyAlignment="1" applyProtection="1">
      <alignment vertical="center"/>
      <protection hidden="1"/>
    </xf>
    <xf numFmtId="49" fontId="12" fillId="0" borderId="0" xfId="0" applyNumberFormat="1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hidden="1"/>
    </xf>
    <xf numFmtId="3" fontId="40" fillId="0" borderId="0" xfId="0" applyNumberFormat="1" applyFont="1" applyBorder="1" applyAlignment="1">
      <alignment/>
    </xf>
    <xf numFmtId="0" fontId="10" fillId="18" borderId="0" xfId="0" applyFont="1" applyFill="1" applyAlignment="1" applyProtection="1">
      <alignment horizontal="center" vertical="center"/>
      <protection hidden="1"/>
    </xf>
    <xf numFmtId="0" fontId="12" fillId="0" borderId="0" xfId="0" applyNumberFormat="1" applyFont="1" applyFill="1" applyAlignment="1" applyProtection="1">
      <alignment vertical="center"/>
      <protection hidden="1"/>
    </xf>
    <xf numFmtId="0" fontId="10" fillId="25" borderId="0" xfId="0" applyFont="1" applyFill="1" applyAlignment="1" applyProtection="1">
      <alignment horizontal="center" vertical="center"/>
      <protection hidden="1"/>
    </xf>
    <xf numFmtId="49" fontId="12" fillId="0" borderId="0" xfId="0" applyNumberFormat="1" applyFont="1" applyFill="1" applyAlignment="1" applyProtection="1">
      <alignment vertical="top"/>
      <protection locked="0"/>
    </xf>
    <xf numFmtId="49" fontId="12" fillId="0" borderId="0" xfId="0" applyNumberFormat="1" applyFont="1" applyFill="1" applyAlignment="1" applyProtection="1">
      <alignment vertical="top"/>
      <protection hidden="1"/>
    </xf>
    <xf numFmtId="0" fontId="41" fillId="19" borderId="0" xfId="0" applyFont="1" applyFill="1" applyAlignment="1" applyProtection="1">
      <alignment horizontal="center" vertical="center"/>
      <protection hidden="1"/>
    </xf>
    <xf numFmtId="49" fontId="13" fillId="0" borderId="0" xfId="0" applyNumberFormat="1" applyFont="1" applyFill="1" applyAlignment="1" applyProtection="1">
      <alignment/>
      <protection locked="0"/>
    </xf>
    <xf numFmtId="49" fontId="10" fillId="0" borderId="0" xfId="0" applyNumberFormat="1" applyFont="1" applyFill="1" applyAlignment="1" applyProtection="1">
      <alignment vertical="top"/>
      <protection locked="0"/>
    </xf>
    <xf numFmtId="0" fontId="14" fillId="19" borderId="0" xfId="0" applyFont="1" applyFill="1" applyAlignment="1" applyProtection="1">
      <alignment vertical="center"/>
      <protection hidden="1"/>
    </xf>
    <xf numFmtId="0" fontId="11" fillId="0" borderId="11" xfId="0" applyNumberFormat="1" applyFont="1" applyFill="1" applyBorder="1" applyAlignment="1" applyProtection="1">
      <alignment vertical="center"/>
      <protection hidden="1"/>
    </xf>
    <xf numFmtId="49" fontId="11" fillId="0" borderId="11" xfId="0" applyNumberFormat="1" applyFont="1" applyFill="1" applyBorder="1" applyAlignment="1" applyProtection="1">
      <alignment vertical="center"/>
      <protection hidden="1"/>
    </xf>
    <xf numFmtId="49" fontId="14" fillId="0" borderId="11" xfId="0" applyNumberFormat="1" applyFont="1" applyFill="1" applyBorder="1" applyAlignment="1" applyProtection="1">
      <alignment vertical="center"/>
      <protection hidden="1"/>
    </xf>
    <xf numFmtId="49" fontId="10" fillId="0" borderId="11" xfId="0" applyNumberFormat="1" applyFont="1" applyFill="1" applyBorder="1" applyAlignment="1" applyProtection="1">
      <alignment horizontal="right" vertical="center"/>
      <protection locked="0"/>
    </xf>
    <xf numFmtId="0" fontId="11" fillId="19" borderId="12" xfId="0" applyFont="1" applyFill="1" applyBorder="1" applyAlignment="1" applyProtection="1">
      <alignment vertical="center"/>
      <protection hidden="1"/>
    </xf>
    <xf numFmtId="0" fontId="11" fillId="19" borderId="13" xfId="0" applyFont="1" applyFill="1" applyBorder="1" applyAlignment="1" applyProtection="1">
      <alignment vertical="center"/>
      <protection hidden="1"/>
    </xf>
    <xf numFmtId="49" fontId="11" fillId="25" borderId="14" xfId="0" applyNumberFormat="1" applyFont="1" applyFill="1" applyBorder="1" applyAlignment="1" applyProtection="1">
      <alignment horizontal="center" vertical="center" wrapText="1"/>
      <protection locked="0"/>
    </xf>
    <xf numFmtId="49" fontId="11" fillId="25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25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19" borderId="0" xfId="0" applyFont="1" applyFill="1" applyAlignment="1" applyProtection="1">
      <alignment horizontal="center" vertical="center"/>
      <protection locked="0"/>
    </xf>
    <xf numFmtId="0" fontId="11" fillId="19" borderId="12" xfId="0" applyFont="1" applyFill="1" applyBorder="1" applyAlignment="1" applyProtection="1">
      <alignment vertical="center"/>
      <protection locked="0"/>
    </xf>
    <xf numFmtId="49" fontId="11" fillId="25" borderId="17" xfId="0" applyNumberFormat="1" applyFont="1" applyFill="1" applyBorder="1" applyAlignment="1" applyProtection="1">
      <alignment vertical="center"/>
      <protection locked="0"/>
    </xf>
    <xf numFmtId="49" fontId="11" fillId="25" borderId="18" xfId="0" applyNumberFormat="1" applyFont="1" applyFill="1" applyBorder="1" applyAlignment="1" applyProtection="1">
      <alignment horizontal="left" vertical="center"/>
      <protection locked="0"/>
    </xf>
    <xf numFmtId="49" fontId="11" fillId="25" borderId="18" xfId="0" applyNumberFormat="1" applyFont="1" applyFill="1" applyBorder="1" applyAlignment="1" applyProtection="1">
      <alignment horizontal="right" vertical="center"/>
      <protection locked="0"/>
    </xf>
    <xf numFmtId="49" fontId="11" fillId="25" borderId="19" xfId="0" applyNumberFormat="1" applyFont="1" applyFill="1" applyBorder="1" applyAlignment="1" applyProtection="1">
      <alignment horizontal="left" vertical="center"/>
      <protection locked="0"/>
    </xf>
    <xf numFmtId="202" fontId="11" fillId="18" borderId="20" xfId="0" applyNumberFormat="1" applyFont="1" applyFill="1" applyBorder="1" applyAlignment="1" applyProtection="1">
      <alignment horizontal="right" vertical="center"/>
      <protection locked="0"/>
    </xf>
    <xf numFmtId="202" fontId="11" fillId="18" borderId="21" xfId="0" applyNumberFormat="1" applyFont="1" applyFill="1" applyBorder="1" applyAlignment="1" applyProtection="1">
      <alignment horizontal="right" vertical="center"/>
      <protection locked="0"/>
    </xf>
    <xf numFmtId="202" fontId="11" fillId="18" borderId="22" xfId="0" applyNumberFormat="1" applyFont="1" applyFill="1" applyBorder="1" applyAlignment="1" applyProtection="1">
      <alignment horizontal="right" vertical="center"/>
      <protection locked="0"/>
    </xf>
    <xf numFmtId="200" fontId="11" fillId="18" borderId="23" xfId="0" applyNumberFormat="1" applyFont="1" applyFill="1" applyBorder="1" applyAlignment="1" applyProtection="1">
      <alignment horizontal="right" vertical="center"/>
      <protection locked="0"/>
    </xf>
    <xf numFmtId="202" fontId="11" fillId="18" borderId="24" xfId="0" applyNumberFormat="1" applyFont="1" applyFill="1" applyBorder="1" applyAlignment="1" applyProtection="1">
      <alignment horizontal="right" vertical="center"/>
      <protection locked="0"/>
    </xf>
    <xf numFmtId="49" fontId="11" fillId="25" borderId="25" xfId="0" applyNumberFormat="1" applyFont="1" applyFill="1" applyBorder="1" applyAlignment="1" applyProtection="1">
      <alignment vertical="center"/>
      <protection locked="0"/>
    </xf>
    <xf numFmtId="49" fontId="11" fillId="25" borderId="26" xfId="0" applyNumberFormat="1" applyFont="1" applyFill="1" applyBorder="1" applyAlignment="1" applyProtection="1">
      <alignment horizontal="left" vertical="center"/>
      <protection locked="0"/>
    </xf>
    <xf numFmtId="49" fontId="11" fillId="25" borderId="26" xfId="0" applyNumberFormat="1" applyFont="1" applyFill="1" applyBorder="1" applyAlignment="1" applyProtection="1">
      <alignment horizontal="right" vertical="center"/>
      <protection locked="0"/>
    </xf>
    <xf numFmtId="49" fontId="11" fillId="25" borderId="27" xfId="0" applyNumberFormat="1" applyFont="1" applyFill="1" applyBorder="1" applyAlignment="1" applyProtection="1">
      <alignment horizontal="left" vertical="center"/>
      <protection locked="0"/>
    </xf>
    <xf numFmtId="202" fontId="11" fillId="18" borderId="28" xfId="0" applyNumberFormat="1" applyFont="1" applyFill="1" applyBorder="1" applyAlignment="1" applyProtection="1">
      <alignment horizontal="right" vertical="center"/>
      <protection locked="0"/>
    </xf>
    <xf numFmtId="202" fontId="11" fillId="18" borderId="29" xfId="0" applyNumberFormat="1" applyFont="1" applyFill="1" applyBorder="1" applyAlignment="1" applyProtection="1">
      <alignment horizontal="right" vertical="center"/>
      <protection locked="0"/>
    </xf>
    <xf numFmtId="202" fontId="11" fillId="18" borderId="30" xfId="0" applyNumberFormat="1" applyFont="1" applyFill="1" applyBorder="1" applyAlignment="1" applyProtection="1">
      <alignment horizontal="right" vertical="center"/>
      <protection locked="0"/>
    </xf>
    <xf numFmtId="200" fontId="11" fillId="18" borderId="31" xfId="0" applyNumberFormat="1" applyFont="1" applyFill="1" applyBorder="1" applyAlignment="1" applyProtection="1">
      <alignment horizontal="right" vertical="center"/>
      <protection locked="0"/>
    </xf>
    <xf numFmtId="202" fontId="11" fillId="18" borderId="32" xfId="0" applyNumberFormat="1" applyFont="1" applyFill="1" applyBorder="1" applyAlignment="1" applyProtection="1">
      <alignment horizontal="right" vertical="center"/>
      <protection locked="0"/>
    </xf>
    <xf numFmtId="202" fontId="11" fillId="19" borderId="0" xfId="0" applyNumberFormat="1" applyFont="1" applyFill="1" applyAlignment="1" applyProtection="1">
      <alignment vertical="center"/>
      <protection hidden="1"/>
    </xf>
    <xf numFmtId="49" fontId="11" fillId="25" borderId="33" xfId="0" applyNumberFormat="1" applyFont="1" applyFill="1" applyBorder="1" applyAlignment="1" applyProtection="1">
      <alignment vertical="center"/>
      <protection locked="0"/>
    </xf>
    <xf numFmtId="49" fontId="11" fillId="25" borderId="34" xfId="0" applyNumberFormat="1" applyFont="1" applyFill="1" applyBorder="1" applyAlignment="1" applyProtection="1">
      <alignment horizontal="left" vertical="center"/>
      <protection locked="0"/>
    </xf>
    <xf numFmtId="49" fontId="11" fillId="25" borderId="34" xfId="0" applyNumberFormat="1" applyFont="1" applyFill="1" applyBorder="1" applyAlignment="1" applyProtection="1">
      <alignment horizontal="right" vertical="center"/>
      <protection locked="0"/>
    </xf>
    <xf numFmtId="49" fontId="11" fillId="25" borderId="35" xfId="0" applyNumberFormat="1" applyFont="1" applyFill="1" applyBorder="1" applyAlignment="1" applyProtection="1">
      <alignment horizontal="left" vertical="center"/>
      <protection locked="0"/>
    </xf>
    <xf numFmtId="202" fontId="11" fillId="18" borderId="36" xfId="0" applyNumberFormat="1" applyFont="1" applyFill="1" applyBorder="1" applyAlignment="1" applyProtection="1">
      <alignment horizontal="right" vertical="center"/>
      <protection locked="0"/>
    </xf>
    <xf numFmtId="202" fontId="11" fillId="18" borderId="37" xfId="0" applyNumberFormat="1" applyFont="1" applyFill="1" applyBorder="1" applyAlignment="1" applyProtection="1">
      <alignment horizontal="right" vertical="center"/>
      <protection locked="0"/>
    </xf>
    <xf numFmtId="202" fontId="11" fillId="18" borderId="38" xfId="0" applyNumberFormat="1" applyFont="1" applyFill="1" applyBorder="1" applyAlignment="1" applyProtection="1">
      <alignment horizontal="right" vertical="center"/>
      <protection locked="0"/>
    </xf>
    <xf numFmtId="200" fontId="11" fillId="18" borderId="39" xfId="0" applyNumberFormat="1" applyFont="1" applyFill="1" applyBorder="1" applyAlignment="1" applyProtection="1">
      <alignment horizontal="right" vertical="center"/>
      <protection locked="0"/>
    </xf>
    <xf numFmtId="202" fontId="11" fillId="18" borderId="40" xfId="0" applyNumberFormat="1" applyFont="1" applyFill="1" applyBorder="1" applyAlignment="1" applyProtection="1">
      <alignment horizontal="right" vertical="center"/>
      <protection locked="0"/>
    </xf>
    <xf numFmtId="49" fontId="10" fillId="25" borderId="41" xfId="0" applyNumberFormat="1" applyFont="1" applyFill="1" applyBorder="1" applyAlignment="1" applyProtection="1">
      <alignment vertical="center"/>
      <protection locked="0"/>
    </xf>
    <xf numFmtId="49" fontId="10" fillId="25" borderId="42" xfId="0" applyNumberFormat="1" applyFont="1" applyFill="1" applyBorder="1" applyAlignment="1" applyProtection="1">
      <alignment horizontal="left" vertical="center"/>
      <protection locked="0"/>
    </xf>
    <xf numFmtId="49" fontId="10" fillId="25" borderId="42" xfId="0" applyNumberFormat="1" applyFont="1" applyFill="1" applyBorder="1" applyAlignment="1" applyProtection="1">
      <alignment horizontal="right" vertical="center"/>
      <protection locked="0"/>
    </xf>
    <xf numFmtId="49" fontId="10" fillId="25" borderId="43" xfId="0" applyNumberFormat="1" applyFont="1" applyFill="1" applyBorder="1" applyAlignment="1" applyProtection="1">
      <alignment horizontal="left" vertical="center"/>
      <protection locked="0"/>
    </xf>
    <xf numFmtId="202" fontId="10" fillId="18" borderId="44" xfId="0" applyNumberFormat="1" applyFont="1" applyFill="1" applyBorder="1" applyAlignment="1" applyProtection="1">
      <alignment horizontal="right" vertical="center"/>
      <protection locked="0"/>
    </xf>
    <xf numFmtId="202" fontId="10" fillId="18" borderId="45" xfId="0" applyNumberFormat="1" applyFont="1" applyFill="1" applyBorder="1" applyAlignment="1" applyProtection="1">
      <alignment horizontal="right" vertical="center"/>
      <protection locked="0"/>
    </xf>
    <xf numFmtId="202" fontId="10" fillId="18" borderId="46" xfId="0" applyNumberFormat="1" applyFont="1" applyFill="1" applyBorder="1" applyAlignment="1" applyProtection="1">
      <alignment horizontal="right" vertical="center"/>
      <protection locked="0"/>
    </xf>
    <xf numFmtId="200" fontId="10" fillId="18" borderId="47" xfId="0" applyNumberFormat="1" applyFont="1" applyFill="1" applyBorder="1" applyAlignment="1" applyProtection="1">
      <alignment horizontal="right" vertical="center"/>
      <protection locked="0"/>
    </xf>
    <xf numFmtId="202" fontId="10" fillId="18" borderId="48" xfId="0" applyNumberFormat="1" applyFont="1" applyFill="1" applyBorder="1" applyAlignment="1" applyProtection="1">
      <alignment horizontal="right" vertical="center"/>
      <protection locked="0"/>
    </xf>
    <xf numFmtId="49" fontId="11" fillId="25" borderId="49" xfId="0" applyNumberFormat="1" applyFont="1" applyFill="1" applyBorder="1" applyAlignment="1" applyProtection="1">
      <alignment vertical="center"/>
      <protection locked="0"/>
    </xf>
    <xf numFmtId="49" fontId="11" fillId="25" borderId="50" xfId="0" applyNumberFormat="1" applyFont="1" applyFill="1" applyBorder="1" applyAlignment="1" applyProtection="1">
      <alignment horizontal="left" vertical="center"/>
      <protection locked="0"/>
    </xf>
    <xf numFmtId="49" fontId="11" fillId="25" borderId="50" xfId="0" applyNumberFormat="1" applyFont="1" applyFill="1" applyBorder="1" applyAlignment="1" applyProtection="1">
      <alignment horizontal="right" vertical="center"/>
      <protection locked="0"/>
    </xf>
    <xf numFmtId="49" fontId="11" fillId="25" borderId="51" xfId="0" applyNumberFormat="1" applyFont="1" applyFill="1" applyBorder="1" applyAlignment="1" applyProtection="1">
      <alignment horizontal="left" vertical="center"/>
      <protection locked="0"/>
    </xf>
    <xf numFmtId="202" fontId="11" fillId="18" borderId="52" xfId="0" applyNumberFormat="1" applyFont="1" applyFill="1" applyBorder="1" applyAlignment="1" applyProtection="1">
      <alignment horizontal="right" vertical="center"/>
      <protection locked="0"/>
    </xf>
    <xf numFmtId="202" fontId="11" fillId="18" borderId="53" xfId="0" applyNumberFormat="1" applyFont="1" applyFill="1" applyBorder="1" applyAlignment="1" applyProtection="1">
      <alignment horizontal="right" vertical="center"/>
      <protection locked="0"/>
    </xf>
    <xf numFmtId="202" fontId="11" fillId="18" borderId="54" xfId="0" applyNumberFormat="1" applyFont="1" applyFill="1" applyBorder="1" applyAlignment="1" applyProtection="1">
      <alignment horizontal="right" vertical="center"/>
      <protection locked="0"/>
    </xf>
    <xf numFmtId="200" fontId="11" fillId="18" borderId="55" xfId="0" applyNumberFormat="1" applyFont="1" applyFill="1" applyBorder="1" applyAlignment="1" applyProtection="1">
      <alignment horizontal="right" vertical="center"/>
      <protection locked="0"/>
    </xf>
    <xf numFmtId="202" fontId="11" fillId="18" borderId="56" xfId="0" applyNumberFormat="1" applyFont="1" applyFill="1" applyBorder="1" applyAlignment="1" applyProtection="1">
      <alignment horizontal="right" vertical="center"/>
      <protection locked="0"/>
    </xf>
    <xf numFmtId="49" fontId="11" fillId="25" borderId="57" xfId="0" applyNumberFormat="1" applyFont="1" applyFill="1" applyBorder="1" applyAlignment="1" applyProtection="1">
      <alignment vertical="center"/>
      <protection locked="0"/>
    </xf>
    <xf numFmtId="49" fontId="11" fillId="25" borderId="58" xfId="0" applyNumberFormat="1" applyFont="1" applyFill="1" applyBorder="1" applyAlignment="1" applyProtection="1">
      <alignment horizontal="left" vertical="center"/>
      <protection locked="0"/>
    </xf>
    <xf numFmtId="49" fontId="11" fillId="25" borderId="58" xfId="0" applyNumberFormat="1" applyFont="1" applyFill="1" applyBorder="1" applyAlignment="1" applyProtection="1">
      <alignment horizontal="right" vertical="center"/>
      <protection locked="0"/>
    </xf>
    <xf numFmtId="49" fontId="11" fillId="25" borderId="59" xfId="0" applyNumberFormat="1" applyFont="1" applyFill="1" applyBorder="1" applyAlignment="1" applyProtection="1">
      <alignment horizontal="left" vertical="center"/>
      <protection locked="0"/>
    </xf>
    <xf numFmtId="202" fontId="11" fillId="18" borderId="60" xfId="0" applyNumberFormat="1" applyFont="1" applyFill="1" applyBorder="1" applyAlignment="1" applyProtection="1">
      <alignment horizontal="right" vertical="center"/>
      <protection locked="0"/>
    </xf>
    <xf numFmtId="202" fontId="11" fillId="18" borderId="61" xfId="0" applyNumberFormat="1" applyFont="1" applyFill="1" applyBorder="1" applyAlignment="1" applyProtection="1">
      <alignment horizontal="right" vertical="center"/>
      <protection locked="0"/>
    </xf>
    <xf numFmtId="202" fontId="11" fillId="18" borderId="62" xfId="0" applyNumberFormat="1" applyFont="1" applyFill="1" applyBorder="1" applyAlignment="1" applyProtection="1">
      <alignment horizontal="right" vertical="center"/>
      <protection locked="0"/>
    </xf>
    <xf numFmtId="202" fontId="11" fillId="18" borderId="63" xfId="0" applyNumberFormat="1" applyFont="1" applyFill="1" applyBorder="1" applyAlignment="1" applyProtection="1">
      <alignment horizontal="right" vertical="center"/>
      <protection locked="0"/>
    </xf>
    <xf numFmtId="202" fontId="11" fillId="18" borderId="64" xfId="0" applyNumberFormat="1" applyFont="1" applyFill="1" applyBorder="1" applyAlignment="1" applyProtection="1">
      <alignment horizontal="right" vertical="center"/>
      <protection locked="0"/>
    </xf>
    <xf numFmtId="49" fontId="10" fillId="25" borderId="65" xfId="0" applyNumberFormat="1" applyFont="1" applyFill="1" applyBorder="1" applyAlignment="1" applyProtection="1">
      <alignment vertical="center"/>
      <protection locked="0"/>
    </xf>
    <xf numFmtId="49" fontId="10" fillId="25" borderId="66" xfId="0" applyNumberFormat="1" applyFont="1" applyFill="1" applyBorder="1" applyAlignment="1" applyProtection="1">
      <alignment horizontal="left" vertical="center"/>
      <protection locked="0"/>
    </xf>
    <xf numFmtId="49" fontId="10" fillId="25" borderId="66" xfId="0" applyNumberFormat="1" applyFont="1" applyFill="1" applyBorder="1" applyAlignment="1" applyProtection="1">
      <alignment horizontal="right" vertical="center"/>
      <protection locked="0"/>
    </xf>
    <xf numFmtId="49" fontId="10" fillId="25" borderId="67" xfId="0" applyNumberFormat="1" applyFont="1" applyFill="1" applyBorder="1" applyAlignment="1" applyProtection="1">
      <alignment horizontal="left" vertical="center"/>
      <protection locked="0"/>
    </xf>
    <xf numFmtId="202" fontId="10" fillId="18" borderId="68" xfId="0" applyNumberFormat="1" applyFont="1" applyFill="1" applyBorder="1" applyAlignment="1" applyProtection="1">
      <alignment horizontal="right" vertical="center"/>
      <protection locked="0"/>
    </xf>
    <xf numFmtId="202" fontId="10" fillId="18" borderId="69" xfId="0" applyNumberFormat="1" applyFont="1" applyFill="1" applyBorder="1" applyAlignment="1" applyProtection="1">
      <alignment horizontal="right" vertical="center"/>
      <protection locked="0"/>
    </xf>
    <xf numFmtId="202" fontId="10" fillId="18" borderId="70" xfId="0" applyNumberFormat="1" applyFont="1" applyFill="1" applyBorder="1" applyAlignment="1" applyProtection="1">
      <alignment horizontal="right" vertical="center"/>
      <protection locked="0"/>
    </xf>
    <xf numFmtId="200" fontId="10" fillId="18" borderId="71" xfId="0" applyNumberFormat="1" applyFont="1" applyFill="1" applyBorder="1" applyAlignment="1" applyProtection="1">
      <alignment horizontal="right" vertical="center"/>
      <protection locked="0"/>
    </xf>
    <xf numFmtId="202" fontId="10" fillId="18" borderId="72" xfId="0" applyNumberFormat="1" applyFont="1" applyFill="1" applyBorder="1" applyAlignment="1" applyProtection="1">
      <alignment horizontal="right" vertical="center"/>
      <protection locked="0"/>
    </xf>
    <xf numFmtId="0" fontId="16" fillId="0" borderId="73" xfId="0" applyFont="1" applyFill="1" applyBorder="1" applyAlignment="1" applyProtection="1">
      <alignment/>
      <protection hidden="1"/>
    </xf>
    <xf numFmtId="0" fontId="17" fillId="0" borderId="73" xfId="0" applyFont="1" applyFill="1" applyBorder="1" applyAlignment="1" applyProtection="1">
      <alignment/>
      <protection hidden="1"/>
    </xf>
    <xf numFmtId="0" fontId="17" fillId="0" borderId="73" xfId="0" applyFont="1" applyFill="1" applyBorder="1" applyAlignment="1" applyProtection="1">
      <alignment horizontal="right"/>
      <protection locked="0"/>
    </xf>
    <xf numFmtId="0" fontId="18" fillId="0" borderId="0" xfId="0" applyFont="1" applyFill="1" applyAlignment="1" applyProtection="1">
      <alignment horizontal="center" vertical="top"/>
      <protection locked="0"/>
    </xf>
    <xf numFmtId="49" fontId="10" fillId="25" borderId="74" xfId="0" applyNumberFormat="1" applyFont="1" applyFill="1" applyBorder="1" applyAlignment="1" applyProtection="1">
      <alignment vertical="center"/>
      <protection locked="0"/>
    </xf>
    <xf numFmtId="49" fontId="10" fillId="25" borderId="75" xfId="0" applyNumberFormat="1" applyFont="1" applyFill="1" applyBorder="1" applyAlignment="1" applyProtection="1">
      <alignment horizontal="left" vertical="center"/>
      <protection locked="0"/>
    </xf>
    <xf numFmtId="49" fontId="10" fillId="25" borderId="75" xfId="0" applyNumberFormat="1" applyFont="1" applyFill="1" applyBorder="1" applyAlignment="1" applyProtection="1">
      <alignment horizontal="right" vertical="center"/>
      <protection locked="0"/>
    </xf>
    <xf numFmtId="49" fontId="10" fillId="25" borderId="76" xfId="0" applyNumberFormat="1" applyFont="1" applyFill="1" applyBorder="1" applyAlignment="1" applyProtection="1">
      <alignment horizontal="left" vertical="center"/>
      <protection locked="0"/>
    </xf>
    <xf numFmtId="202" fontId="10" fillId="18" borderId="77" xfId="0" applyNumberFormat="1" applyFont="1" applyFill="1" applyBorder="1" applyAlignment="1" applyProtection="1">
      <alignment horizontal="right" vertical="center"/>
      <protection locked="0"/>
    </xf>
    <xf numFmtId="202" fontId="10" fillId="18" borderId="78" xfId="0" applyNumberFormat="1" applyFont="1" applyFill="1" applyBorder="1" applyAlignment="1" applyProtection="1">
      <alignment horizontal="right" vertical="center"/>
      <protection locked="0"/>
    </xf>
    <xf numFmtId="202" fontId="10" fillId="18" borderId="79" xfId="0" applyNumberFormat="1" applyFont="1" applyFill="1" applyBorder="1" applyAlignment="1" applyProtection="1">
      <alignment horizontal="right" vertical="center"/>
      <protection locked="0"/>
    </xf>
    <xf numFmtId="202" fontId="10" fillId="18" borderId="80" xfId="0" applyNumberFormat="1" applyFont="1" applyFill="1" applyBorder="1" applyAlignment="1" applyProtection="1">
      <alignment horizontal="right" vertical="center"/>
      <protection locked="0"/>
    </xf>
    <xf numFmtId="200" fontId="10" fillId="18" borderId="68" xfId="0" applyNumberFormat="1" applyFont="1" applyFill="1" applyBorder="1" applyAlignment="1" applyProtection="1">
      <alignment horizontal="right" vertical="center"/>
      <protection locked="0"/>
    </xf>
    <xf numFmtId="200" fontId="10" fillId="18" borderId="69" xfId="0" applyNumberFormat="1" applyFont="1" applyFill="1" applyBorder="1" applyAlignment="1" applyProtection="1">
      <alignment horizontal="right" vertical="center"/>
      <protection locked="0"/>
    </xf>
    <xf numFmtId="200" fontId="10" fillId="18" borderId="70" xfId="0" applyNumberFormat="1" applyFont="1" applyFill="1" applyBorder="1" applyAlignment="1" applyProtection="1">
      <alignment horizontal="right" vertical="center"/>
      <protection locked="0"/>
    </xf>
    <xf numFmtId="200" fontId="10" fillId="18" borderId="72" xfId="0" applyNumberFormat="1" applyFont="1" applyFill="1" applyBorder="1" applyAlignment="1" applyProtection="1">
      <alignment horizontal="right" vertical="center"/>
      <protection locked="0"/>
    </xf>
    <xf numFmtId="49" fontId="11" fillId="25" borderId="81" xfId="0" applyNumberFormat="1" applyFont="1" applyFill="1" applyBorder="1" applyAlignment="1" applyProtection="1">
      <alignment horizontal="center" vertical="center" wrapText="1"/>
      <protection locked="0"/>
    </xf>
    <xf numFmtId="202" fontId="11" fillId="18" borderId="82" xfId="0" applyNumberFormat="1" applyFont="1" applyFill="1" applyBorder="1" applyAlignment="1" applyProtection="1">
      <alignment horizontal="right" vertical="center"/>
      <protection locked="0"/>
    </xf>
    <xf numFmtId="202" fontId="11" fillId="18" borderId="83" xfId="0" applyNumberFormat="1" applyFont="1" applyFill="1" applyBorder="1" applyAlignment="1" applyProtection="1">
      <alignment horizontal="right" vertical="center"/>
      <protection locked="0"/>
    </xf>
    <xf numFmtId="202" fontId="10" fillId="18" borderId="84" xfId="0" applyNumberFormat="1" applyFont="1" applyFill="1" applyBorder="1" applyAlignment="1" applyProtection="1">
      <alignment horizontal="right" vertical="center"/>
      <protection locked="0"/>
    </xf>
    <xf numFmtId="200" fontId="10" fillId="18" borderId="85" xfId="0" applyNumberFormat="1" applyFont="1" applyFill="1" applyBorder="1" applyAlignment="1" applyProtection="1">
      <alignment horizontal="right" vertical="center"/>
      <protection locked="0"/>
    </xf>
    <xf numFmtId="49" fontId="10" fillId="25" borderId="86" xfId="0" applyNumberFormat="1" applyFont="1" applyFill="1" applyBorder="1" applyAlignment="1" applyProtection="1">
      <alignment vertical="center" wrapText="1"/>
      <protection locked="0"/>
    </xf>
    <xf numFmtId="49" fontId="10" fillId="25" borderId="73" xfId="0" applyNumberFormat="1" applyFont="1" applyFill="1" applyBorder="1" applyAlignment="1" applyProtection="1">
      <alignment vertical="center" wrapText="1"/>
      <protection locked="0"/>
    </xf>
    <xf numFmtId="49" fontId="10" fillId="25" borderId="73" xfId="0" applyNumberFormat="1" applyFont="1" applyFill="1" applyBorder="1" applyAlignment="1" applyProtection="1">
      <alignment horizontal="right" vertical="center" wrapText="1"/>
      <protection locked="0"/>
    </xf>
    <xf numFmtId="49" fontId="10" fillId="25" borderId="87" xfId="0" applyNumberFormat="1" applyFont="1" applyFill="1" applyBorder="1" applyAlignment="1" applyProtection="1">
      <alignment vertical="center" wrapText="1"/>
      <protection locked="0"/>
    </xf>
    <xf numFmtId="49" fontId="10" fillId="25" borderId="88" xfId="0" applyNumberFormat="1" applyFont="1" applyFill="1" applyBorder="1" applyAlignment="1" applyProtection="1">
      <alignment vertical="center" wrapText="1"/>
      <protection locked="0"/>
    </xf>
    <xf numFmtId="49" fontId="10" fillId="25" borderId="0" xfId="0" applyNumberFormat="1" applyFont="1" applyFill="1" applyBorder="1" applyAlignment="1" applyProtection="1">
      <alignment vertical="center" wrapText="1"/>
      <protection locked="0"/>
    </xf>
    <xf numFmtId="49" fontId="10" fillId="25" borderId="0" xfId="0" applyNumberFormat="1" applyFont="1" applyFill="1" applyBorder="1" applyAlignment="1" applyProtection="1">
      <alignment horizontal="right" vertical="center" wrapText="1"/>
      <protection locked="0"/>
    </xf>
    <xf numFmtId="49" fontId="10" fillId="25" borderId="89" xfId="0" applyNumberFormat="1" applyFont="1" applyFill="1" applyBorder="1" applyAlignment="1" applyProtection="1">
      <alignment vertical="center" wrapText="1"/>
      <protection locked="0"/>
    </xf>
    <xf numFmtId="49" fontId="10" fillId="25" borderId="90" xfId="0" applyNumberFormat="1" applyFont="1" applyFill="1" applyBorder="1" applyAlignment="1" applyProtection="1">
      <alignment vertical="center" wrapText="1"/>
      <protection locked="0"/>
    </xf>
    <xf numFmtId="49" fontId="10" fillId="25" borderId="91" xfId="0" applyNumberFormat="1" applyFont="1" applyFill="1" applyBorder="1" applyAlignment="1" applyProtection="1">
      <alignment vertical="center" wrapText="1"/>
      <protection locked="0"/>
    </xf>
    <xf numFmtId="49" fontId="10" fillId="25" borderId="91" xfId="0" applyNumberFormat="1" applyFont="1" applyFill="1" applyBorder="1" applyAlignment="1" applyProtection="1">
      <alignment horizontal="right" vertical="center" wrapText="1"/>
      <protection locked="0"/>
    </xf>
    <xf numFmtId="49" fontId="10" fillId="25" borderId="92" xfId="0" applyNumberFormat="1" applyFont="1" applyFill="1" applyBorder="1" applyAlignment="1" applyProtection="1">
      <alignment vertical="center" wrapText="1"/>
      <protection locked="0"/>
    </xf>
    <xf numFmtId="0" fontId="11" fillId="25" borderId="93" xfId="0" applyNumberFormat="1" applyFont="1" applyFill="1" applyBorder="1" applyAlignment="1" applyProtection="1">
      <alignment vertical="center"/>
      <protection locked="0"/>
    </xf>
    <xf numFmtId="0" fontId="11" fillId="25" borderId="94" xfId="0" applyNumberFormat="1" applyFont="1" applyFill="1" applyBorder="1" applyAlignment="1" applyProtection="1">
      <alignment horizontal="left" vertical="center"/>
      <protection locked="0"/>
    </xf>
    <xf numFmtId="0" fontId="11" fillId="25" borderId="95" xfId="0" applyNumberFormat="1" applyFont="1" applyFill="1" applyBorder="1" applyAlignment="1" applyProtection="1">
      <alignment horizontal="left" vertical="center"/>
      <protection locked="0"/>
    </xf>
    <xf numFmtId="0" fontId="11" fillId="25" borderId="96" xfId="0" applyNumberFormat="1" applyFont="1" applyFill="1" applyBorder="1" applyAlignment="1" applyProtection="1">
      <alignment horizontal="left" vertical="center"/>
      <protection locked="0"/>
    </xf>
    <xf numFmtId="0" fontId="11" fillId="25" borderId="96" xfId="0" applyNumberFormat="1" applyFont="1" applyFill="1" applyBorder="1" applyAlignment="1" applyProtection="1">
      <alignment horizontal="right" vertical="center"/>
      <protection locked="0"/>
    </xf>
    <xf numFmtId="0" fontId="11" fillId="25" borderId="97" xfId="0" applyNumberFormat="1" applyFont="1" applyFill="1" applyBorder="1" applyAlignment="1" applyProtection="1">
      <alignment horizontal="left" vertical="center"/>
      <protection locked="0"/>
    </xf>
    <xf numFmtId="202" fontId="11" fillId="18" borderId="98" xfId="0" applyNumberFormat="1" applyFont="1" applyFill="1" applyBorder="1" applyAlignment="1" applyProtection="1">
      <alignment horizontal="right" vertical="center"/>
      <protection locked="0"/>
    </xf>
    <xf numFmtId="202" fontId="11" fillId="18" borderId="99" xfId="0" applyNumberFormat="1" applyFont="1" applyFill="1" applyBorder="1" applyAlignment="1" applyProtection="1">
      <alignment horizontal="right" vertical="center"/>
      <protection locked="0"/>
    </xf>
    <xf numFmtId="202" fontId="11" fillId="18" borderId="100" xfId="0" applyNumberFormat="1" applyFont="1" applyFill="1" applyBorder="1" applyAlignment="1" applyProtection="1">
      <alignment horizontal="right" vertical="center"/>
      <protection locked="0"/>
    </xf>
    <xf numFmtId="200" fontId="11" fillId="18" borderId="101" xfId="0" applyNumberFormat="1" applyFont="1" applyFill="1" applyBorder="1" applyAlignment="1" applyProtection="1">
      <alignment horizontal="right" vertical="center"/>
      <protection locked="0"/>
    </xf>
    <xf numFmtId="0" fontId="10" fillId="25" borderId="102" xfId="0" applyNumberFormat="1" applyFont="1" applyFill="1" applyBorder="1" applyAlignment="1" applyProtection="1">
      <alignment vertical="center"/>
      <protection locked="0"/>
    </xf>
    <xf numFmtId="0" fontId="10" fillId="25" borderId="103" xfId="0" applyNumberFormat="1" applyFont="1" applyFill="1" applyBorder="1" applyAlignment="1" applyProtection="1">
      <alignment horizontal="left" vertical="center"/>
      <protection locked="0"/>
    </xf>
    <xf numFmtId="0" fontId="10" fillId="25" borderId="104" xfId="0" applyNumberFormat="1" applyFont="1" applyFill="1" applyBorder="1" applyAlignment="1" applyProtection="1">
      <alignment horizontal="left" vertical="center"/>
      <protection locked="0"/>
    </xf>
    <xf numFmtId="0" fontId="10" fillId="25" borderId="105" xfId="0" applyNumberFormat="1" applyFont="1" applyFill="1" applyBorder="1" applyAlignment="1" applyProtection="1">
      <alignment horizontal="left" vertical="center"/>
      <protection locked="0"/>
    </xf>
    <xf numFmtId="0" fontId="10" fillId="25" borderId="105" xfId="0" applyNumberFormat="1" applyFont="1" applyFill="1" applyBorder="1" applyAlignment="1" applyProtection="1">
      <alignment horizontal="right" vertical="center"/>
      <protection locked="0"/>
    </xf>
    <xf numFmtId="0" fontId="10" fillId="25" borderId="106" xfId="0" applyNumberFormat="1" applyFont="1" applyFill="1" applyBorder="1" applyAlignment="1" applyProtection="1">
      <alignment horizontal="left" vertical="center"/>
      <protection locked="0"/>
    </xf>
    <xf numFmtId="202" fontId="10" fillId="18" borderId="107" xfId="0" applyNumberFormat="1" applyFont="1" applyFill="1" applyBorder="1" applyAlignment="1" applyProtection="1">
      <alignment horizontal="right" vertical="center"/>
      <protection locked="0"/>
    </xf>
    <xf numFmtId="202" fontId="10" fillId="18" borderId="108" xfId="0" applyNumberFormat="1" applyFont="1" applyFill="1" applyBorder="1" applyAlignment="1" applyProtection="1">
      <alignment horizontal="right" vertical="center"/>
      <protection locked="0"/>
    </xf>
    <xf numFmtId="202" fontId="10" fillId="18" borderId="109" xfId="0" applyNumberFormat="1" applyFont="1" applyFill="1" applyBorder="1" applyAlignment="1" applyProtection="1">
      <alignment horizontal="right" vertical="center"/>
      <protection locked="0"/>
    </xf>
    <xf numFmtId="200" fontId="10" fillId="18" borderId="110" xfId="0" applyNumberFormat="1" applyFont="1" applyFill="1" applyBorder="1" applyAlignment="1" applyProtection="1">
      <alignment horizontal="right" vertical="center"/>
      <protection locked="0"/>
    </xf>
    <xf numFmtId="0" fontId="11" fillId="25" borderId="17" xfId="0" applyNumberFormat="1" applyFont="1" applyFill="1" applyBorder="1" applyAlignment="1" applyProtection="1">
      <alignment vertical="center"/>
      <protection locked="0"/>
    </xf>
    <xf numFmtId="0" fontId="11" fillId="25" borderId="111" xfId="0" applyNumberFormat="1" applyFont="1" applyFill="1" applyBorder="1" applyAlignment="1" applyProtection="1">
      <alignment horizontal="left" vertical="center"/>
      <protection locked="0"/>
    </xf>
    <xf numFmtId="0" fontId="11" fillId="25" borderId="112" xfId="0" applyNumberFormat="1" applyFont="1" applyFill="1" applyBorder="1" applyAlignment="1" applyProtection="1">
      <alignment horizontal="left" vertical="center"/>
      <protection locked="0"/>
    </xf>
    <xf numFmtId="0" fontId="11" fillId="25" borderId="18" xfId="0" applyNumberFormat="1" applyFont="1" applyFill="1" applyBorder="1" applyAlignment="1" applyProtection="1">
      <alignment horizontal="left" vertical="center"/>
      <protection locked="0"/>
    </xf>
    <xf numFmtId="0" fontId="11" fillId="25" borderId="18" xfId="0" applyNumberFormat="1" applyFont="1" applyFill="1" applyBorder="1" applyAlignment="1" applyProtection="1">
      <alignment horizontal="right" vertical="center"/>
      <protection locked="0"/>
    </xf>
    <xf numFmtId="0" fontId="11" fillId="25" borderId="19" xfId="0" applyNumberFormat="1" applyFont="1" applyFill="1" applyBorder="1" applyAlignment="1" applyProtection="1">
      <alignment horizontal="left" vertical="center"/>
      <protection locked="0"/>
    </xf>
    <xf numFmtId="200" fontId="11" fillId="18" borderId="24" xfId="0" applyNumberFormat="1" applyFont="1" applyFill="1" applyBorder="1" applyAlignment="1" applyProtection="1">
      <alignment horizontal="right" vertical="center"/>
      <protection locked="0"/>
    </xf>
    <xf numFmtId="0" fontId="11" fillId="25" borderId="113" xfId="0" applyNumberFormat="1" applyFont="1" applyFill="1" applyBorder="1" applyAlignment="1" applyProtection="1">
      <alignment vertical="center"/>
      <protection locked="0"/>
    </xf>
    <xf numFmtId="0" fontId="11" fillId="25" borderId="114" xfId="0" applyNumberFormat="1" applyFont="1" applyFill="1" applyBorder="1" applyAlignment="1" applyProtection="1">
      <alignment horizontal="left" vertical="center"/>
      <protection locked="0"/>
    </xf>
    <xf numFmtId="0" fontId="11" fillId="25" borderId="115" xfId="0" applyNumberFormat="1" applyFont="1" applyFill="1" applyBorder="1" applyAlignment="1" applyProtection="1">
      <alignment horizontal="left" vertical="center"/>
      <protection locked="0"/>
    </xf>
    <xf numFmtId="0" fontId="11" fillId="25" borderId="26" xfId="0" applyNumberFormat="1" applyFont="1" applyFill="1" applyBorder="1" applyAlignment="1" applyProtection="1">
      <alignment horizontal="left" vertical="center"/>
      <protection locked="0"/>
    </xf>
    <xf numFmtId="0" fontId="11" fillId="25" borderId="116" xfId="0" applyNumberFormat="1" applyFont="1" applyFill="1" applyBorder="1" applyAlignment="1" applyProtection="1">
      <alignment horizontal="right" vertical="center"/>
      <protection locked="0"/>
    </xf>
    <xf numFmtId="0" fontId="11" fillId="25" borderId="117" xfId="0" applyNumberFormat="1" applyFont="1" applyFill="1" applyBorder="1" applyAlignment="1" applyProtection="1">
      <alignment horizontal="left" vertical="center"/>
      <protection locked="0"/>
    </xf>
    <xf numFmtId="202" fontId="11" fillId="18" borderId="118" xfId="0" applyNumberFormat="1" applyFont="1" applyFill="1" applyBorder="1" applyAlignment="1" applyProtection="1">
      <alignment horizontal="right" vertical="center"/>
      <protection locked="0"/>
    </xf>
    <xf numFmtId="202" fontId="11" fillId="18" borderId="119" xfId="0" applyNumberFormat="1" applyFont="1" applyFill="1" applyBorder="1" applyAlignment="1" applyProtection="1">
      <alignment horizontal="right" vertical="center"/>
      <protection locked="0"/>
    </xf>
    <xf numFmtId="202" fontId="11" fillId="18" borderId="120" xfId="0" applyNumberFormat="1" applyFont="1" applyFill="1" applyBorder="1" applyAlignment="1" applyProtection="1">
      <alignment horizontal="right" vertical="center"/>
      <protection locked="0"/>
    </xf>
    <xf numFmtId="200" fontId="11" fillId="18" borderId="121" xfId="0" applyNumberFormat="1" applyFont="1" applyFill="1" applyBorder="1" applyAlignment="1" applyProtection="1">
      <alignment horizontal="right" vertical="center"/>
      <protection locked="0"/>
    </xf>
    <xf numFmtId="0" fontId="11" fillId="25" borderId="25" xfId="0" applyNumberFormat="1" applyFont="1" applyFill="1" applyBorder="1" applyAlignment="1" applyProtection="1">
      <alignment vertical="center"/>
      <protection locked="0"/>
    </xf>
    <xf numFmtId="0" fontId="11" fillId="25" borderId="122" xfId="0" applyNumberFormat="1" applyFont="1" applyFill="1" applyBorder="1" applyAlignment="1" applyProtection="1">
      <alignment horizontal="left" vertical="center"/>
      <protection locked="0"/>
    </xf>
    <xf numFmtId="0" fontId="11" fillId="25" borderId="26" xfId="0" applyNumberFormat="1" applyFont="1" applyFill="1" applyBorder="1" applyAlignment="1" applyProtection="1">
      <alignment horizontal="right" vertical="center"/>
      <protection locked="0"/>
    </xf>
    <xf numFmtId="0" fontId="11" fillId="25" borderId="27" xfId="0" applyNumberFormat="1" applyFont="1" applyFill="1" applyBorder="1" applyAlignment="1" applyProtection="1">
      <alignment horizontal="left" vertical="center"/>
      <protection locked="0"/>
    </xf>
    <xf numFmtId="200" fontId="11" fillId="18" borderId="32" xfId="0" applyNumberFormat="1" applyFont="1" applyFill="1" applyBorder="1" applyAlignment="1" applyProtection="1">
      <alignment horizontal="right" vertical="center"/>
      <protection locked="0"/>
    </xf>
    <xf numFmtId="0" fontId="11" fillId="25" borderId="33" xfId="0" applyNumberFormat="1" applyFont="1" applyFill="1" applyBorder="1" applyAlignment="1" applyProtection="1">
      <alignment vertical="center"/>
      <protection locked="0"/>
    </xf>
    <xf numFmtId="0" fontId="11" fillId="25" borderId="123" xfId="0" applyNumberFormat="1" applyFont="1" applyFill="1" applyBorder="1" applyAlignment="1" applyProtection="1">
      <alignment horizontal="left" vertical="center"/>
      <protection locked="0"/>
    </xf>
    <xf numFmtId="0" fontId="11" fillId="25" borderId="124" xfId="0" applyNumberFormat="1" applyFont="1" applyFill="1" applyBorder="1" applyAlignment="1" applyProtection="1">
      <alignment horizontal="left" vertical="center"/>
      <protection locked="0"/>
    </xf>
    <xf numFmtId="0" fontId="11" fillId="25" borderId="34" xfId="0" applyNumberFormat="1" applyFont="1" applyFill="1" applyBorder="1" applyAlignment="1" applyProtection="1">
      <alignment horizontal="left" vertical="center"/>
      <protection locked="0"/>
    </xf>
    <xf numFmtId="0" fontId="11" fillId="25" borderId="34" xfId="0" applyNumberFormat="1" applyFont="1" applyFill="1" applyBorder="1" applyAlignment="1" applyProtection="1">
      <alignment horizontal="right" vertical="center"/>
      <protection locked="0"/>
    </xf>
    <xf numFmtId="0" fontId="11" fillId="25" borderId="35" xfId="0" applyNumberFormat="1" applyFont="1" applyFill="1" applyBorder="1" applyAlignment="1" applyProtection="1">
      <alignment horizontal="left" vertical="center"/>
      <protection locked="0"/>
    </xf>
    <xf numFmtId="200" fontId="11" fillId="18" borderId="40" xfId="0" applyNumberFormat="1" applyFont="1" applyFill="1" applyBorder="1" applyAlignment="1" applyProtection="1">
      <alignment horizontal="right" vertical="center"/>
      <protection locked="0"/>
    </xf>
    <xf numFmtId="0" fontId="10" fillId="25" borderId="41" xfId="0" applyNumberFormat="1" applyFont="1" applyFill="1" applyBorder="1" applyAlignment="1" applyProtection="1">
      <alignment vertical="center"/>
      <protection locked="0"/>
    </xf>
    <xf numFmtId="0" fontId="10" fillId="25" borderId="125" xfId="0" applyNumberFormat="1" applyFont="1" applyFill="1" applyBorder="1" applyAlignment="1" applyProtection="1">
      <alignment horizontal="left" vertical="center"/>
      <protection locked="0"/>
    </xf>
    <xf numFmtId="0" fontId="10" fillId="25" borderId="126" xfId="0" applyNumberFormat="1" applyFont="1" applyFill="1" applyBorder="1" applyAlignment="1" applyProtection="1">
      <alignment horizontal="left" vertical="center"/>
      <protection locked="0"/>
    </xf>
    <xf numFmtId="0" fontId="10" fillId="25" borderId="43" xfId="0" applyNumberFormat="1" applyFont="1" applyFill="1" applyBorder="1" applyAlignment="1" applyProtection="1">
      <alignment horizontal="left" vertical="center"/>
      <protection locked="0"/>
    </xf>
    <xf numFmtId="202" fontId="10" fillId="18" borderId="127" xfId="0" applyNumberFormat="1" applyFont="1" applyFill="1" applyBorder="1" applyAlignment="1" applyProtection="1">
      <alignment horizontal="right" vertical="center"/>
      <protection locked="0"/>
    </xf>
    <xf numFmtId="202" fontId="10" fillId="18" borderId="128" xfId="0" applyNumberFormat="1" applyFont="1" applyFill="1" applyBorder="1" applyAlignment="1" applyProtection="1">
      <alignment horizontal="right" vertical="center"/>
      <protection locked="0"/>
    </xf>
    <xf numFmtId="200" fontId="10" fillId="18" borderId="48" xfId="0" applyNumberFormat="1" applyFont="1" applyFill="1" applyBorder="1" applyAlignment="1" applyProtection="1">
      <alignment horizontal="right" vertical="center"/>
      <protection locked="0"/>
    </xf>
    <xf numFmtId="0" fontId="11" fillId="25" borderId="129" xfId="0" applyNumberFormat="1" applyFont="1" applyFill="1" applyBorder="1" applyAlignment="1" applyProtection="1">
      <alignment horizontal="left" vertical="center"/>
      <protection locked="0"/>
    </xf>
    <xf numFmtId="0" fontId="10" fillId="25" borderId="42" xfId="0" applyNumberFormat="1" applyFont="1" applyFill="1" applyBorder="1" applyAlignment="1" applyProtection="1">
      <alignment horizontal="left" vertical="center"/>
      <protection locked="0"/>
    </xf>
    <xf numFmtId="0" fontId="10" fillId="25" borderId="42" xfId="0" applyNumberFormat="1" applyFont="1" applyFill="1" applyBorder="1" applyAlignment="1" applyProtection="1">
      <alignment vertical="center" wrapText="1"/>
      <protection locked="0"/>
    </xf>
    <xf numFmtId="0" fontId="11" fillId="25" borderId="130" xfId="0" applyNumberFormat="1" applyFont="1" applyFill="1" applyBorder="1" applyAlignment="1" applyProtection="1">
      <alignment vertical="center"/>
      <protection locked="0"/>
    </xf>
    <xf numFmtId="0" fontId="11" fillId="25" borderId="131" xfId="0" applyNumberFormat="1" applyFont="1" applyFill="1" applyBorder="1" applyAlignment="1" applyProtection="1">
      <alignment horizontal="left" vertical="center"/>
      <protection locked="0"/>
    </xf>
    <xf numFmtId="0" fontId="11" fillId="25" borderId="132" xfId="0" applyNumberFormat="1" applyFont="1" applyFill="1" applyBorder="1" applyAlignment="1" applyProtection="1">
      <alignment horizontal="left" vertical="center"/>
      <protection locked="0"/>
    </xf>
    <xf numFmtId="0" fontId="11" fillId="25" borderId="133" xfId="0" applyNumberFormat="1" applyFont="1" applyFill="1" applyBorder="1" applyAlignment="1" applyProtection="1">
      <alignment horizontal="right" vertical="center"/>
      <protection locked="0"/>
    </xf>
    <xf numFmtId="0" fontId="11" fillId="25" borderId="134" xfId="0" applyNumberFormat="1" applyFont="1" applyFill="1" applyBorder="1" applyAlignment="1" applyProtection="1">
      <alignment horizontal="left" vertical="center"/>
      <protection locked="0"/>
    </xf>
    <xf numFmtId="202" fontId="11" fillId="18" borderId="135" xfId="0" applyNumberFormat="1" applyFont="1" applyFill="1" applyBorder="1" applyAlignment="1" applyProtection="1">
      <alignment horizontal="right" vertical="center"/>
      <protection locked="0"/>
    </xf>
    <xf numFmtId="202" fontId="11" fillId="18" borderId="136" xfId="0" applyNumberFormat="1" applyFont="1" applyFill="1" applyBorder="1" applyAlignment="1" applyProtection="1">
      <alignment horizontal="right" vertical="center"/>
      <protection locked="0"/>
    </xf>
    <xf numFmtId="202" fontId="11" fillId="18" borderId="137" xfId="0" applyNumberFormat="1" applyFont="1" applyFill="1" applyBorder="1" applyAlignment="1" applyProtection="1">
      <alignment horizontal="right" vertical="center"/>
      <protection locked="0"/>
    </xf>
    <xf numFmtId="200" fontId="11" fillId="18" borderId="138" xfId="0" applyNumberFormat="1" applyFont="1" applyFill="1" applyBorder="1" applyAlignment="1" applyProtection="1">
      <alignment horizontal="right" vertical="center"/>
      <protection locked="0"/>
    </xf>
    <xf numFmtId="0" fontId="11" fillId="25" borderId="50" xfId="0" applyNumberFormat="1" applyFont="1" applyFill="1" applyBorder="1" applyAlignment="1" applyProtection="1">
      <alignment horizontal="left" vertical="center"/>
      <protection locked="0"/>
    </xf>
    <xf numFmtId="0" fontId="11" fillId="25" borderId="43" xfId="0" applyNumberFormat="1" applyFont="1" applyFill="1" applyBorder="1" applyAlignment="1" applyProtection="1">
      <alignment horizontal="left" vertical="center"/>
      <protection locked="0"/>
    </xf>
    <xf numFmtId="202" fontId="11" fillId="18" borderId="127" xfId="0" applyNumberFormat="1" applyFont="1" applyFill="1" applyBorder="1" applyAlignment="1" applyProtection="1">
      <alignment horizontal="right" vertical="center"/>
      <protection locked="0"/>
    </xf>
    <xf numFmtId="202" fontId="11" fillId="18" borderId="128" xfId="0" applyNumberFormat="1" applyFont="1" applyFill="1" applyBorder="1" applyAlignment="1" applyProtection="1">
      <alignment horizontal="right" vertical="center"/>
      <protection locked="0"/>
    </xf>
    <xf numFmtId="202" fontId="11" fillId="18" borderId="46" xfId="0" applyNumberFormat="1" applyFont="1" applyFill="1" applyBorder="1" applyAlignment="1" applyProtection="1">
      <alignment horizontal="right" vertical="center"/>
      <protection locked="0"/>
    </xf>
    <xf numFmtId="200" fontId="11" fillId="18" borderId="48" xfId="0" applyNumberFormat="1" applyFont="1" applyFill="1" applyBorder="1" applyAlignment="1" applyProtection="1">
      <alignment horizontal="right" vertical="center"/>
      <protection locked="0"/>
    </xf>
    <xf numFmtId="0" fontId="10" fillId="25" borderId="42" xfId="0" applyNumberFormat="1" applyFont="1" applyFill="1" applyBorder="1" applyAlignment="1" applyProtection="1">
      <alignment horizontal="right" vertical="center"/>
      <protection locked="0"/>
    </xf>
    <xf numFmtId="0" fontId="11" fillId="25" borderId="41" xfId="0" applyNumberFormat="1" applyFont="1" applyFill="1" applyBorder="1" applyAlignment="1" applyProtection="1">
      <alignment vertical="center"/>
      <protection locked="0"/>
    </xf>
    <xf numFmtId="0" fontId="11" fillId="25" borderId="125" xfId="0" applyNumberFormat="1" applyFont="1" applyFill="1" applyBorder="1" applyAlignment="1" applyProtection="1">
      <alignment horizontal="left" vertical="center"/>
      <protection locked="0"/>
    </xf>
    <xf numFmtId="0" fontId="11" fillId="25" borderId="126" xfId="0" applyNumberFormat="1" applyFont="1" applyFill="1" applyBorder="1" applyAlignment="1" applyProtection="1">
      <alignment horizontal="left" vertical="center"/>
      <protection locked="0"/>
    </xf>
    <xf numFmtId="0" fontId="11" fillId="25" borderId="42" xfId="0" applyNumberFormat="1" applyFont="1" applyFill="1" applyBorder="1" applyAlignment="1" applyProtection="1">
      <alignment horizontal="left" vertical="center"/>
      <protection locked="0"/>
    </xf>
    <xf numFmtId="0" fontId="11" fillId="25" borderId="42" xfId="0" applyNumberFormat="1" applyFont="1" applyFill="1" applyBorder="1" applyAlignment="1" applyProtection="1">
      <alignment horizontal="right" vertical="center"/>
      <protection locked="0"/>
    </xf>
    <xf numFmtId="0" fontId="11" fillId="25" borderId="49" xfId="0" applyNumberFormat="1" applyFont="1" applyFill="1" applyBorder="1" applyAlignment="1" applyProtection="1">
      <alignment vertical="center"/>
      <protection locked="0"/>
    </xf>
    <xf numFmtId="0" fontId="11" fillId="25" borderId="139" xfId="0" applyNumberFormat="1" applyFont="1" applyFill="1" applyBorder="1" applyAlignment="1" applyProtection="1">
      <alignment horizontal="left" vertical="center"/>
      <protection locked="0"/>
    </xf>
    <xf numFmtId="0" fontId="11" fillId="25" borderId="140" xfId="0" applyNumberFormat="1" applyFont="1" applyFill="1" applyBorder="1" applyAlignment="1" applyProtection="1">
      <alignment horizontal="left" vertical="center"/>
      <protection locked="0"/>
    </xf>
    <xf numFmtId="0" fontId="11" fillId="25" borderId="50" xfId="0" applyNumberFormat="1" applyFont="1" applyFill="1" applyBorder="1" applyAlignment="1" applyProtection="1">
      <alignment horizontal="right" vertical="center"/>
      <protection locked="0"/>
    </xf>
    <xf numFmtId="0" fontId="11" fillId="25" borderId="51" xfId="0" applyNumberFormat="1" applyFont="1" applyFill="1" applyBorder="1" applyAlignment="1" applyProtection="1">
      <alignment horizontal="left" vertical="center"/>
      <protection locked="0"/>
    </xf>
    <xf numFmtId="202" fontId="11" fillId="18" borderId="141" xfId="0" applyNumberFormat="1" applyFont="1" applyFill="1" applyBorder="1" applyAlignment="1" applyProtection="1">
      <alignment horizontal="right" vertical="center"/>
      <protection locked="0"/>
    </xf>
    <xf numFmtId="200" fontId="11" fillId="18" borderId="56" xfId="0" applyNumberFormat="1" applyFont="1" applyFill="1" applyBorder="1" applyAlignment="1" applyProtection="1">
      <alignment horizontal="right" vertical="center"/>
      <protection locked="0"/>
    </xf>
    <xf numFmtId="0" fontId="11" fillId="25" borderId="142" xfId="0" applyNumberFormat="1" applyFont="1" applyFill="1" applyBorder="1" applyAlignment="1" applyProtection="1">
      <alignment horizontal="left" vertical="center"/>
      <protection locked="0"/>
    </xf>
    <xf numFmtId="0" fontId="10" fillId="25" borderId="75" xfId="0" applyNumberFormat="1" applyFont="1" applyFill="1" applyBorder="1" applyAlignment="1" applyProtection="1">
      <alignment horizontal="left" vertical="center"/>
      <protection locked="0"/>
    </xf>
    <xf numFmtId="0" fontId="10" fillId="25" borderId="65" xfId="0" applyNumberFormat="1" applyFont="1" applyFill="1" applyBorder="1" applyAlignment="1" applyProtection="1">
      <alignment vertical="center"/>
      <protection locked="0"/>
    </xf>
    <xf numFmtId="0" fontId="10" fillId="25" borderId="66" xfId="0" applyNumberFormat="1" applyFont="1" applyFill="1" applyBorder="1" applyAlignment="1" applyProtection="1">
      <alignment horizontal="left" vertical="center"/>
      <protection locked="0"/>
    </xf>
    <xf numFmtId="0" fontId="10" fillId="25" borderId="66" xfId="0" applyNumberFormat="1" applyFont="1" applyFill="1" applyBorder="1" applyAlignment="1" applyProtection="1">
      <alignment horizontal="right" vertical="center"/>
      <protection locked="0"/>
    </xf>
    <xf numFmtId="0" fontId="10" fillId="25" borderId="67" xfId="0" applyNumberFormat="1" applyFont="1" applyFill="1" applyBorder="1" applyAlignment="1" applyProtection="1">
      <alignment horizontal="left" vertical="center"/>
      <protection locked="0"/>
    </xf>
    <xf numFmtId="0" fontId="42" fillId="19" borderId="0" xfId="0" applyFont="1" applyFill="1" applyAlignment="1" applyProtection="1">
      <alignment horizontal="center" vertical="center"/>
      <protection locked="0"/>
    </xf>
    <xf numFmtId="0" fontId="19" fillId="19" borderId="0" xfId="0" applyFont="1" applyFill="1" applyAlignment="1" applyProtection="1">
      <alignment vertical="center"/>
      <protection hidden="1"/>
    </xf>
    <xf numFmtId="0" fontId="44" fillId="0" borderId="0" xfId="0" applyFont="1" applyFill="1" applyAlignment="1" applyProtection="1">
      <alignment horizontal="center" vertical="top"/>
      <protection locked="0"/>
    </xf>
    <xf numFmtId="49" fontId="12" fillId="0" borderId="0" xfId="0" applyNumberFormat="1" applyFont="1" applyFill="1" applyAlignment="1" applyProtection="1" quotePrefix="1">
      <alignment vertical="top"/>
      <protection locked="0"/>
    </xf>
    <xf numFmtId="49" fontId="11" fillId="25" borderId="112" xfId="0" applyNumberFormat="1" applyFont="1" applyFill="1" applyBorder="1" applyAlignment="1" applyProtection="1">
      <alignment horizontal="left" vertical="center"/>
      <protection locked="0"/>
    </xf>
    <xf numFmtId="202" fontId="11" fillId="18" borderId="143" xfId="0" applyNumberFormat="1" applyFont="1" applyFill="1" applyBorder="1" applyAlignment="1" applyProtection="1">
      <alignment horizontal="right" vertical="center"/>
      <protection locked="0"/>
    </xf>
    <xf numFmtId="49" fontId="11" fillId="25" borderId="122" xfId="0" applyNumberFormat="1" applyFont="1" applyFill="1" applyBorder="1" applyAlignment="1" applyProtection="1">
      <alignment horizontal="left" vertical="center"/>
      <protection locked="0"/>
    </xf>
    <xf numFmtId="202" fontId="11" fillId="18" borderId="144" xfId="0" applyNumberFormat="1" applyFont="1" applyFill="1" applyBorder="1" applyAlignment="1" applyProtection="1">
      <alignment horizontal="right" vertical="center"/>
      <protection locked="0"/>
    </xf>
    <xf numFmtId="49" fontId="11" fillId="25" borderId="130" xfId="0" applyNumberFormat="1" applyFont="1" applyFill="1" applyBorder="1" applyAlignment="1" applyProtection="1">
      <alignment vertical="center"/>
      <protection locked="0"/>
    </xf>
    <xf numFmtId="49" fontId="11" fillId="25" borderId="132" xfId="0" applyNumberFormat="1" applyFont="1" applyFill="1" applyBorder="1" applyAlignment="1" applyProtection="1">
      <alignment horizontal="left" vertical="center"/>
      <protection locked="0"/>
    </xf>
    <xf numFmtId="49" fontId="11" fillId="25" borderId="134" xfId="0" applyNumberFormat="1" applyFont="1" applyFill="1" applyBorder="1" applyAlignment="1" applyProtection="1">
      <alignment horizontal="left" vertical="center"/>
      <protection locked="0"/>
    </xf>
    <xf numFmtId="202" fontId="11" fillId="18" borderId="145" xfId="0" applyNumberFormat="1" applyFont="1" applyFill="1" applyBorder="1" applyAlignment="1" applyProtection="1">
      <alignment horizontal="right" vertical="center"/>
      <protection locked="0"/>
    </xf>
    <xf numFmtId="49" fontId="11" fillId="25" borderId="124" xfId="0" applyNumberFormat="1" applyFont="1" applyFill="1" applyBorder="1" applyAlignment="1" applyProtection="1">
      <alignment horizontal="left" vertical="center"/>
      <protection locked="0"/>
    </xf>
    <xf numFmtId="202" fontId="11" fillId="18" borderId="146" xfId="0" applyNumberFormat="1" applyFont="1" applyFill="1" applyBorder="1" applyAlignment="1" applyProtection="1">
      <alignment horizontal="right" vertical="center"/>
      <protection locked="0"/>
    </xf>
    <xf numFmtId="49" fontId="10" fillId="25" borderId="126" xfId="0" applyNumberFormat="1" applyFont="1" applyFill="1" applyBorder="1" applyAlignment="1" applyProtection="1">
      <alignment horizontal="left" vertical="center"/>
      <protection locked="0"/>
    </xf>
    <xf numFmtId="202" fontId="10" fillId="18" borderId="147" xfId="0" applyNumberFormat="1" applyFont="1" applyFill="1" applyBorder="1" applyAlignment="1" applyProtection="1">
      <alignment horizontal="right" vertical="center"/>
      <protection locked="0"/>
    </xf>
    <xf numFmtId="202" fontId="10" fillId="18" borderId="148" xfId="0" applyNumberFormat="1" applyFont="1" applyFill="1" applyBorder="1" applyAlignment="1" applyProtection="1">
      <alignment horizontal="right" vertical="center"/>
      <protection locked="0"/>
    </xf>
    <xf numFmtId="49" fontId="11" fillId="25" borderId="140" xfId="0" applyNumberFormat="1" applyFont="1" applyFill="1" applyBorder="1" applyAlignment="1" applyProtection="1">
      <alignment horizontal="left" vertical="center"/>
      <protection locked="0"/>
    </xf>
    <xf numFmtId="202" fontId="11" fillId="18" borderId="149" xfId="0" applyNumberFormat="1" applyFont="1" applyFill="1" applyBorder="1" applyAlignment="1" applyProtection="1">
      <alignment horizontal="right" vertical="center"/>
      <protection locked="0"/>
    </xf>
    <xf numFmtId="202" fontId="11" fillId="18" borderId="150" xfId="0" applyNumberFormat="1" applyFont="1" applyFill="1" applyBorder="1" applyAlignment="1" applyProtection="1">
      <alignment horizontal="right" vertical="center"/>
      <protection locked="0"/>
    </xf>
    <xf numFmtId="49" fontId="11" fillId="25" borderId="113" xfId="0" applyNumberFormat="1" applyFont="1" applyFill="1" applyBorder="1" applyAlignment="1" applyProtection="1">
      <alignment vertical="center"/>
      <protection locked="0"/>
    </xf>
    <xf numFmtId="49" fontId="11" fillId="25" borderId="115" xfId="0" applyNumberFormat="1" applyFont="1" applyFill="1" applyBorder="1" applyAlignment="1" applyProtection="1">
      <alignment horizontal="left" vertical="center"/>
      <protection locked="0"/>
    </xf>
    <xf numFmtId="49" fontId="11" fillId="25" borderId="117" xfId="0" applyNumberFormat="1" applyFont="1" applyFill="1" applyBorder="1" applyAlignment="1" applyProtection="1">
      <alignment horizontal="left" vertical="center"/>
      <protection locked="0"/>
    </xf>
    <xf numFmtId="202" fontId="11" fillId="18" borderId="151" xfId="0" applyNumberFormat="1" applyFont="1" applyFill="1" applyBorder="1" applyAlignment="1" applyProtection="1">
      <alignment horizontal="right" vertical="center"/>
      <protection locked="0"/>
    </xf>
    <xf numFmtId="202" fontId="11" fillId="18" borderId="152" xfId="0" applyNumberFormat="1" applyFont="1" applyFill="1" applyBorder="1" applyAlignment="1" applyProtection="1">
      <alignment horizontal="right" vertical="center"/>
      <protection locked="0"/>
    </xf>
    <xf numFmtId="202" fontId="11" fillId="18" borderId="153" xfId="0" applyNumberFormat="1" applyFont="1" applyFill="1" applyBorder="1" applyAlignment="1" applyProtection="1">
      <alignment horizontal="right" vertical="center"/>
      <protection locked="0"/>
    </xf>
    <xf numFmtId="202" fontId="11" fillId="18" borderId="154" xfId="0" applyNumberFormat="1" applyFont="1" applyFill="1" applyBorder="1" applyAlignment="1" applyProtection="1">
      <alignment horizontal="right" vertical="center"/>
      <protection locked="0"/>
    </xf>
    <xf numFmtId="200" fontId="10" fillId="18" borderId="48" xfId="0" applyNumberFormat="1" applyFont="1" applyFill="1" applyBorder="1" applyAlignment="1" applyProtection="1">
      <alignment horizontal="right" vertical="center"/>
      <protection locked="0"/>
    </xf>
    <xf numFmtId="49" fontId="10" fillId="25" borderId="74" xfId="0" applyNumberFormat="1" applyFont="1" applyFill="1" applyBorder="1" applyAlignment="1" applyProtection="1">
      <alignment horizontal="left" vertical="center"/>
      <protection locked="0"/>
    </xf>
    <xf numFmtId="0" fontId="10" fillId="25" borderId="155" xfId="0" applyNumberFormat="1" applyFont="1" applyFill="1" applyBorder="1" applyAlignment="1" applyProtection="1">
      <alignment horizontal="left" vertical="center"/>
      <protection locked="0"/>
    </xf>
    <xf numFmtId="49" fontId="10" fillId="25" borderId="156" xfId="0" applyNumberFormat="1" applyFont="1" applyFill="1" applyBorder="1" applyAlignment="1" applyProtection="1">
      <alignment horizontal="left" vertical="center"/>
      <protection locked="0"/>
    </xf>
    <xf numFmtId="49" fontId="11" fillId="25" borderId="76" xfId="0" applyNumberFormat="1" applyFont="1" applyFill="1" applyBorder="1" applyAlignment="1" applyProtection="1">
      <alignment horizontal="left" vertical="center"/>
      <protection locked="0"/>
    </xf>
    <xf numFmtId="202" fontId="10" fillId="18" borderId="157" xfId="0" applyNumberFormat="1" applyFont="1" applyFill="1" applyBorder="1" applyAlignment="1" applyProtection="1">
      <alignment horizontal="right" vertical="center"/>
      <protection locked="0"/>
    </xf>
    <xf numFmtId="200" fontId="10" fillId="18" borderId="80" xfId="0" applyNumberFormat="1" applyFont="1" applyFill="1" applyBorder="1" applyAlignment="1" applyProtection="1">
      <alignment horizontal="right" vertical="center"/>
      <protection locked="0"/>
    </xf>
    <xf numFmtId="203" fontId="10" fillId="18" borderId="80" xfId="0" applyNumberFormat="1" applyFont="1" applyFill="1" applyBorder="1" applyAlignment="1" applyProtection="1">
      <alignment horizontal="right" vertical="center"/>
      <protection locked="0"/>
    </xf>
    <xf numFmtId="202" fontId="11" fillId="18" borderId="158" xfId="0" applyNumberFormat="1" applyFont="1" applyFill="1" applyBorder="1" applyAlignment="1" applyProtection="1">
      <alignment horizontal="right" vertical="center"/>
      <protection locked="0"/>
    </xf>
    <xf numFmtId="202" fontId="11" fillId="18" borderId="69" xfId="0" applyNumberFormat="1" applyFont="1" applyFill="1" applyBorder="1" applyAlignment="1" applyProtection="1">
      <alignment horizontal="right" vertical="center"/>
      <protection locked="0"/>
    </xf>
    <xf numFmtId="202" fontId="11" fillId="18" borderId="70" xfId="0" applyNumberFormat="1" applyFont="1" applyFill="1" applyBorder="1" applyAlignment="1" applyProtection="1">
      <alignment horizontal="right" vertical="center"/>
      <protection locked="0"/>
    </xf>
    <xf numFmtId="200" fontId="11" fillId="18" borderId="72" xfId="0" applyNumberFormat="1" applyFont="1" applyFill="1" applyBorder="1" applyAlignment="1" applyProtection="1">
      <alignment horizontal="right" vertical="center"/>
      <protection locked="0"/>
    </xf>
    <xf numFmtId="202" fontId="11" fillId="18" borderId="159" xfId="0" applyNumberFormat="1" applyFont="1" applyFill="1" applyBorder="1" applyAlignment="1" applyProtection="1">
      <alignment horizontal="right" vertical="center"/>
      <protection locked="0"/>
    </xf>
    <xf numFmtId="197" fontId="11" fillId="19" borderId="0" xfId="0" applyNumberFormat="1" applyFont="1" applyFill="1" applyAlignment="1" applyProtection="1">
      <alignment vertical="center"/>
      <protection hidden="1"/>
    </xf>
    <xf numFmtId="202" fontId="11" fillId="18" borderId="160" xfId="0" applyNumberFormat="1" applyFont="1" applyFill="1" applyBorder="1" applyAlignment="1" applyProtection="1">
      <alignment horizontal="right" vertical="center"/>
      <protection locked="0"/>
    </xf>
    <xf numFmtId="200" fontId="11" fillId="18" borderId="161" xfId="0" applyNumberFormat="1" applyFont="1" applyFill="1" applyBorder="1" applyAlignment="1" applyProtection="1">
      <alignment horizontal="right" vertical="center"/>
      <protection locked="0"/>
    </xf>
    <xf numFmtId="202" fontId="11" fillId="18" borderId="162" xfId="0" applyNumberFormat="1" applyFont="1" applyFill="1" applyBorder="1" applyAlignment="1" applyProtection="1">
      <alignment horizontal="right" vertical="center"/>
      <protection locked="0"/>
    </xf>
    <xf numFmtId="200" fontId="11" fillId="18" borderId="163" xfId="0" applyNumberFormat="1" applyFont="1" applyFill="1" applyBorder="1" applyAlignment="1" applyProtection="1">
      <alignment horizontal="right" vertical="center"/>
      <protection locked="0"/>
    </xf>
    <xf numFmtId="49" fontId="11" fillId="25" borderId="133" xfId="0" applyNumberFormat="1" applyFont="1" applyFill="1" applyBorder="1" applyAlignment="1" applyProtection="1">
      <alignment horizontal="left" vertical="center"/>
      <protection locked="0"/>
    </xf>
    <xf numFmtId="49" fontId="11" fillId="25" borderId="133" xfId="0" applyNumberFormat="1" applyFont="1" applyFill="1" applyBorder="1" applyAlignment="1" applyProtection="1">
      <alignment horizontal="right" vertical="center"/>
      <protection locked="0"/>
    </xf>
    <xf numFmtId="202" fontId="11" fillId="18" borderId="164" xfId="0" applyNumberFormat="1" applyFont="1" applyFill="1" applyBorder="1" applyAlignment="1" applyProtection="1">
      <alignment horizontal="right" vertical="center"/>
      <protection locked="0"/>
    </xf>
    <xf numFmtId="200" fontId="11" fillId="18" borderId="165" xfId="0" applyNumberFormat="1" applyFont="1" applyFill="1" applyBorder="1" applyAlignment="1" applyProtection="1">
      <alignment horizontal="right" vertical="center"/>
      <protection locked="0"/>
    </xf>
    <xf numFmtId="202" fontId="11" fillId="18" borderId="166" xfId="0" applyNumberFormat="1" applyFont="1" applyFill="1" applyBorder="1" applyAlignment="1" applyProtection="1">
      <alignment horizontal="right" vertical="center"/>
      <protection locked="0"/>
    </xf>
    <xf numFmtId="200" fontId="11" fillId="18" borderId="167" xfId="0" applyNumberFormat="1" applyFont="1" applyFill="1" applyBorder="1" applyAlignment="1" applyProtection="1">
      <alignment horizontal="right" vertical="center"/>
      <protection locked="0"/>
    </xf>
    <xf numFmtId="49" fontId="10" fillId="25" borderId="41" xfId="0" applyNumberFormat="1" applyFont="1" applyFill="1" applyBorder="1" applyAlignment="1" applyProtection="1">
      <alignment vertical="center"/>
      <protection locked="0"/>
    </xf>
    <xf numFmtId="0" fontId="10" fillId="25" borderId="125" xfId="0" applyNumberFormat="1" applyFont="1" applyFill="1" applyBorder="1" applyAlignment="1" applyProtection="1">
      <alignment horizontal="left" vertical="center"/>
      <protection locked="0"/>
    </xf>
    <xf numFmtId="49" fontId="10" fillId="25" borderId="126" xfId="0" applyNumberFormat="1" applyFont="1" applyFill="1" applyBorder="1" applyAlignment="1" applyProtection="1">
      <alignment horizontal="left" vertical="center"/>
      <protection locked="0"/>
    </xf>
    <xf numFmtId="49" fontId="10" fillId="25" borderId="42" xfId="0" applyNumberFormat="1" applyFont="1" applyFill="1" applyBorder="1" applyAlignment="1" applyProtection="1">
      <alignment vertical="center"/>
      <protection locked="0"/>
    </xf>
    <xf numFmtId="49" fontId="10" fillId="25" borderId="43" xfId="0" applyNumberFormat="1" applyFont="1" applyFill="1" applyBorder="1" applyAlignment="1" applyProtection="1">
      <alignment horizontal="left" vertical="center"/>
      <protection locked="0"/>
    </xf>
    <xf numFmtId="202" fontId="10" fillId="18" borderId="168" xfId="0" applyNumberFormat="1" applyFont="1" applyFill="1" applyBorder="1" applyAlignment="1" applyProtection="1">
      <alignment horizontal="right" vertical="center"/>
      <protection locked="0"/>
    </xf>
    <xf numFmtId="200" fontId="10" fillId="18" borderId="169" xfId="0" applyNumberFormat="1" applyFont="1" applyFill="1" applyBorder="1" applyAlignment="1" applyProtection="1">
      <alignment horizontal="right" vertical="center"/>
      <protection locked="0"/>
    </xf>
    <xf numFmtId="202" fontId="11" fillId="18" borderId="170" xfId="0" applyNumberFormat="1" applyFont="1" applyFill="1" applyBorder="1" applyAlignment="1" applyProtection="1">
      <alignment horizontal="right" vertical="center"/>
      <protection locked="0"/>
    </xf>
    <xf numFmtId="200" fontId="11" fillId="18" borderId="171" xfId="0" applyNumberFormat="1" applyFont="1" applyFill="1" applyBorder="1" applyAlignment="1" applyProtection="1">
      <alignment horizontal="right" vertical="center"/>
      <protection locked="0"/>
    </xf>
    <xf numFmtId="49" fontId="10" fillId="25" borderId="34" xfId="0" applyNumberFormat="1" applyFont="1" applyFill="1" applyBorder="1" applyAlignment="1" applyProtection="1">
      <alignment horizontal="left" vertical="center"/>
      <protection locked="0"/>
    </xf>
    <xf numFmtId="200" fontId="10" fillId="18" borderId="169" xfId="0" applyNumberFormat="1" applyFont="1" applyFill="1" applyBorder="1" applyAlignment="1" applyProtection="1">
      <alignment horizontal="right" vertical="center"/>
      <protection locked="0"/>
    </xf>
    <xf numFmtId="49" fontId="11" fillId="25" borderId="50" xfId="0" applyNumberFormat="1" applyFont="1" applyFill="1" applyBorder="1" applyAlignment="1" applyProtection="1">
      <alignment vertical="center"/>
      <protection locked="0"/>
    </xf>
    <xf numFmtId="49" fontId="11" fillId="25" borderId="26" xfId="0" applyNumberFormat="1" applyFont="1" applyFill="1" applyBorder="1" applyAlignment="1" applyProtection="1">
      <alignment vertical="center"/>
      <protection locked="0"/>
    </xf>
    <xf numFmtId="1" fontId="11" fillId="25" borderId="131" xfId="0" applyNumberFormat="1" applyFont="1" applyFill="1" applyBorder="1" applyAlignment="1" applyProtection="1">
      <alignment horizontal="left" vertical="center"/>
      <protection locked="0"/>
    </xf>
    <xf numFmtId="49" fontId="11" fillId="25" borderId="34" xfId="0" applyNumberFormat="1" applyFont="1" applyFill="1" applyBorder="1" applyAlignment="1" applyProtection="1">
      <alignment vertical="center"/>
      <protection locked="0"/>
    </xf>
    <xf numFmtId="49" fontId="10" fillId="25" borderId="49" xfId="0" applyNumberFormat="1" applyFont="1" applyFill="1" applyBorder="1" applyAlignment="1" applyProtection="1">
      <alignment vertical="center"/>
      <protection locked="0"/>
    </xf>
    <xf numFmtId="49" fontId="10" fillId="25" borderId="34" xfId="0" applyNumberFormat="1" applyFont="1" applyFill="1" applyBorder="1" applyAlignment="1" applyProtection="1">
      <alignment vertical="center"/>
      <protection locked="0"/>
    </xf>
    <xf numFmtId="49" fontId="10" fillId="25" borderId="42" xfId="0" applyNumberFormat="1" applyFont="1" applyFill="1" applyBorder="1" applyAlignment="1" applyProtection="1">
      <alignment vertical="center"/>
      <protection locked="0"/>
    </xf>
    <xf numFmtId="49" fontId="11" fillId="25" borderId="116" xfId="0" applyNumberFormat="1" applyFont="1" applyFill="1" applyBorder="1" applyAlignment="1" applyProtection="1">
      <alignment horizontal="right" vertical="center"/>
      <protection locked="0"/>
    </xf>
    <xf numFmtId="202" fontId="11" fillId="18" borderId="172" xfId="0" applyNumberFormat="1" applyFont="1" applyFill="1" applyBorder="1" applyAlignment="1" applyProtection="1">
      <alignment horizontal="right" vertical="center"/>
      <protection locked="0"/>
    </xf>
    <xf numFmtId="200" fontId="11" fillId="18" borderId="173" xfId="0" applyNumberFormat="1" applyFont="1" applyFill="1" applyBorder="1" applyAlignment="1" applyProtection="1">
      <alignment horizontal="right" vertical="center"/>
      <protection locked="0"/>
    </xf>
    <xf numFmtId="49" fontId="11" fillId="25" borderId="33" xfId="0" applyNumberFormat="1" applyFont="1" applyFill="1" applyBorder="1" applyAlignment="1" applyProtection="1">
      <alignment vertical="center"/>
      <protection locked="0"/>
    </xf>
    <xf numFmtId="0" fontId="11" fillId="25" borderId="123" xfId="0" applyNumberFormat="1" applyFont="1" applyFill="1" applyBorder="1" applyAlignment="1" applyProtection="1">
      <alignment horizontal="left" vertical="center"/>
      <protection locked="0"/>
    </xf>
    <xf numFmtId="49" fontId="11" fillId="25" borderId="124" xfId="0" applyNumberFormat="1" applyFont="1" applyFill="1" applyBorder="1" applyAlignment="1" applyProtection="1">
      <alignment horizontal="left" vertical="center"/>
      <protection locked="0"/>
    </xf>
    <xf numFmtId="49" fontId="11" fillId="25" borderId="34" xfId="0" applyNumberFormat="1" applyFont="1" applyFill="1" applyBorder="1" applyAlignment="1" applyProtection="1">
      <alignment vertical="center"/>
      <protection locked="0"/>
    </xf>
    <xf numFmtId="49" fontId="11" fillId="25" borderId="35" xfId="0" applyNumberFormat="1" applyFont="1" applyFill="1" applyBorder="1" applyAlignment="1" applyProtection="1">
      <alignment horizontal="left" vertical="center"/>
      <protection locked="0"/>
    </xf>
    <xf numFmtId="200" fontId="11" fillId="18" borderId="167" xfId="0" applyNumberFormat="1" applyFont="1" applyFill="1" applyBorder="1" applyAlignment="1" applyProtection="1">
      <alignment horizontal="right" vertical="center"/>
      <protection locked="0"/>
    </xf>
    <xf numFmtId="49" fontId="11" fillId="25" borderId="41" xfId="0" applyNumberFormat="1" applyFont="1" applyFill="1" applyBorder="1" applyAlignment="1" applyProtection="1">
      <alignment vertical="center"/>
      <protection locked="0"/>
    </xf>
    <xf numFmtId="49" fontId="11" fillId="25" borderId="126" xfId="0" applyNumberFormat="1" applyFont="1" applyFill="1" applyBorder="1" applyAlignment="1" applyProtection="1">
      <alignment horizontal="left" vertical="center"/>
      <protection locked="0"/>
    </xf>
    <xf numFmtId="49" fontId="11" fillId="25" borderId="42" xfId="0" applyNumberFormat="1" applyFont="1" applyFill="1" applyBorder="1" applyAlignment="1" applyProtection="1">
      <alignment horizontal="right" vertical="center"/>
      <protection locked="0"/>
    </xf>
    <xf numFmtId="49" fontId="11" fillId="25" borderId="43" xfId="0" applyNumberFormat="1" applyFont="1" applyFill="1" applyBorder="1" applyAlignment="1" applyProtection="1">
      <alignment horizontal="left" vertical="center"/>
      <protection locked="0"/>
    </xf>
    <xf numFmtId="202" fontId="11" fillId="18" borderId="168" xfId="0" applyNumberFormat="1" applyFont="1" applyFill="1" applyBorder="1" applyAlignment="1" applyProtection="1">
      <alignment horizontal="right" vertical="center"/>
      <protection locked="0"/>
    </xf>
    <xf numFmtId="200" fontId="11" fillId="18" borderId="169" xfId="0" applyNumberFormat="1" applyFont="1" applyFill="1" applyBorder="1" applyAlignment="1" applyProtection="1">
      <alignment horizontal="right" vertical="center"/>
      <protection locked="0"/>
    </xf>
    <xf numFmtId="49" fontId="10" fillId="25" borderId="140" xfId="0" applyNumberFormat="1" applyFont="1" applyFill="1" applyBorder="1" applyAlignment="1" applyProtection="1">
      <alignment horizontal="left" vertical="center"/>
      <protection locked="0"/>
    </xf>
    <xf numFmtId="49" fontId="10" fillId="25" borderId="51" xfId="0" applyNumberFormat="1" applyFont="1" applyFill="1" applyBorder="1" applyAlignment="1" applyProtection="1">
      <alignment horizontal="left" vertical="center"/>
      <protection locked="0"/>
    </xf>
    <xf numFmtId="0" fontId="10" fillId="25" borderId="139" xfId="0" applyNumberFormat="1" applyFont="1" applyFill="1" applyBorder="1" applyAlignment="1" applyProtection="1">
      <alignment horizontal="left" vertical="center"/>
      <protection locked="0"/>
    </xf>
    <xf numFmtId="49" fontId="10" fillId="25" borderId="50" xfId="0" applyNumberFormat="1" applyFont="1" applyFill="1" applyBorder="1" applyAlignment="1" applyProtection="1">
      <alignment horizontal="left" vertical="center"/>
      <protection locked="0"/>
    </xf>
    <xf numFmtId="49" fontId="10" fillId="25" borderId="50" xfId="0" applyNumberFormat="1" applyFont="1" applyFill="1" applyBorder="1" applyAlignment="1" applyProtection="1">
      <alignment horizontal="right" vertical="center"/>
      <protection locked="0"/>
    </xf>
    <xf numFmtId="202" fontId="10" fillId="18" borderId="174" xfId="0" applyNumberFormat="1" applyFont="1" applyFill="1" applyBorder="1" applyAlignment="1" applyProtection="1">
      <alignment horizontal="right" vertical="center"/>
      <protection locked="0"/>
    </xf>
    <xf numFmtId="200" fontId="10" fillId="18" borderId="175" xfId="0" applyNumberFormat="1" applyFont="1" applyFill="1" applyBorder="1" applyAlignment="1" applyProtection="1">
      <alignment horizontal="right" vertical="center"/>
      <protection locked="0"/>
    </xf>
    <xf numFmtId="202" fontId="10" fillId="18" borderId="176" xfId="0" applyNumberFormat="1" applyFont="1" applyFill="1" applyBorder="1" applyAlignment="1" applyProtection="1">
      <alignment horizontal="right" vertical="center"/>
      <protection locked="0"/>
    </xf>
    <xf numFmtId="200" fontId="10" fillId="18" borderId="177" xfId="0" applyNumberFormat="1" applyFont="1" applyFill="1" applyBorder="1" applyAlignment="1" applyProtection="1">
      <alignment horizontal="right" vertical="center"/>
      <protection locked="0"/>
    </xf>
    <xf numFmtId="0" fontId="0" fillId="19" borderId="178" xfId="0" applyNumberFormat="1" applyFill="1" applyBorder="1" applyAlignment="1">
      <alignment/>
    </xf>
    <xf numFmtId="0" fontId="0" fillId="19" borderId="0" xfId="0" applyNumberFormat="1" applyFill="1" applyAlignment="1">
      <alignment/>
    </xf>
    <xf numFmtId="0" fontId="0" fillId="19" borderId="0" xfId="0" applyNumberFormat="1" applyFill="1" applyBorder="1" applyAlignment="1">
      <alignment/>
    </xf>
    <xf numFmtId="0" fontId="11" fillId="19" borderId="0" xfId="0" applyFont="1" applyFill="1" applyBorder="1" applyAlignment="1" applyProtection="1">
      <alignment vertical="center"/>
      <protection hidden="1"/>
    </xf>
    <xf numFmtId="0" fontId="0" fillId="0" borderId="0" xfId="0" applyNumberFormat="1" applyBorder="1" applyAlignment="1">
      <alignment/>
    </xf>
    <xf numFmtId="49" fontId="9" fillId="0" borderId="0" xfId="0" applyNumberFormat="1" applyFont="1" applyFill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 vertical="top"/>
      <protection locked="0"/>
    </xf>
    <xf numFmtId="203" fontId="11" fillId="18" borderId="24" xfId="0" applyNumberFormat="1" applyFont="1" applyFill="1" applyBorder="1" applyAlignment="1" applyProtection="1">
      <alignment horizontal="right" vertical="center"/>
      <protection locked="0"/>
    </xf>
    <xf numFmtId="203" fontId="11" fillId="18" borderId="32" xfId="0" applyNumberFormat="1" applyFont="1" applyFill="1" applyBorder="1" applyAlignment="1" applyProtection="1">
      <alignment horizontal="right" vertical="center"/>
      <protection locked="0"/>
    </xf>
    <xf numFmtId="203" fontId="11" fillId="18" borderId="138" xfId="0" applyNumberFormat="1" applyFont="1" applyFill="1" applyBorder="1" applyAlignment="1" applyProtection="1">
      <alignment horizontal="right" vertical="center"/>
      <protection locked="0"/>
    </xf>
    <xf numFmtId="203" fontId="11" fillId="18" borderId="40" xfId="0" applyNumberFormat="1" applyFont="1" applyFill="1" applyBorder="1" applyAlignment="1" applyProtection="1">
      <alignment horizontal="right" vertical="center"/>
      <protection locked="0"/>
    </xf>
    <xf numFmtId="203" fontId="10" fillId="18" borderId="48" xfId="0" applyNumberFormat="1" applyFont="1" applyFill="1" applyBorder="1" applyAlignment="1" applyProtection="1">
      <alignment horizontal="right" vertical="center"/>
      <protection locked="0"/>
    </xf>
    <xf numFmtId="203" fontId="10" fillId="18" borderId="48" xfId="0" applyNumberFormat="1" applyFont="1" applyFill="1" applyBorder="1" applyAlignment="1" applyProtection="1">
      <alignment horizontal="right" vertical="center"/>
      <protection locked="0"/>
    </xf>
    <xf numFmtId="203" fontId="11" fillId="18" borderId="56" xfId="0" applyNumberFormat="1" applyFont="1" applyFill="1" applyBorder="1" applyAlignment="1" applyProtection="1">
      <alignment horizontal="right" vertical="center"/>
      <protection locked="0"/>
    </xf>
    <xf numFmtId="202" fontId="11" fillId="18" borderId="25" xfId="0" applyNumberFormat="1" applyFont="1" applyFill="1" applyBorder="1" applyAlignment="1" applyProtection="1">
      <alignment horizontal="right" vertical="center"/>
      <protection locked="0"/>
    </xf>
    <xf numFmtId="49" fontId="11" fillId="25" borderId="25" xfId="0" applyNumberFormat="1" applyFont="1" applyFill="1" applyBorder="1" applyAlignment="1" applyProtection="1">
      <alignment vertical="center"/>
      <protection locked="0"/>
    </xf>
    <xf numFmtId="0" fontId="11" fillId="25" borderId="114" xfId="0" applyNumberFormat="1" applyFont="1" applyFill="1" applyBorder="1" applyAlignment="1" applyProtection="1">
      <alignment horizontal="left" vertical="center"/>
      <protection locked="0"/>
    </xf>
    <xf numFmtId="49" fontId="11" fillId="25" borderId="122" xfId="0" applyNumberFormat="1" applyFont="1" applyFill="1" applyBorder="1" applyAlignment="1" applyProtection="1">
      <alignment horizontal="left" vertical="center"/>
      <protection locked="0"/>
    </xf>
    <xf numFmtId="49" fontId="11" fillId="25" borderId="27" xfId="0" applyNumberFormat="1" applyFont="1" applyFill="1" applyBorder="1" applyAlignment="1" applyProtection="1">
      <alignment horizontal="left" vertical="center"/>
      <protection locked="0"/>
    </xf>
    <xf numFmtId="203" fontId="11" fillId="18" borderId="32" xfId="0" applyNumberFormat="1" applyFont="1" applyFill="1" applyBorder="1" applyAlignment="1" applyProtection="1">
      <alignment horizontal="right" vertical="center"/>
      <protection locked="0"/>
    </xf>
    <xf numFmtId="49" fontId="11" fillId="25" borderId="130" xfId="0" applyNumberFormat="1" applyFont="1" applyFill="1" applyBorder="1" applyAlignment="1" applyProtection="1">
      <alignment vertical="center"/>
      <protection locked="0"/>
    </xf>
    <xf numFmtId="0" fontId="11" fillId="25" borderId="131" xfId="0" applyNumberFormat="1" applyFont="1" applyFill="1" applyBorder="1" applyAlignment="1" applyProtection="1">
      <alignment horizontal="left" vertical="center"/>
      <protection locked="0"/>
    </xf>
    <xf numFmtId="49" fontId="11" fillId="25" borderId="132" xfId="0" applyNumberFormat="1" applyFont="1" applyFill="1" applyBorder="1" applyAlignment="1" applyProtection="1">
      <alignment horizontal="left" vertical="center"/>
      <protection locked="0"/>
    </xf>
    <xf numFmtId="49" fontId="11" fillId="25" borderId="134" xfId="0" applyNumberFormat="1" applyFont="1" applyFill="1" applyBorder="1" applyAlignment="1" applyProtection="1">
      <alignment horizontal="left" vertical="center"/>
      <protection locked="0"/>
    </xf>
    <xf numFmtId="203" fontId="11" fillId="18" borderId="138" xfId="0" applyNumberFormat="1" applyFont="1" applyFill="1" applyBorder="1" applyAlignment="1" applyProtection="1">
      <alignment horizontal="right" vertical="center"/>
      <protection locked="0"/>
    </xf>
    <xf numFmtId="202" fontId="11" fillId="18" borderId="179" xfId="0" applyNumberFormat="1" applyFont="1" applyFill="1" applyBorder="1" applyAlignment="1" applyProtection="1">
      <alignment horizontal="right" vertical="center"/>
      <protection locked="0"/>
    </xf>
    <xf numFmtId="202" fontId="11" fillId="18" borderId="45" xfId="0" applyNumberFormat="1" applyFont="1" applyFill="1" applyBorder="1" applyAlignment="1" applyProtection="1">
      <alignment horizontal="right" vertical="center"/>
      <protection locked="0"/>
    </xf>
    <xf numFmtId="0" fontId="11" fillId="25" borderId="116" xfId="0" applyNumberFormat="1" applyFont="1" applyFill="1" applyBorder="1" applyAlignment="1" applyProtection="1">
      <alignment horizontal="left" vertical="center"/>
      <protection locked="0"/>
    </xf>
    <xf numFmtId="203" fontId="11" fillId="18" borderId="121" xfId="0" applyNumberFormat="1" applyFont="1" applyFill="1" applyBorder="1" applyAlignment="1" applyProtection="1">
      <alignment horizontal="right" vertical="center"/>
      <protection locked="0"/>
    </xf>
    <xf numFmtId="203" fontId="11" fillId="18" borderId="48" xfId="0" applyNumberFormat="1" applyFont="1" applyFill="1" applyBorder="1" applyAlignment="1" applyProtection="1">
      <alignment horizontal="right" vertical="center"/>
      <protection locked="0"/>
    </xf>
    <xf numFmtId="49" fontId="11" fillId="25" borderId="13" xfId="0" applyNumberFormat="1" applyFont="1" applyFill="1" applyBorder="1" applyAlignment="1" applyProtection="1">
      <alignment vertical="center"/>
      <protection locked="0"/>
    </xf>
    <xf numFmtId="49" fontId="11" fillId="25" borderId="88" xfId="0" applyNumberFormat="1" applyFont="1" applyFill="1" applyBorder="1" applyAlignment="1" applyProtection="1">
      <alignment horizontal="left" vertical="center"/>
      <protection locked="0"/>
    </xf>
    <xf numFmtId="49" fontId="11" fillId="25" borderId="89" xfId="0" applyNumberFormat="1" applyFont="1" applyFill="1" applyBorder="1" applyAlignment="1" applyProtection="1">
      <alignment horizontal="left" vertical="center"/>
      <protection locked="0"/>
    </xf>
    <xf numFmtId="202" fontId="11" fillId="18" borderId="180" xfId="0" applyNumberFormat="1" applyFont="1" applyFill="1" applyBorder="1" applyAlignment="1" applyProtection="1">
      <alignment horizontal="right" vertical="center"/>
      <protection locked="0"/>
    </xf>
    <xf numFmtId="202" fontId="11" fillId="18" borderId="181" xfId="0" applyNumberFormat="1" applyFont="1" applyFill="1" applyBorder="1" applyAlignment="1" applyProtection="1">
      <alignment horizontal="right" vertical="center"/>
      <protection locked="0"/>
    </xf>
    <xf numFmtId="49" fontId="11" fillId="25" borderId="49" xfId="0" applyNumberFormat="1" applyFont="1" applyFill="1" applyBorder="1" applyAlignment="1" applyProtection="1">
      <alignment vertical="center"/>
      <protection locked="0"/>
    </xf>
    <xf numFmtId="0" fontId="11" fillId="25" borderId="139" xfId="0" applyNumberFormat="1" applyFont="1" applyFill="1" applyBorder="1" applyAlignment="1" applyProtection="1">
      <alignment horizontal="left" vertical="center"/>
      <protection locked="0"/>
    </xf>
    <xf numFmtId="49" fontId="11" fillId="25" borderId="140" xfId="0" applyNumberFormat="1" applyFont="1" applyFill="1" applyBorder="1" applyAlignment="1" applyProtection="1">
      <alignment horizontal="left" vertical="center"/>
      <protection locked="0"/>
    </xf>
    <xf numFmtId="49" fontId="11" fillId="25" borderId="51" xfId="0" applyNumberFormat="1" applyFont="1" applyFill="1" applyBorder="1" applyAlignment="1" applyProtection="1">
      <alignment horizontal="left" vertical="center"/>
      <protection locked="0"/>
    </xf>
    <xf numFmtId="203" fontId="11" fillId="18" borderId="56" xfId="0" applyNumberFormat="1" applyFont="1" applyFill="1" applyBorder="1" applyAlignment="1" applyProtection="1">
      <alignment horizontal="right" vertical="center"/>
      <protection locked="0"/>
    </xf>
    <xf numFmtId="49" fontId="10" fillId="25" borderId="25" xfId="0" applyNumberFormat="1" applyFont="1" applyFill="1" applyBorder="1" applyAlignment="1" applyProtection="1">
      <alignment vertical="center"/>
      <protection locked="0"/>
    </xf>
    <xf numFmtId="49" fontId="10" fillId="25" borderId="122" xfId="0" applyNumberFormat="1" applyFont="1" applyFill="1" applyBorder="1" applyAlignment="1" applyProtection="1">
      <alignment horizontal="left" vertical="center"/>
      <protection locked="0"/>
    </xf>
    <xf numFmtId="49" fontId="10" fillId="25" borderId="27" xfId="0" applyNumberFormat="1" applyFont="1" applyFill="1" applyBorder="1" applyAlignment="1" applyProtection="1">
      <alignment horizontal="left" vertical="center"/>
      <protection locked="0"/>
    </xf>
    <xf numFmtId="49" fontId="11" fillId="25" borderId="41" xfId="0" applyNumberFormat="1" applyFont="1" applyFill="1" applyBorder="1" applyAlignment="1" applyProtection="1">
      <alignment vertical="center"/>
      <protection locked="0"/>
    </xf>
    <xf numFmtId="0" fontId="11" fillId="25" borderId="125" xfId="0" applyNumberFormat="1" applyFont="1" applyFill="1" applyBorder="1" applyAlignment="1" applyProtection="1">
      <alignment horizontal="left" vertical="center"/>
      <protection locked="0"/>
    </xf>
    <xf numFmtId="49" fontId="11" fillId="25" borderId="126" xfId="0" applyNumberFormat="1" applyFont="1" applyFill="1" applyBorder="1" applyAlignment="1" applyProtection="1">
      <alignment horizontal="left" vertical="center"/>
      <protection locked="0"/>
    </xf>
    <xf numFmtId="49" fontId="11" fillId="25" borderId="43" xfId="0" applyNumberFormat="1" applyFont="1" applyFill="1" applyBorder="1" applyAlignment="1" applyProtection="1">
      <alignment horizontal="left" vertical="center"/>
      <protection locked="0"/>
    </xf>
    <xf numFmtId="202" fontId="11" fillId="18" borderId="147" xfId="0" applyNumberFormat="1" applyFont="1" applyFill="1" applyBorder="1" applyAlignment="1" applyProtection="1">
      <alignment horizontal="right" vertical="center"/>
      <protection locked="0"/>
    </xf>
    <xf numFmtId="203" fontId="11" fillId="18" borderId="48" xfId="0" applyNumberFormat="1" applyFont="1" applyFill="1" applyBorder="1" applyAlignment="1" applyProtection="1">
      <alignment horizontal="right" vertical="center"/>
      <protection locked="0"/>
    </xf>
    <xf numFmtId="49" fontId="11" fillId="25" borderId="182" xfId="0" applyNumberFormat="1" applyFont="1" applyFill="1" applyBorder="1" applyAlignment="1" applyProtection="1">
      <alignment vertical="center"/>
      <protection locked="0"/>
    </xf>
    <xf numFmtId="0" fontId="11" fillId="25" borderId="183" xfId="0" applyNumberFormat="1" applyFont="1" applyFill="1" applyBorder="1" applyAlignment="1" applyProtection="1">
      <alignment horizontal="left" vertical="center"/>
      <protection locked="0"/>
    </xf>
    <xf numFmtId="49" fontId="11" fillId="25" borderId="184" xfId="0" applyNumberFormat="1" applyFont="1" applyFill="1" applyBorder="1" applyAlignment="1" applyProtection="1">
      <alignment horizontal="left" vertical="center"/>
      <protection locked="0"/>
    </xf>
    <xf numFmtId="49" fontId="11" fillId="25" borderId="185" xfId="0" applyNumberFormat="1" applyFont="1" applyFill="1" applyBorder="1" applyAlignment="1" applyProtection="1">
      <alignment horizontal="left" vertical="center"/>
      <protection locked="0"/>
    </xf>
    <xf numFmtId="203" fontId="11" fillId="18" borderId="40" xfId="0" applyNumberFormat="1" applyFont="1" applyFill="1" applyBorder="1" applyAlignment="1" applyProtection="1">
      <alignment horizontal="right" vertical="center"/>
      <protection locked="0"/>
    </xf>
    <xf numFmtId="49" fontId="10" fillId="25" borderId="33" xfId="0" applyNumberFormat="1" applyFont="1" applyFill="1" applyBorder="1" applyAlignment="1" applyProtection="1">
      <alignment vertical="center"/>
      <protection locked="0"/>
    </xf>
    <xf numFmtId="49" fontId="10" fillId="25" borderId="124" xfId="0" applyNumberFormat="1" applyFont="1" applyFill="1" applyBorder="1" applyAlignment="1" applyProtection="1">
      <alignment horizontal="left" vertical="center"/>
      <protection locked="0"/>
    </xf>
    <xf numFmtId="49" fontId="10" fillId="25" borderId="35" xfId="0" applyNumberFormat="1" applyFont="1" applyFill="1" applyBorder="1" applyAlignment="1" applyProtection="1">
      <alignment horizontal="left" vertical="center"/>
      <protection locked="0"/>
    </xf>
    <xf numFmtId="202" fontId="10" fillId="18" borderId="149" xfId="0" applyNumberFormat="1" applyFont="1" applyFill="1" applyBorder="1" applyAlignment="1" applyProtection="1">
      <alignment horizontal="right" vertical="center"/>
      <protection locked="0"/>
    </xf>
    <xf numFmtId="202" fontId="10" fillId="18" borderId="53" xfId="0" applyNumberFormat="1" applyFont="1" applyFill="1" applyBorder="1" applyAlignment="1" applyProtection="1">
      <alignment horizontal="right" vertical="center"/>
      <protection locked="0"/>
    </xf>
    <xf numFmtId="202" fontId="10" fillId="18" borderId="158" xfId="0" applyNumberFormat="1" applyFont="1" applyFill="1" applyBorder="1" applyAlignment="1" applyProtection="1">
      <alignment horizontal="right" vertical="center"/>
      <protection locked="0"/>
    </xf>
    <xf numFmtId="203" fontId="10" fillId="18" borderId="72" xfId="0" applyNumberFormat="1" applyFont="1" applyFill="1" applyBorder="1" applyAlignment="1" applyProtection="1">
      <alignment horizontal="right" vertical="center"/>
      <protection locked="0"/>
    </xf>
    <xf numFmtId="197" fontId="11" fillId="19" borderId="0" xfId="0" applyNumberFormat="1" applyFont="1" applyFill="1" applyBorder="1" applyAlignment="1" applyProtection="1">
      <alignment vertical="center"/>
      <protection hidden="1"/>
    </xf>
    <xf numFmtId="49" fontId="10" fillId="25" borderId="186" xfId="0" applyNumberFormat="1" applyFont="1" applyFill="1" applyBorder="1" applyAlignment="1" applyProtection="1">
      <alignment vertical="center"/>
      <protection locked="0"/>
    </xf>
    <xf numFmtId="49" fontId="10" fillId="25" borderId="187" xfId="0" applyNumberFormat="1" applyFont="1" applyFill="1" applyBorder="1" applyAlignment="1" applyProtection="1">
      <alignment horizontal="left" vertical="center"/>
      <protection locked="0"/>
    </xf>
    <xf numFmtId="49" fontId="10" fillId="25" borderId="187" xfId="0" applyNumberFormat="1" applyFont="1" applyFill="1" applyBorder="1" applyAlignment="1" applyProtection="1">
      <alignment horizontal="right" vertical="center"/>
      <protection locked="0"/>
    </xf>
    <xf numFmtId="49" fontId="10" fillId="25" borderId="188" xfId="0" applyNumberFormat="1" applyFont="1" applyFill="1" applyBorder="1" applyAlignment="1" applyProtection="1">
      <alignment horizontal="left" vertical="center"/>
      <protection locked="0"/>
    </xf>
    <xf numFmtId="202" fontId="10" fillId="18" borderId="189" xfId="0" applyNumberFormat="1" applyFont="1" applyFill="1" applyBorder="1" applyAlignment="1" applyProtection="1">
      <alignment horizontal="right" vertical="center"/>
      <protection locked="0"/>
    </xf>
    <xf numFmtId="202" fontId="10" fillId="18" borderId="190" xfId="0" applyNumberFormat="1" applyFont="1" applyFill="1" applyBorder="1" applyAlignment="1" applyProtection="1">
      <alignment horizontal="right" vertical="center"/>
      <protection locked="0"/>
    </xf>
    <xf numFmtId="202" fontId="10" fillId="18" borderId="191" xfId="0" applyNumberFormat="1" applyFont="1" applyFill="1" applyBorder="1" applyAlignment="1" applyProtection="1">
      <alignment horizontal="right" vertical="center"/>
      <protection locked="0"/>
    </xf>
    <xf numFmtId="49" fontId="10" fillId="25" borderId="192" xfId="0" applyNumberFormat="1" applyFont="1" applyFill="1" applyBorder="1" applyAlignment="1" applyProtection="1">
      <alignment vertical="center"/>
      <protection locked="0"/>
    </xf>
    <xf numFmtId="49" fontId="10" fillId="25" borderId="193" xfId="0" applyNumberFormat="1" applyFont="1" applyFill="1" applyBorder="1" applyAlignment="1" applyProtection="1">
      <alignment horizontal="left" vertical="center"/>
      <protection locked="0"/>
    </xf>
    <xf numFmtId="49" fontId="10" fillId="25" borderId="193" xfId="0" applyNumberFormat="1" applyFont="1" applyFill="1" applyBorder="1" applyAlignment="1" applyProtection="1">
      <alignment horizontal="right" vertical="center"/>
      <protection locked="0"/>
    </xf>
    <xf numFmtId="49" fontId="10" fillId="25" borderId="194" xfId="0" applyNumberFormat="1" applyFont="1" applyFill="1" applyBorder="1" applyAlignment="1" applyProtection="1">
      <alignment horizontal="left" vertical="center"/>
      <protection locked="0"/>
    </xf>
    <xf numFmtId="202" fontId="10" fillId="18" borderId="195" xfId="0" applyNumberFormat="1" applyFont="1" applyFill="1" applyBorder="1" applyAlignment="1" applyProtection="1">
      <alignment horizontal="right" vertical="center"/>
      <protection locked="0"/>
    </xf>
    <xf numFmtId="202" fontId="10" fillId="18" borderId="196" xfId="0" applyNumberFormat="1" applyFont="1" applyFill="1" applyBorder="1" applyAlignment="1" applyProtection="1">
      <alignment horizontal="right" vertical="center"/>
      <protection locked="0"/>
    </xf>
    <xf numFmtId="202" fontId="10" fillId="18" borderId="197" xfId="0" applyNumberFormat="1" applyFont="1" applyFill="1" applyBorder="1" applyAlignment="1" applyProtection="1">
      <alignment horizontal="right" vertical="center"/>
      <protection locked="0"/>
    </xf>
    <xf numFmtId="0" fontId="11" fillId="25" borderId="26" xfId="0" applyNumberFormat="1" applyFont="1" applyFill="1" applyBorder="1" applyAlignment="1" applyProtection="1">
      <alignment vertical="center"/>
      <protection locked="0"/>
    </xf>
    <xf numFmtId="0" fontId="11" fillId="25" borderId="26" xfId="0" applyNumberFormat="1" applyFont="1" applyFill="1" applyBorder="1" applyAlignment="1" applyProtection="1">
      <alignment vertical="center" wrapText="1"/>
      <protection locked="0"/>
    </xf>
    <xf numFmtId="0" fontId="10" fillId="25" borderId="42" xfId="0" applyNumberFormat="1" applyFont="1" applyFill="1" applyBorder="1" applyAlignment="1" applyProtection="1">
      <alignment vertical="center"/>
      <protection locked="0"/>
    </xf>
    <xf numFmtId="49" fontId="11" fillId="25" borderId="26" xfId="0" applyNumberFormat="1" applyFont="1" applyFill="1" applyBorder="1" applyAlignment="1" applyProtection="1">
      <alignment horizontal="left" vertical="center" wrapText="1"/>
      <protection locked="0"/>
    </xf>
    <xf numFmtId="49" fontId="11" fillId="25" borderId="42" xfId="0" applyNumberFormat="1" applyFont="1" applyFill="1" applyBorder="1" applyAlignment="1" applyProtection="1">
      <alignment horizontal="left" vertical="center"/>
      <protection locked="0"/>
    </xf>
    <xf numFmtId="49" fontId="11" fillId="25" borderId="74" xfId="0" applyNumberFormat="1" applyFont="1" applyFill="1" applyBorder="1" applyAlignment="1" applyProtection="1">
      <alignment vertical="center"/>
      <protection locked="0"/>
    </xf>
    <xf numFmtId="0" fontId="11" fillId="25" borderId="155" xfId="0" applyNumberFormat="1" applyFont="1" applyFill="1" applyBorder="1" applyAlignment="1" applyProtection="1">
      <alignment horizontal="left" vertical="center"/>
      <protection locked="0"/>
    </xf>
    <xf numFmtId="49" fontId="11" fillId="25" borderId="156" xfId="0" applyNumberFormat="1" applyFont="1" applyFill="1" applyBorder="1" applyAlignment="1" applyProtection="1">
      <alignment horizontal="left" vertical="center"/>
      <protection locked="0"/>
    </xf>
    <xf numFmtId="202" fontId="11" fillId="18" borderId="77" xfId="0" applyNumberFormat="1" applyFont="1" applyFill="1" applyBorder="1" applyAlignment="1" applyProtection="1">
      <alignment horizontal="right" vertical="center"/>
      <protection locked="0"/>
    </xf>
    <xf numFmtId="202" fontId="11" fillId="18" borderId="79" xfId="0" applyNumberFormat="1" applyFont="1" applyFill="1" applyBorder="1" applyAlignment="1" applyProtection="1">
      <alignment horizontal="right" vertical="center"/>
      <protection locked="0"/>
    </xf>
    <xf numFmtId="202" fontId="11" fillId="18" borderId="138" xfId="0" applyNumberFormat="1" applyFont="1" applyFill="1" applyBorder="1" applyAlignment="1" applyProtection="1">
      <alignment horizontal="right" vertical="center"/>
      <protection locked="0"/>
    </xf>
    <xf numFmtId="0" fontId="10" fillId="25" borderId="66" xfId="0" applyNumberFormat="1" applyFont="1" applyFill="1" applyBorder="1" applyAlignment="1" applyProtection="1">
      <alignment vertical="center"/>
      <protection locked="0"/>
    </xf>
    <xf numFmtId="0" fontId="10" fillId="25" borderId="193" xfId="0" applyNumberFormat="1" applyFont="1" applyFill="1" applyBorder="1" applyAlignment="1" applyProtection="1">
      <alignment vertical="center"/>
      <protection locked="0"/>
    </xf>
    <xf numFmtId="0" fontId="11" fillId="25" borderId="198" xfId="0" applyNumberFormat="1" applyFont="1" applyFill="1" applyBorder="1" applyAlignment="1" applyProtection="1">
      <alignment horizontal="left" vertical="center"/>
      <protection locked="0"/>
    </xf>
    <xf numFmtId="49" fontId="11" fillId="25" borderId="199" xfId="0" applyNumberFormat="1" applyFont="1" applyFill="1" applyBorder="1" applyAlignment="1" applyProtection="1">
      <alignment horizontal="left" vertical="center"/>
      <protection locked="0"/>
    </xf>
    <xf numFmtId="0" fontId="11" fillId="25" borderId="58" xfId="0" applyNumberFormat="1" applyFont="1" applyFill="1" applyBorder="1" applyAlignment="1" applyProtection="1">
      <alignment horizontal="left" vertical="center"/>
      <protection locked="0"/>
    </xf>
    <xf numFmtId="49" fontId="10" fillId="25" borderId="193" xfId="0" applyNumberFormat="1" applyFont="1" applyFill="1" applyBorder="1" applyAlignment="1" applyProtection="1">
      <alignment vertical="center"/>
      <protection locked="0"/>
    </xf>
    <xf numFmtId="49" fontId="11" fillId="25" borderId="42" xfId="0" applyNumberFormat="1" applyFont="1" applyFill="1" applyBorder="1" applyAlignment="1" applyProtection="1">
      <alignment vertical="center"/>
      <protection locked="0"/>
    </xf>
    <xf numFmtId="49" fontId="11" fillId="25" borderId="75" xfId="0" applyNumberFormat="1" applyFont="1" applyFill="1" applyBorder="1" applyAlignment="1" applyProtection="1">
      <alignment horizontal="left" vertical="center"/>
      <protection locked="0"/>
    </xf>
    <xf numFmtId="49" fontId="11" fillId="25" borderId="75" xfId="0" applyNumberFormat="1" applyFont="1" applyFill="1" applyBorder="1" applyAlignment="1" applyProtection="1">
      <alignment horizontal="right" vertical="center"/>
      <protection locked="0"/>
    </xf>
    <xf numFmtId="202" fontId="10" fillId="18" borderId="200" xfId="0" applyNumberFormat="1" applyFont="1" applyFill="1" applyBorder="1" applyAlignment="1" applyProtection="1">
      <alignment horizontal="right" vertical="center"/>
      <protection locked="0"/>
    </xf>
    <xf numFmtId="49" fontId="10" fillId="25" borderId="201" xfId="0" applyNumberFormat="1" applyFont="1" applyFill="1" applyBorder="1" applyAlignment="1" applyProtection="1">
      <alignment horizontal="left" vertical="center"/>
      <protection locked="0"/>
    </xf>
    <xf numFmtId="49" fontId="10" fillId="25" borderId="202" xfId="0" applyNumberFormat="1" applyFont="1" applyFill="1" applyBorder="1" applyAlignment="1" applyProtection="1">
      <alignment horizontal="left" vertical="center"/>
      <protection locked="0"/>
    </xf>
    <xf numFmtId="202" fontId="10" fillId="18" borderId="203" xfId="0" applyNumberFormat="1" applyFont="1" applyFill="1" applyBorder="1" applyAlignment="1" applyProtection="1">
      <alignment horizontal="right" vertical="center"/>
      <protection locked="0"/>
    </xf>
    <xf numFmtId="202" fontId="10" fillId="18" borderId="204" xfId="0" applyNumberFormat="1" applyFont="1" applyFill="1" applyBorder="1" applyAlignment="1" applyProtection="1">
      <alignment horizontal="right" vertical="center"/>
      <protection locked="0"/>
    </xf>
    <xf numFmtId="202" fontId="10" fillId="18" borderId="205" xfId="0" applyNumberFormat="1" applyFont="1" applyFill="1" applyBorder="1" applyAlignment="1" applyProtection="1">
      <alignment horizontal="right" vertical="center"/>
      <protection locked="0"/>
    </xf>
    <xf numFmtId="202" fontId="10" fillId="18" borderId="206" xfId="0" applyNumberFormat="1" applyFont="1" applyFill="1" applyBorder="1" applyAlignment="1" applyProtection="1">
      <alignment horizontal="right" vertical="center"/>
      <protection locked="0"/>
    </xf>
    <xf numFmtId="202" fontId="10" fillId="18" borderId="207" xfId="0" applyNumberFormat="1" applyFont="1" applyFill="1" applyBorder="1" applyAlignment="1" applyProtection="1">
      <alignment horizontal="right" vertical="center"/>
      <protection locked="0"/>
    </xf>
    <xf numFmtId="202" fontId="10" fillId="18" borderId="208" xfId="0" applyNumberFormat="1" applyFont="1" applyFill="1" applyBorder="1" applyAlignment="1" applyProtection="1">
      <alignment horizontal="right" vertical="center"/>
      <protection locked="0"/>
    </xf>
    <xf numFmtId="0" fontId="11" fillId="25" borderId="50" xfId="0" applyNumberFormat="1" applyFont="1" applyFill="1" applyBorder="1" applyAlignment="1" applyProtection="1">
      <alignment vertical="center"/>
      <protection locked="0"/>
    </xf>
    <xf numFmtId="202" fontId="11" fillId="18" borderId="209" xfId="0" applyNumberFormat="1" applyFont="1" applyFill="1" applyBorder="1" applyAlignment="1" applyProtection="1">
      <alignment horizontal="right" vertical="center"/>
      <protection locked="0"/>
    </xf>
    <xf numFmtId="202" fontId="11" fillId="18" borderId="210" xfId="0" applyNumberFormat="1" applyFont="1" applyFill="1" applyBorder="1" applyAlignment="1" applyProtection="1">
      <alignment horizontal="right" vertical="center"/>
      <protection locked="0"/>
    </xf>
    <xf numFmtId="0" fontId="0" fillId="25" borderId="26" xfId="0" applyFill="1" applyBorder="1" applyAlignment="1">
      <alignment/>
    </xf>
    <xf numFmtId="49" fontId="11" fillId="25" borderId="27" xfId="0" applyNumberFormat="1" applyFont="1" applyFill="1" applyBorder="1" applyAlignment="1" applyProtection="1">
      <alignment vertical="center"/>
      <protection locked="0"/>
    </xf>
    <xf numFmtId="0" fontId="11" fillId="25" borderId="58" xfId="0" applyNumberFormat="1" applyFont="1" applyFill="1" applyBorder="1" applyAlignment="1" applyProtection="1">
      <alignment vertical="center"/>
      <protection locked="0"/>
    </xf>
    <xf numFmtId="202" fontId="11" fillId="18" borderId="211" xfId="0" applyNumberFormat="1" applyFont="1" applyFill="1" applyBorder="1" applyAlignment="1" applyProtection="1">
      <alignment horizontal="right" vertical="center"/>
      <protection locked="0"/>
    </xf>
    <xf numFmtId="202" fontId="11" fillId="18" borderId="212" xfId="0" applyNumberFormat="1" applyFont="1" applyFill="1" applyBorder="1" applyAlignment="1" applyProtection="1">
      <alignment horizontal="right" vertical="center"/>
      <protection locked="0"/>
    </xf>
    <xf numFmtId="202" fontId="10" fillId="18" borderId="213" xfId="0" applyNumberFormat="1" applyFont="1" applyFill="1" applyBorder="1" applyAlignment="1" applyProtection="1">
      <alignment horizontal="right" vertical="center"/>
      <protection locked="0"/>
    </xf>
    <xf numFmtId="202" fontId="10" fillId="18" borderId="214" xfId="0" applyNumberFormat="1" applyFont="1" applyFill="1" applyBorder="1" applyAlignment="1" applyProtection="1">
      <alignment horizontal="right" vertical="center"/>
      <protection locked="0"/>
    </xf>
    <xf numFmtId="49" fontId="11" fillId="0" borderId="11" xfId="0" applyNumberFormat="1" applyFont="1" applyFill="1" applyBorder="1" applyAlignment="1" applyProtection="1">
      <alignment horizontal="right" vertical="center"/>
      <protection locked="0"/>
    </xf>
    <xf numFmtId="49" fontId="11" fillId="25" borderId="215" xfId="0" applyNumberFormat="1" applyFont="1" applyFill="1" applyBorder="1" applyAlignment="1" applyProtection="1">
      <alignment horizontal="center" vertical="center" wrapText="1"/>
      <protection locked="0"/>
    </xf>
    <xf numFmtId="49" fontId="11" fillId="25" borderId="216" xfId="0" applyNumberFormat="1" applyFont="1" applyFill="1" applyBorder="1" applyAlignment="1" applyProtection="1">
      <alignment horizontal="center" vertical="center" wrapText="1"/>
      <protection locked="0"/>
    </xf>
    <xf numFmtId="200" fontId="10" fillId="18" borderId="190" xfId="0" applyNumberFormat="1" applyFont="1" applyFill="1" applyBorder="1" applyAlignment="1" applyProtection="1">
      <alignment horizontal="right" vertical="center"/>
      <protection locked="0"/>
    </xf>
    <xf numFmtId="202" fontId="10" fillId="18" borderId="217" xfId="0" applyNumberFormat="1" applyFont="1" applyFill="1" applyBorder="1" applyAlignment="1" applyProtection="1">
      <alignment horizontal="right" vertical="center"/>
      <protection locked="0"/>
    </xf>
    <xf numFmtId="200" fontId="10" fillId="18" borderId="218" xfId="0" applyNumberFormat="1" applyFont="1" applyFill="1" applyBorder="1" applyAlignment="1" applyProtection="1">
      <alignment horizontal="right" vertical="center"/>
      <protection locked="0"/>
    </xf>
    <xf numFmtId="200" fontId="10" fillId="18" borderId="196" xfId="0" applyNumberFormat="1" applyFont="1" applyFill="1" applyBorder="1" applyAlignment="1" applyProtection="1">
      <alignment horizontal="right" vertical="center"/>
      <protection locked="0"/>
    </xf>
    <xf numFmtId="202" fontId="10" fillId="18" borderId="219" xfId="0" applyNumberFormat="1" applyFont="1" applyFill="1" applyBorder="1" applyAlignment="1" applyProtection="1">
      <alignment horizontal="right" vertical="center"/>
      <protection locked="0"/>
    </xf>
    <xf numFmtId="200" fontId="10" fillId="18" borderId="220" xfId="0" applyNumberFormat="1" applyFont="1" applyFill="1" applyBorder="1" applyAlignment="1" applyProtection="1">
      <alignment horizontal="right" vertical="center"/>
      <protection locked="0"/>
    </xf>
    <xf numFmtId="200" fontId="11" fillId="18" borderId="141" xfId="0" applyNumberFormat="1" applyFont="1" applyFill="1" applyBorder="1" applyAlignment="1" applyProtection="1">
      <alignment horizontal="right" vertical="center"/>
      <protection locked="0"/>
    </xf>
    <xf numFmtId="202" fontId="11" fillId="18" borderId="221" xfId="0" applyNumberFormat="1" applyFont="1" applyFill="1" applyBorder="1" applyAlignment="1" applyProtection="1">
      <alignment horizontal="right" vertical="center"/>
      <protection locked="0"/>
    </xf>
    <xf numFmtId="200" fontId="11" fillId="18" borderId="170" xfId="0" applyNumberFormat="1" applyFont="1" applyFill="1" applyBorder="1" applyAlignment="1" applyProtection="1">
      <alignment horizontal="right" vertical="center"/>
      <protection locked="0"/>
    </xf>
    <xf numFmtId="200" fontId="11" fillId="18" borderId="30" xfId="0" applyNumberFormat="1" applyFont="1" applyFill="1" applyBorder="1" applyAlignment="1" applyProtection="1">
      <alignment horizontal="right" vertical="center"/>
      <protection locked="0"/>
    </xf>
    <xf numFmtId="202" fontId="11" fillId="18" borderId="222" xfId="0" applyNumberFormat="1" applyFont="1" applyFill="1" applyBorder="1" applyAlignment="1" applyProtection="1">
      <alignment horizontal="right" vertical="center"/>
      <protection locked="0"/>
    </xf>
    <xf numFmtId="200" fontId="11" fillId="18" borderId="162" xfId="0" applyNumberFormat="1" applyFont="1" applyFill="1" applyBorder="1" applyAlignment="1" applyProtection="1">
      <alignment horizontal="right" vertical="center"/>
      <protection locked="0"/>
    </xf>
    <xf numFmtId="49" fontId="11" fillId="25" borderId="26" xfId="0" applyNumberFormat="1" applyFont="1" applyFill="1" applyBorder="1" applyAlignment="1" applyProtection="1">
      <alignment vertical="center" wrapText="1"/>
      <protection locked="0"/>
    </xf>
    <xf numFmtId="200" fontId="10" fillId="18" borderId="46" xfId="0" applyNumberFormat="1" applyFont="1" applyFill="1" applyBorder="1" applyAlignment="1" applyProtection="1">
      <alignment horizontal="right" vertical="center"/>
      <protection locked="0"/>
    </xf>
    <xf numFmtId="202" fontId="10" fillId="18" borderId="223" xfId="0" applyNumberFormat="1" applyFont="1" applyFill="1" applyBorder="1" applyAlignment="1" applyProtection="1">
      <alignment horizontal="right" vertical="center"/>
      <protection locked="0"/>
    </xf>
    <xf numFmtId="200" fontId="10" fillId="18" borderId="168" xfId="0" applyNumberFormat="1" applyFont="1" applyFill="1" applyBorder="1" applyAlignment="1" applyProtection="1">
      <alignment horizontal="right" vertical="center"/>
      <protection locked="0"/>
    </xf>
    <xf numFmtId="200" fontId="11" fillId="18" borderId="38" xfId="0" applyNumberFormat="1" applyFont="1" applyFill="1" applyBorder="1" applyAlignment="1" applyProtection="1">
      <alignment horizontal="right" vertical="center"/>
      <protection locked="0"/>
    </xf>
    <xf numFmtId="202" fontId="11" fillId="18" borderId="224" xfId="0" applyNumberFormat="1" applyFont="1" applyFill="1" applyBorder="1" applyAlignment="1" applyProtection="1">
      <alignment horizontal="right" vertical="center"/>
      <protection locked="0"/>
    </xf>
    <xf numFmtId="200" fontId="11" fillId="18" borderId="137" xfId="0" applyNumberFormat="1" applyFont="1" applyFill="1" applyBorder="1" applyAlignment="1" applyProtection="1">
      <alignment horizontal="right" vertical="center"/>
      <protection locked="0"/>
    </xf>
    <xf numFmtId="200" fontId="19" fillId="18" borderId="30" xfId="0" applyNumberFormat="1" applyFont="1" applyFill="1" applyBorder="1" applyAlignment="1" applyProtection="1">
      <alignment horizontal="right" vertical="center"/>
      <protection locked="0"/>
    </xf>
    <xf numFmtId="200" fontId="11" fillId="18" borderId="46" xfId="0" applyNumberFormat="1" applyFont="1" applyFill="1" applyBorder="1" applyAlignment="1" applyProtection="1">
      <alignment horizontal="right" vertical="center"/>
      <protection locked="0"/>
    </xf>
    <xf numFmtId="202" fontId="11" fillId="18" borderId="223" xfId="0" applyNumberFormat="1" applyFont="1" applyFill="1" applyBorder="1" applyAlignment="1" applyProtection="1">
      <alignment horizontal="right" vertical="center"/>
      <protection locked="0"/>
    </xf>
    <xf numFmtId="200" fontId="11" fillId="18" borderId="168" xfId="0" applyNumberFormat="1" applyFont="1" applyFill="1" applyBorder="1" applyAlignment="1" applyProtection="1">
      <alignment horizontal="right" vertical="center"/>
      <protection locked="0"/>
    </xf>
    <xf numFmtId="200" fontId="11" fillId="18" borderId="79" xfId="0" applyNumberFormat="1" applyFont="1" applyFill="1" applyBorder="1" applyAlignment="1" applyProtection="1">
      <alignment horizontal="right" vertical="center"/>
      <protection locked="0"/>
    </xf>
    <xf numFmtId="202" fontId="11" fillId="18" borderId="84" xfId="0" applyNumberFormat="1" applyFont="1" applyFill="1" applyBorder="1" applyAlignment="1" applyProtection="1">
      <alignment horizontal="right" vertical="center"/>
      <protection locked="0"/>
    </xf>
    <xf numFmtId="200" fontId="11" fillId="18" borderId="225" xfId="0" applyNumberFormat="1" applyFont="1" applyFill="1" applyBorder="1" applyAlignment="1" applyProtection="1">
      <alignment horizontal="right" vertical="center"/>
      <protection locked="0"/>
    </xf>
    <xf numFmtId="202" fontId="10" fillId="18" borderId="85" xfId="0" applyNumberFormat="1" applyFont="1" applyFill="1" applyBorder="1" applyAlignment="1" applyProtection="1">
      <alignment horizontal="right" vertical="center"/>
      <protection locked="0"/>
    </xf>
    <xf numFmtId="200" fontId="10" fillId="18" borderId="176" xfId="0" applyNumberFormat="1" applyFont="1" applyFill="1" applyBorder="1" applyAlignment="1" applyProtection="1">
      <alignment horizontal="right" vertical="center"/>
      <protection locked="0"/>
    </xf>
    <xf numFmtId="200" fontId="11" fillId="18" borderId="62" xfId="0" applyNumberFormat="1" applyFont="1" applyFill="1" applyBorder="1" applyAlignment="1" applyProtection="1">
      <alignment horizontal="right" vertical="center"/>
      <protection locked="0"/>
    </xf>
    <xf numFmtId="202" fontId="11" fillId="18" borderId="226" xfId="0" applyNumberFormat="1" applyFont="1" applyFill="1" applyBorder="1" applyAlignment="1" applyProtection="1">
      <alignment horizontal="right" vertical="center"/>
      <protection locked="0"/>
    </xf>
    <xf numFmtId="200" fontId="11" fillId="18" borderId="227" xfId="0" applyNumberFormat="1" applyFont="1" applyFill="1" applyBorder="1" applyAlignment="1" applyProtection="1">
      <alignment horizontal="right" vertical="center"/>
      <protection locked="0"/>
    </xf>
    <xf numFmtId="202" fontId="10" fillId="18" borderId="219" xfId="0" applyNumberFormat="1" applyFont="1" applyFill="1" applyBorder="1" applyAlignment="1" applyProtection="1">
      <alignment horizontal="right" vertical="center"/>
      <protection locked="0"/>
    </xf>
    <xf numFmtId="202" fontId="10" fillId="18" borderId="84" xfId="0" applyNumberFormat="1" applyFont="1" applyFill="1" applyBorder="1" applyAlignment="1" applyProtection="1">
      <alignment horizontal="right" vertical="center"/>
      <protection locked="0"/>
    </xf>
    <xf numFmtId="49" fontId="11" fillId="25" borderId="17" xfId="0" applyNumberFormat="1" applyFont="1" applyFill="1" applyBorder="1" applyAlignment="1" applyProtection="1">
      <alignment horizontal="left" vertical="center"/>
      <protection locked="0"/>
    </xf>
    <xf numFmtId="0" fontId="11" fillId="25" borderId="18" xfId="0" applyNumberFormat="1" applyFont="1" applyFill="1" applyBorder="1" applyAlignment="1" applyProtection="1">
      <alignment vertical="center"/>
      <protection locked="0"/>
    </xf>
    <xf numFmtId="0" fontId="11" fillId="25" borderId="19" xfId="0" applyNumberFormat="1" applyFont="1" applyFill="1" applyBorder="1" applyAlignment="1" applyProtection="1">
      <alignment vertical="center"/>
      <protection locked="0"/>
    </xf>
    <xf numFmtId="49" fontId="11" fillId="25" borderId="25" xfId="0" applyNumberFormat="1" applyFont="1" applyFill="1" applyBorder="1" applyAlignment="1" applyProtection="1">
      <alignment horizontal="left" vertical="center"/>
      <protection locked="0"/>
    </xf>
    <xf numFmtId="0" fontId="11" fillId="25" borderId="27" xfId="0" applyNumberFormat="1" applyFont="1" applyFill="1" applyBorder="1" applyAlignment="1" applyProtection="1">
      <alignment vertical="center"/>
      <protection locked="0"/>
    </xf>
    <xf numFmtId="0" fontId="11" fillId="25" borderId="27" xfId="0" applyNumberFormat="1" applyFont="1" applyFill="1" applyBorder="1" applyAlignment="1" applyProtection="1">
      <alignment vertical="center" wrapText="1"/>
      <protection locked="0"/>
    </xf>
    <xf numFmtId="0" fontId="11" fillId="25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25" borderId="133" xfId="0" applyNumberFormat="1" applyFont="1" applyFill="1" applyBorder="1" applyAlignment="1" applyProtection="1">
      <alignment vertical="center"/>
      <protection locked="0"/>
    </xf>
    <xf numFmtId="0" fontId="11" fillId="25" borderId="134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Alignment="1" applyProtection="1">
      <alignment vertical="center"/>
      <protection locked="0"/>
    </xf>
    <xf numFmtId="0" fontId="12" fillId="0" borderId="0" xfId="0" applyNumberFormat="1" applyFont="1" applyFill="1" applyAlignment="1" applyProtection="1" quotePrefix="1">
      <alignment vertical="top"/>
      <protection locked="0"/>
    </xf>
    <xf numFmtId="49" fontId="10" fillId="25" borderId="49" xfId="0" applyNumberFormat="1" applyFont="1" applyFill="1" applyBorder="1" applyAlignment="1" applyProtection="1">
      <alignment horizontal="centerContinuous" vertical="center" wrapText="1"/>
      <protection locked="0"/>
    </xf>
    <xf numFmtId="49" fontId="10" fillId="25" borderId="139" xfId="0" applyNumberFormat="1" applyFont="1" applyFill="1" applyBorder="1" applyAlignment="1" applyProtection="1">
      <alignment horizontal="centerContinuous" vertical="center" wrapText="1"/>
      <protection locked="0"/>
    </xf>
    <xf numFmtId="0" fontId="10" fillId="25" borderId="228" xfId="0" applyNumberFormat="1" applyFont="1" applyFill="1" applyBorder="1" applyAlignment="1" applyProtection="1">
      <alignment horizontal="center" vertical="center" wrapText="1"/>
      <protection locked="0"/>
    </xf>
    <xf numFmtId="0" fontId="10" fillId="25" borderId="16" xfId="0" applyNumberFormat="1" applyFont="1" applyFill="1" applyBorder="1" applyAlignment="1" applyProtection="1">
      <alignment horizontal="center" vertical="center" wrapText="1"/>
      <protection locked="0"/>
    </xf>
    <xf numFmtId="49" fontId="11" fillId="25" borderId="229" xfId="0" applyNumberFormat="1" applyFont="1" applyFill="1" applyBorder="1" applyAlignment="1" applyProtection="1">
      <alignment vertical="center"/>
      <protection locked="0"/>
    </xf>
    <xf numFmtId="49" fontId="11" fillId="25" borderId="230" xfId="0" applyNumberFormat="1" applyFont="1" applyFill="1" applyBorder="1" applyAlignment="1" applyProtection="1">
      <alignment horizontal="left" vertical="center"/>
      <protection locked="0"/>
    </xf>
    <xf numFmtId="49" fontId="11" fillId="25" borderId="230" xfId="0" applyNumberFormat="1" applyFont="1" applyFill="1" applyBorder="1" applyAlignment="1" applyProtection="1">
      <alignment horizontal="right" vertical="center"/>
      <protection locked="0"/>
    </xf>
    <xf numFmtId="49" fontId="11" fillId="25" borderId="231" xfId="0" applyNumberFormat="1" applyFont="1" applyFill="1" applyBorder="1" applyAlignment="1" applyProtection="1">
      <alignment horizontal="left" vertical="center"/>
      <protection locked="0"/>
    </xf>
    <xf numFmtId="202" fontId="11" fillId="18" borderId="232" xfId="0" applyNumberFormat="1" applyFont="1" applyFill="1" applyBorder="1" applyAlignment="1" applyProtection="1">
      <alignment horizontal="right" vertical="center"/>
      <protection locked="0"/>
    </xf>
    <xf numFmtId="202" fontId="11" fillId="18" borderId="233" xfId="0" applyNumberFormat="1" applyFont="1" applyFill="1" applyBorder="1" applyAlignment="1" applyProtection="1">
      <alignment horizontal="right" vertical="center"/>
      <protection locked="0"/>
    </xf>
    <xf numFmtId="200" fontId="11" fillId="18" borderId="234" xfId="0" applyNumberFormat="1" applyFont="1" applyFill="1" applyBorder="1" applyAlignment="1" applyProtection="1">
      <alignment horizontal="right" vertical="center"/>
      <protection locked="0"/>
    </xf>
    <xf numFmtId="49" fontId="11" fillId="25" borderId="182" xfId="0" applyNumberFormat="1" applyFont="1" applyFill="1" applyBorder="1" applyAlignment="1" applyProtection="1">
      <alignment vertical="center"/>
      <protection locked="0"/>
    </xf>
    <xf numFmtId="49" fontId="11" fillId="25" borderId="235" xfId="0" applyNumberFormat="1" applyFont="1" applyFill="1" applyBorder="1" applyAlignment="1" applyProtection="1">
      <alignment horizontal="left" vertical="center"/>
      <protection locked="0"/>
    </xf>
    <xf numFmtId="49" fontId="11" fillId="25" borderId="236" xfId="0" applyNumberFormat="1" applyFont="1" applyFill="1" applyBorder="1" applyAlignment="1" applyProtection="1">
      <alignment horizontal="left" vertical="center"/>
      <protection locked="0"/>
    </xf>
    <xf numFmtId="49" fontId="11" fillId="25" borderId="237" xfId="0" applyNumberFormat="1" applyFont="1" applyFill="1" applyBorder="1" applyAlignment="1" applyProtection="1">
      <alignment vertical="center"/>
      <protection locked="0"/>
    </xf>
    <xf numFmtId="49" fontId="11" fillId="25" borderId="238" xfId="0" applyNumberFormat="1" applyFont="1" applyFill="1" applyBorder="1" applyAlignment="1" applyProtection="1">
      <alignment horizontal="left" vertical="center"/>
      <protection locked="0"/>
    </xf>
    <xf numFmtId="49" fontId="11" fillId="25" borderId="239" xfId="0" applyNumberFormat="1" applyFont="1" applyFill="1" applyBorder="1" applyAlignment="1" applyProtection="1">
      <alignment horizontal="left" vertical="center"/>
      <protection locked="0"/>
    </xf>
    <xf numFmtId="49" fontId="11" fillId="25" borderId="239" xfId="0" applyNumberFormat="1" applyFont="1" applyFill="1" applyBorder="1" applyAlignment="1" applyProtection="1">
      <alignment horizontal="right" vertical="center"/>
      <protection locked="0"/>
    </xf>
    <xf numFmtId="49" fontId="11" fillId="25" borderId="240" xfId="0" applyNumberFormat="1" applyFont="1" applyFill="1" applyBorder="1" applyAlignment="1" applyProtection="1">
      <alignment horizontal="left" vertical="center"/>
      <protection locked="0"/>
    </xf>
    <xf numFmtId="202" fontId="11" fillId="18" borderId="241" xfId="0" applyNumberFormat="1" applyFont="1" applyFill="1" applyBorder="1" applyAlignment="1" applyProtection="1">
      <alignment horizontal="right" vertical="center"/>
      <protection locked="0"/>
    </xf>
    <xf numFmtId="202" fontId="11" fillId="18" borderId="242" xfId="0" applyNumberFormat="1" applyFont="1" applyFill="1" applyBorder="1" applyAlignment="1" applyProtection="1">
      <alignment horizontal="right" vertical="center"/>
      <protection locked="0"/>
    </xf>
    <xf numFmtId="200" fontId="11" fillId="18" borderId="20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Alignment="1">
      <alignment/>
    </xf>
    <xf numFmtId="0" fontId="16" fillId="19" borderId="0" xfId="0" applyFont="1" applyFill="1" applyAlignment="1" applyProtection="1">
      <alignment horizontal="left" vertical="center" wrapText="1"/>
      <protection hidden="1"/>
    </xf>
    <xf numFmtId="0" fontId="46" fillId="19" borderId="0" xfId="0" applyFont="1" applyFill="1" applyAlignment="1" applyProtection="1">
      <alignment horizontal="left" vertical="center" wrapText="1"/>
      <protection locked="0"/>
    </xf>
    <xf numFmtId="0" fontId="47" fillId="24" borderId="243" xfId="0" applyFont="1" applyFill="1" applyBorder="1" applyAlignment="1" applyProtection="1">
      <alignment horizontal="center" vertical="center" wrapText="1"/>
      <protection hidden="1"/>
    </xf>
    <xf numFmtId="22" fontId="46" fillId="19" borderId="0" xfId="0" applyNumberFormat="1" applyFont="1" applyFill="1" applyAlignment="1" applyProtection="1">
      <alignment horizontal="left" vertical="center" wrapText="1"/>
      <protection locked="0"/>
    </xf>
    <xf numFmtId="0" fontId="48" fillId="19" borderId="0" xfId="0" applyFont="1" applyFill="1" applyAlignment="1" applyProtection="1">
      <alignment horizontal="center" vertical="center" wrapText="1"/>
      <protection hidden="1"/>
    </xf>
    <xf numFmtId="0" fontId="16" fillId="18" borderId="55" xfId="0" applyFont="1" applyFill="1" applyBorder="1" applyAlignment="1" applyProtection="1">
      <alignment horizontal="left" vertical="center" wrapText="1"/>
      <protection locked="0"/>
    </xf>
    <xf numFmtId="0" fontId="49" fillId="4" borderId="55" xfId="0" applyFont="1" applyFill="1" applyBorder="1" applyAlignment="1" applyProtection="1">
      <alignment horizontal="center" vertical="center" wrapText="1"/>
      <protection hidden="1"/>
    </xf>
    <xf numFmtId="0" fontId="16" fillId="18" borderId="31" xfId="0" applyFont="1" applyFill="1" applyBorder="1" applyAlignment="1" applyProtection="1">
      <alignment horizontal="left" vertical="center" wrapText="1"/>
      <protection locked="0"/>
    </xf>
    <xf numFmtId="0" fontId="49" fillId="4" borderId="31" xfId="0" applyFont="1" applyFill="1" applyBorder="1" applyAlignment="1" applyProtection="1">
      <alignment horizontal="center" vertical="center" wrapText="1"/>
      <protection hidden="1"/>
    </xf>
    <xf numFmtId="0" fontId="16" fillId="18" borderId="39" xfId="0" applyFont="1" applyFill="1" applyBorder="1" applyAlignment="1" applyProtection="1">
      <alignment horizontal="left" vertical="center" wrapText="1"/>
      <protection locked="0"/>
    </xf>
    <xf numFmtId="0" fontId="49" fillId="4" borderId="39" xfId="0" applyFont="1" applyFill="1" applyBorder="1" applyAlignment="1" applyProtection="1">
      <alignment horizontal="center" vertical="center" wrapText="1"/>
      <protection hidden="1"/>
    </xf>
    <xf numFmtId="0" fontId="11" fillId="25" borderId="133" xfId="0" applyNumberFormat="1" applyFont="1" applyFill="1" applyBorder="1" applyAlignment="1" applyProtection="1">
      <alignment horizontal="left" vertical="center"/>
      <protection locked="0"/>
    </xf>
    <xf numFmtId="49" fontId="11" fillId="25" borderId="92" xfId="0" applyNumberFormat="1" applyFont="1" applyFill="1" applyBorder="1" applyAlignment="1" applyProtection="1">
      <alignment vertical="center" wrapText="1"/>
      <protection locked="0"/>
    </xf>
    <xf numFmtId="49" fontId="11" fillId="25" borderId="13" xfId="0" applyNumberFormat="1" applyFont="1" applyFill="1" applyBorder="1" applyAlignment="1" applyProtection="1">
      <alignment vertical="center" wrapText="1"/>
      <protection locked="0"/>
    </xf>
    <xf numFmtId="49" fontId="11" fillId="25" borderId="0" xfId="0" applyNumberFormat="1" applyFont="1" applyFill="1" applyBorder="1" applyAlignment="1" applyProtection="1">
      <alignment vertical="center" wrapText="1"/>
      <protection locked="0"/>
    </xf>
    <xf numFmtId="49" fontId="11" fillId="25" borderId="89" xfId="0" applyNumberFormat="1" applyFont="1" applyFill="1" applyBorder="1" applyAlignment="1" applyProtection="1">
      <alignment vertical="center" wrapText="1"/>
      <protection locked="0"/>
    </xf>
    <xf numFmtId="49" fontId="11" fillId="25" borderId="244" xfId="0" applyNumberFormat="1" applyFont="1" applyFill="1" applyBorder="1" applyAlignment="1" applyProtection="1">
      <alignment vertical="center" wrapText="1"/>
      <protection locked="0"/>
    </xf>
    <xf numFmtId="49" fontId="11" fillId="25" borderId="91" xfId="0" applyNumberFormat="1" applyFont="1" applyFill="1" applyBorder="1" applyAlignment="1" applyProtection="1">
      <alignment vertical="center" wrapText="1"/>
      <protection locked="0"/>
    </xf>
    <xf numFmtId="49" fontId="10" fillId="25" borderId="116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129" xfId="0" applyNumberFormat="1" applyFont="1" applyFill="1" applyBorder="1" applyAlignment="1" applyProtection="1">
      <alignment horizontal="center" vertical="center" wrapText="1"/>
      <protection locked="0"/>
    </xf>
    <xf numFmtId="49" fontId="11" fillId="25" borderId="245" xfId="0" applyNumberFormat="1" applyFont="1" applyFill="1" applyBorder="1" applyAlignment="1" applyProtection="1">
      <alignment vertical="center" wrapText="1"/>
      <protection locked="0"/>
    </xf>
    <xf numFmtId="49" fontId="11" fillId="25" borderId="73" xfId="0" applyNumberFormat="1" applyFont="1" applyFill="1" applyBorder="1" applyAlignment="1" applyProtection="1">
      <alignment vertical="center" wrapText="1"/>
      <protection locked="0"/>
    </xf>
    <xf numFmtId="49" fontId="11" fillId="25" borderId="87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Fill="1" applyAlignment="1" applyProtection="1">
      <alignment horizontal="left" vertical="top" wrapText="1"/>
      <protection locked="0"/>
    </xf>
    <xf numFmtId="49" fontId="10" fillId="25" borderId="246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47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48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49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50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51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52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73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53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54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142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55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Alignment="1" applyProtection="1">
      <alignment horizontal="left" vertical="top" wrapText="1"/>
      <protection locked="0"/>
    </xf>
    <xf numFmtId="0" fontId="0" fillId="0" borderId="73" xfId="0" applyBorder="1" applyAlignment="1">
      <alignment horizontal="center" vertical="center" wrapText="1"/>
    </xf>
    <xf numFmtId="0" fontId="0" fillId="0" borderId="253" xfId="0" applyBorder="1" applyAlignment="1">
      <alignment horizontal="center" vertical="center" wrapText="1"/>
    </xf>
    <xf numFmtId="0" fontId="0" fillId="0" borderId="2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2" xfId="0" applyBorder="1" applyAlignment="1">
      <alignment horizontal="center" vertical="center" wrapText="1"/>
    </xf>
    <xf numFmtId="0" fontId="0" fillId="0" borderId="255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49" fontId="10" fillId="25" borderId="8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8" xfId="0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0" fontId="10" fillId="25" borderId="42" xfId="0" applyNumberFormat="1" applyFont="1" applyFill="1" applyBorder="1" applyAlignment="1" applyProtection="1">
      <alignment horizontal="left" vertical="center" wrapText="1"/>
      <protection locked="0"/>
    </xf>
    <xf numFmtId="49" fontId="10" fillId="25" borderId="245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44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56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73" xfId="0" applyNumberFormat="1" applyFont="1" applyFill="1" applyBorder="1" applyAlignment="1" applyProtection="1">
      <alignment vertical="center" wrapText="1"/>
      <protection locked="0"/>
    </xf>
    <xf numFmtId="49" fontId="10" fillId="25" borderId="0" xfId="0" applyNumberFormat="1" applyFont="1" applyFill="1" applyBorder="1" applyAlignment="1" applyProtection="1">
      <alignment vertical="center" wrapText="1"/>
      <protection locked="0"/>
    </xf>
    <xf numFmtId="49" fontId="10" fillId="25" borderId="91" xfId="0" applyNumberFormat="1" applyFont="1" applyFill="1" applyBorder="1" applyAlignment="1" applyProtection="1">
      <alignment vertical="center" wrapText="1"/>
      <protection locked="0"/>
    </xf>
    <xf numFmtId="49" fontId="10" fillId="25" borderId="257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58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59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60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181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61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62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63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64" xfId="0" applyNumberFormat="1" applyFont="1" applyFill="1" applyBorder="1" applyAlignment="1" applyProtection="1">
      <alignment horizontal="center" vertical="center" wrapText="1"/>
      <protection locked="0"/>
    </xf>
    <xf numFmtId="0" fontId="11" fillId="25" borderId="34" xfId="0" applyNumberFormat="1" applyFont="1" applyFill="1" applyBorder="1" applyAlignment="1" applyProtection="1">
      <alignment horizontal="left" vertical="center" wrapText="1"/>
      <protection locked="0"/>
    </xf>
    <xf numFmtId="0" fontId="11" fillId="25" borderId="34" xfId="0" applyNumberFormat="1" applyFont="1" applyFill="1" applyBorder="1" applyAlignment="1" applyProtection="1">
      <alignment horizontal="left" vertical="center"/>
      <protection locked="0"/>
    </xf>
    <xf numFmtId="0" fontId="11" fillId="25" borderId="26" xfId="0" applyNumberFormat="1" applyFont="1" applyFill="1" applyBorder="1" applyAlignment="1" applyProtection="1">
      <alignment horizontal="left" vertical="center" wrapText="1"/>
      <protection locked="0"/>
    </xf>
    <xf numFmtId="0" fontId="11" fillId="25" borderId="26" xfId="0" applyNumberFormat="1" applyFont="1" applyFill="1" applyBorder="1" applyAlignment="1" applyProtection="1">
      <alignment horizontal="left" vertical="center"/>
      <protection locked="0"/>
    </xf>
    <xf numFmtId="49" fontId="10" fillId="25" borderId="66" xfId="0" applyNumberFormat="1" applyFont="1" applyFill="1" applyBorder="1" applyAlignment="1" applyProtection="1">
      <alignment horizontal="left" vertical="center" wrapText="1"/>
      <protection locked="0"/>
    </xf>
    <xf numFmtId="49" fontId="10" fillId="25" borderId="66" xfId="0" applyNumberFormat="1" applyFont="1" applyFill="1" applyBorder="1" applyAlignment="1" applyProtection="1">
      <alignment horizontal="left" vertical="center"/>
      <protection locked="0"/>
    </xf>
    <xf numFmtId="0" fontId="10" fillId="25" borderId="34" xfId="0" applyNumberFormat="1" applyFont="1" applyFill="1" applyBorder="1" applyAlignment="1" applyProtection="1">
      <alignment horizontal="left" vertical="center" wrapText="1"/>
      <protection locked="0"/>
    </xf>
    <xf numFmtId="0" fontId="10" fillId="25" borderId="34" xfId="0" applyNumberFormat="1" applyFont="1" applyFill="1" applyBorder="1" applyAlignment="1" applyProtection="1">
      <alignment horizontal="left" vertical="center"/>
      <protection locked="0"/>
    </xf>
    <xf numFmtId="0" fontId="11" fillId="25" borderId="50" xfId="0" applyNumberFormat="1" applyFont="1" applyFill="1" applyBorder="1" applyAlignment="1" applyProtection="1">
      <alignment horizontal="left" vertical="center" wrapText="1"/>
      <protection locked="0"/>
    </xf>
    <xf numFmtId="0" fontId="11" fillId="25" borderId="50" xfId="0" applyNumberFormat="1" applyFont="1" applyFill="1" applyBorder="1" applyAlignment="1" applyProtection="1">
      <alignment horizontal="left" vertical="center"/>
      <protection locked="0"/>
    </xf>
    <xf numFmtId="49" fontId="10" fillId="25" borderId="54" xfId="0" applyNumberFormat="1" applyFont="1" applyFill="1" applyBorder="1" applyAlignment="1" applyProtection="1">
      <alignment horizontal="center" vertical="center" wrapText="1"/>
      <protection locked="0"/>
    </xf>
    <xf numFmtId="0" fontId="11" fillId="25" borderId="18" xfId="0" applyNumberFormat="1" applyFont="1" applyFill="1" applyBorder="1" applyAlignment="1" applyProtection="1">
      <alignment horizontal="left" vertical="center" wrapText="1"/>
      <protection locked="0"/>
    </xf>
    <xf numFmtId="0" fontId="11" fillId="25" borderId="18" xfId="0" applyNumberFormat="1" applyFont="1" applyFill="1" applyBorder="1" applyAlignment="1" applyProtection="1">
      <alignment horizontal="left" vertical="center"/>
      <protection locked="0"/>
    </xf>
    <xf numFmtId="49" fontId="10" fillId="25" borderId="265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44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45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66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37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39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67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68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179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180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69" xfId="0" applyNumberFormat="1" applyFont="1" applyFill="1" applyBorder="1" applyAlignment="1" applyProtection="1">
      <alignment horizontal="center" vertical="center" wrapText="1"/>
      <protection locked="0"/>
    </xf>
    <xf numFmtId="49" fontId="11" fillId="25" borderId="26" xfId="0" applyNumberFormat="1" applyFont="1" applyFill="1" applyBorder="1" applyAlignment="1" applyProtection="1">
      <alignment horizontal="left" vertical="center"/>
      <protection locked="0"/>
    </xf>
    <xf numFmtId="49" fontId="10" fillId="25" borderId="42" xfId="0" applyNumberFormat="1" applyFont="1" applyFill="1" applyBorder="1" applyAlignment="1" applyProtection="1">
      <alignment horizontal="left" vertical="center" wrapText="1"/>
      <protection locked="0"/>
    </xf>
    <xf numFmtId="49" fontId="10" fillId="25" borderId="262" xfId="0" applyNumberFormat="1" applyFont="1" applyFill="1" applyBorder="1" applyAlignment="1" applyProtection="1">
      <alignment horizontal="center" wrapText="1"/>
      <protection locked="0"/>
    </xf>
    <xf numFmtId="49" fontId="10" fillId="25" borderId="263" xfId="0" applyNumberFormat="1" applyFont="1" applyFill="1" applyBorder="1" applyAlignment="1" applyProtection="1">
      <alignment horizontal="center" wrapText="1"/>
      <protection locked="0"/>
    </xf>
    <xf numFmtId="49" fontId="10" fillId="25" borderId="264" xfId="0" applyNumberFormat="1" applyFont="1" applyFill="1" applyBorder="1" applyAlignment="1" applyProtection="1">
      <alignment horizontal="center" wrapText="1"/>
      <protection locked="0"/>
    </xf>
    <xf numFmtId="0" fontId="10" fillId="25" borderId="42" xfId="0" applyNumberFormat="1" applyFont="1" applyFill="1" applyBorder="1" applyAlignment="1" applyProtection="1">
      <alignment horizontal="left" vertical="center"/>
      <protection locked="0"/>
    </xf>
    <xf numFmtId="0" fontId="11" fillId="25" borderId="42" xfId="0" applyNumberFormat="1" applyFont="1" applyFill="1" applyBorder="1" applyAlignment="1" applyProtection="1">
      <alignment horizontal="left" vertical="center"/>
      <protection locked="0"/>
    </xf>
    <xf numFmtId="0" fontId="10" fillId="25" borderId="75" xfId="0" applyNumberFormat="1" applyFont="1" applyFill="1" applyBorder="1" applyAlignment="1" applyProtection="1">
      <alignment horizontal="left" vertical="center"/>
      <protection locked="0"/>
    </xf>
    <xf numFmtId="49" fontId="10" fillId="25" borderId="245" xfId="0" applyNumberFormat="1" applyFont="1" applyFill="1" applyBorder="1" applyAlignment="1" applyProtection="1">
      <alignment horizontal="center" vertical="center" textRotation="90"/>
      <protection locked="0"/>
    </xf>
    <xf numFmtId="49" fontId="10" fillId="25" borderId="253" xfId="0" applyNumberFormat="1" applyFont="1" applyFill="1" applyBorder="1" applyAlignment="1" applyProtection="1">
      <alignment horizontal="center" vertical="center" textRotation="90"/>
      <protection locked="0"/>
    </xf>
    <xf numFmtId="49" fontId="10" fillId="25" borderId="13" xfId="0" applyNumberFormat="1" applyFont="1" applyFill="1" applyBorder="1" applyAlignment="1" applyProtection="1">
      <alignment horizontal="center" vertical="center" textRotation="90"/>
      <protection locked="0"/>
    </xf>
    <xf numFmtId="49" fontId="10" fillId="25" borderId="142" xfId="0" applyNumberFormat="1" applyFont="1" applyFill="1" applyBorder="1" applyAlignment="1" applyProtection="1">
      <alignment horizontal="center" vertical="center" textRotation="90"/>
      <protection locked="0"/>
    </xf>
    <xf numFmtId="49" fontId="10" fillId="25" borderId="244" xfId="0" applyNumberFormat="1" applyFont="1" applyFill="1" applyBorder="1" applyAlignment="1" applyProtection="1">
      <alignment horizontal="center" vertical="center" textRotation="90"/>
      <protection locked="0"/>
    </xf>
    <xf numFmtId="49" fontId="10" fillId="25" borderId="256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266" xfId="0" applyBorder="1" applyAlignment="1">
      <alignment horizontal="center" vertical="center" wrapText="1"/>
    </xf>
    <xf numFmtId="0" fontId="0" fillId="0" borderId="268" xfId="0" applyBorder="1" applyAlignment="1">
      <alignment horizontal="center" vertical="center" wrapText="1"/>
    </xf>
    <xf numFmtId="0" fontId="0" fillId="0" borderId="239" xfId="0" applyBorder="1" applyAlignment="1">
      <alignment horizontal="center" vertical="center" wrapText="1"/>
    </xf>
    <xf numFmtId="0" fontId="0" fillId="0" borderId="267" xfId="0" applyBorder="1" applyAlignment="1">
      <alignment horizontal="center" vertical="center" wrapText="1"/>
    </xf>
    <xf numFmtId="0" fontId="0" fillId="0" borderId="237" xfId="0" applyBorder="1" applyAlignment="1">
      <alignment horizontal="center" vertical="center" wrapText="1"/>
    </xf>
    <xf numFmtId="0" fontId="10" fillId="0" borderId="263" xfId="0" applyFont="1" applyBorder="1" applyAlignment="1">
      <alignment horizontal="center" vertical="center" wrapText="1"/>
    </xf>
    <xf numFmtId="0" fontId="10" fillId="0" borderId="264" xfId="0" applyFont="1" applyBorder="1" applyAlignment="1">
      <alignment horizontal="center" vertical="center" wrapText="1"/>
    </xf>
    <xf numFmtId="49" fontId="10" fillId="25" borderId="193" xfId="0" applyNumberFormat="1" applyFont="1" applyFill="1" applyBorder="1" applyAlignment="1" applyProtection="1">
      <alignment horizontal="left" vertical="center" wrapText="1"/>
      <protection locked="0"/>
    </xf>
    <xf numFmtId="49" fontId="11" fillId="25" borderId="75" xfId="0" applyNumberFormat="1" applyFont="1" applyFill="1" applyBorder="1" applyAlignment="1" applyProtection="1">
      <alignment horizontal="left" vertical="center" wrapText="1"/>
      <protection locked="0"/>
    </xf>
    <xf numFmtId="49" fontId="10" fillId="25" borderId="270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71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72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73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74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75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87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240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88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115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45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53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42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44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256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173" xfId="0" applyNumberFormat="1" applyFont="1" applyFill="1" applyBorder="1" applyAlignment="1" applyProtection="1">
      <alignment horizontal="center" vertical="center" wrapText="1"/>
      <protection locked="0"/>
    </xf>
    <xf numFmtId="49" fontId="11" fillId="25" borderId="26" xfId="0" applyNumberFormat="1" applyFont="1" applyFill="1" applyBorder="1" applyAlignment="1" applyProtection="1">
      <alignment horizontal="left" vertical="center" wrapText="1"/>
      <protection locked="0"/>
    </xf>
    <xf numFmtId="49" fontId="10" fillId="25" borderId="89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91" xfId="0" applyNumberFormat="1" applyFont="1" applyFill="1" applyBorder="1" applyAlignment="1" applyProtection="1">
      <alignment horizontal="center" vertical="center" wrapText="1"/>
      <protection locked="0"/>
    </xf>
    <xf numFmtId="49" fontId="10" fillId="25" borderId="92" xfId="0" applyNumberFormat="1" applyFont="1" applyFill="1" applyBorder="1" applyAlignment="1" applyProtection="1">
      <alignment horizontal="center" vertical="center" wrapText="1"/>
      <protection locked="0"/>
    </xf>
    <xf numFmtId="0" fontId="10" fillId="25" borderId="265" xfId="0" applyNumberFormat="1" applyFont="1" applyFill="1" applyBorder="1" applyAlignment="1" applyProtection="1">
      <alignment horizontal="center" vertical="center" wrapText="1"/>
      <protection locked="0"/>
    </xf>
    <xf numFmtId="0" fontId="10" fillId="25" borderId="251" xfId="0" applyNumberFormat="1" applyFont="1" applyFill="1" applyBorder="1" applyAlignment="1" applyProtection="1">
      <alignment horizontal="center" vertical="center" wrapText="1"/>
      <protection locked="0"/>
    </xf>
    <xf numFmtId="49" fontId="13" fillId="25" borderId="148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0" fontId="21" fillId="25" borderId="148" xfId="0" applyFont="1" applyFill="1" applyBorder="1" applyAlignment="1">
      <alignment horizontal="center" vertical="center" textRotation="90" wrapText="1" shrinkToFi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4">
    <dxf>
      <font>
        <color rgb="FFC0C0C0"/>
      </font>
      <border/>
    </dxf>
    <dxf>
      <font>
        <color rgb="FFFF0000"/>
      </font>
      <border/>
    </dxf>
    <dxf>
      <font>
        <color rgb="FFFFFF99"/>
      </font>
      <fill>
        <patternFill>
          <bgColor rgb="FFFF0000"/>
        </patternFill>
      </fill>
      <border/>
    </dxf>
    <dxf>
      <font>
        <color rgb="FFC0C0C0"/>
      </font>
      <fill>
        <patternFill>
          <bgColor rgb="FF000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200025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478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200025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19526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200025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2574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200025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25622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200025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28670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200025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31718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0</xdr:colOff>
      <xdr:row>19</xdr:row>
      <xdr:rowOff>200025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34766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B7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0</xdr:colOff>
      <xdr:row>21</xdr:row>
      <xdr:rowOff>200025</xdr:rowOff>
    </xdr:to>
    <xdr:sp macro="[0]!List1.TL_9">
      <xdr:nvSpPr>
        <xdr:cNvPr id="9" name="TL_9"/>
        <xdr:cNvSpPr txBox="1">
          <a:spLocks noChangeArrowheads="1"/>
        </xdr:cNvSpPr>
      </xdr:nvSpPr>
      <xdr:spPr>
        <a:xfrm>
          <a:off x="6943725" y="37814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</a:t>
          </a:r>
        </a:p>
      </xdr:txBody>
    </xdr:sp>
    <xdr:clientData/>
  </xdr:twoCellAnchor>
  <xdr:twoCellAnchor>
    <xdr:from>
      <xdr:col>6</xdr:col>
      <xdr:colOff>9525</xdr:colOff>
      <xdr:row>23</xdr:row>
      <xdr:rowOff>9525</xdr:rowOff>
    </xdr:from>
    <xdr:to>
      <xdr:col>7</xdr:col>
      <xdr:colOff>0</xdr:colOff>
      <xdr:row>23</xdr:row>
      <xdr:rowOff>295275</xdr:rowOff>
    </xdr:to>
    <xdr:sp macro="[0]!List1.TL_10">
      <xdr:nvSpPr>
        <xdr:cNvPr id="10" name="TL_10"/>
        <xdr:cNvSpPr txBox="1">
          <a:spLocks noChangeArrowheads="1"/>
        </xdr:cNvSpPr>
      </xdr:nvSpPr>
      <xdr:spPr>
        <a:xfrm>
          <a:off x="6943725" y="4086225"/>
          <a:ext cx="809625" cy="28575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7</xdr:col>
      <xdr:colOff>0</xdr:colOff>
      <xdr:row>25</xdr:row>
      <xdr:rowOff>200025</xdr:rowOff>
    </xdr:to>
    <xdr:sp macro="[0]!List1.TL_11">
      <xdr:nvSpPr>
        <xdr:cNvPr id="11" name="TL_11"/>
        <xdr:cNvSpPr txBox="1">
          <a:spLocks noChangeArrowheads="1"/>
        </xdr:cNvSpPr>
      </xdr:nvSpPr>
      <xdr:spPr>
        <a:xfrm>
          <a:off x="6943725" y="448627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B10</a:t>
          </a:r>
        </a:p>
      </xdr:txBody>
    </xdr:sp>
    <xdr:clientData/>
  </xdr:twoCellAnchor>
  <xdr:twoCellAnchor>
    <xdr:from>
      <xdr:col>6</xdr:col>
      <xdr:colOff>9525</xdr:colOff>
      <xdr:row>27</xdr:row>
      <xdr:rowOff>9525</xdr:rowOff>
    </xdr:from>
    <xdr:to>
      <xdr:col>7</xdr:col>
      <xdr:colOff>0</xdr:colOff>
      <xdr:row>27</xdr:row>
      <xdr:rowOff>200025</xdr:rowOff>
    </xdr:to>
    <xdr:sp macro="[0]!List1.TL_12">
      <xdr:nvSpPr>
        <xdr:cNvPr id="12" name="TL_12"/>
        <xdr:cNvSpPr txBox="1">
          <a:spLocks noChangeArrowheads="1"/>
        </xdr:cNvSpPr>
      </xdr:nvSpPr>
      <xdr:spPr>
        <a:xfrm>
          <a:off x="6943725" y="479107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B11</a:t>
          </a:r>
        </a:p>
      </xdr:txBody>
    </xdr:sp>
    <xdr:clientData/>
  </xdr:twoCellAnchor>
  <xdr:twoCellAnchor>
    <xdr:from>
      <xdr:col>6</xdr:col>
      <xdr:colOff>9525</xdr:colOff>
      <xdr:row>29</xdr:row>
      <xdr:rowOff>9525</xdr:rowOff>
    </xdr:from>
    <xdr:to>
      <xdr:col>7</xdr:col>
      <xdr:colOff>0</xdr:colOff>
      <xdr:row>29</xdr:row>
      <xdr:rowOff>200025</xdr:rowOff>
    </xdr:to>
    <xdr:sp macro="[0]!List1.TL_13">
      <xdr:nvSpPr>
        <xdr:cNvPr id="13" name="TL_13"/>
        <xdr:cNvSpPr txBox="1">
          <a:spLocks noChangeArrowheads="1"/>
        </xdr:cNvSpPr>
      </xdr:nvSpPr>
      <xdr:spPr>
        <a:xfrm>
          <a:off x="6943725" y="509587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PRAVA%20ROCENEK\Rocenky%20EXPORTY\Ekonom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31"/>
  <sheetViews>
    <sheetView showGridLines="0" showZeros="0" tabSelected="1" showOutlineSymbols="0" zoomScale="90" zoomScaleNormal="90" workbookViewId="0" topLeftCell="A2">
      <pane ySplit="3" topLeftCell="BM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181</v>
      </c>
      <c r="D3" s="5"/>
      <c r="E3" s="5"/>
      <c r="F3" s="5"/>
      <c r="G3" s="5"/>
    </row>
    <row r="4" spans="2:7" s="4" customFormat="1" ht="36" customHeight="1">
      <c r="B4" s="3"/>
      <c r="C4" s="7" t="s">
        <v>179</v>
      </c>
      <c r="D4" s="7"/>
      <c r="E4" s="7"/>
      <c r="F4" s="7"/>
      <c r="G4" s="7"/>
    </row>
    <row r="5" spans="4:8" s="4" customFormat="1" ht="18" customHeight="1">
      <c r="D5" s="4" t="s">
        <v>178</v>
      </c>
      <c r="G5" s="3"/>
      <c r="H5" s="3"/>
    </row>
    <row r="6" spans="3:9" s="4" customFormat="1" ht="18" customHeight="1">
      <c r="C6" s="8" t="s">
        <v>165</v>
      </c>
      <c r="D6" s="9"/>
      <c r="E6" s="9" t="s">
        <v>121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18" customHeight="1">
      <c r="C8" s="8" t="s">
        <v>166</v>
      </c>
      <c r="D8" s="9"/>
      <c r="E8" s="11" t="s">
        <v>182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18" customHeight="1">
      <c r="C10" s="8" t="s">
        <v>167</v>
      </c>
      <c r="D10" s="9"/>
      <c r="E10" s="11" t="s">
        <v>183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18" customHeight="1">
      <c r="C12" s="8" t="s">
        <v>168</v>
      </c>
      <c r="D12" s="9"/>
      <c r="E12" s="11" t="s">
        <v>184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18" customHeight="1">
      <c r="C14" s="8" t="s">
        <v>169</v>
      </c>
      <c r="D14" s="9"/>
      <c r="E14" s="11" t="s">
        <v>185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18" customHeight="1">
      <c r="C16" s="8" t="s">
        <v>170</v>
      </c>
      <c r="D16" s="9"/>
      <c r="E16" s="11" t="s">
        <v>186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18" customHeight="1">
      <c r="C18" s="8" t="s">
        <v>171</v>
      </c>
      <c r="D18" s="9"/>
      <c r="E18" s="11" t="s">
        <v>187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18" customHeight="1">
      <c r="C20" s="8" t="s">
        <v>172</v>
      </c>
      <c r="D20" s="9"/>
      <c r="E20" s="11" t="s">
        <v>188</v>
      </c>
      <c r="G20" s="6"/>
    </row>
    <row r="21" spans="3:7" s="4" customFormat="1" ht="6" customHeight="1">
      <c r="C21" s="10"/>
      <c r="D21" s="14"/>
      <c r="E21" s="12"/>
      <c r="G21" s="3"/>
    </row>
    <row r="22" spans="3:8" s="4" customFormat="1" ht="18" customHeight="1">
      <c r="C22" s="8" t="s">
        <v>173</v>
      </c>
      <c r="D22" s="9"/>
      <c r="E22" s="11" t="s">
        <v>189</v>
      </c>
      <c r="G22" s="6"/>
      <c r="H22" s="3"/>
    </row>
    <row r="23" spans="3:8" s="4" customFormat="1" ht="6" customHeight="1">
      <c r="C23" s="10"/>
      <c r="D23" s="14"/>
      <c r="E23" s="12"/>
      <c r="G23" s="3"/>
      <c r="H23" s="3"/>
    </row>
    <row r="24" spans="3:8" s="4" customFormat="1" ht="25.5">
      <c r="C24" s="8" t="s">
        <v>174</v>
      </c>
      <c r="D24" s="9"/>
      <c r="E24" s="11" t="s">
        <v>190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18" customHeight="1">
      <c r="C26" s="8" t="s">
        <v>175</v>
      </c>
      <c r="D26" s="9"/>
      <c r="E26" s="11" t="s">
        <v>191</v>
      </c>
      <c r="G26" s="6"/>
      <c r="H26" s="3"/>
    </row>
    <row r="27" spans="3:8" s="4" customFormat="1" ht="6" customHeight="1">
      <c r="C27" s="10"/>
      <c r="D27" s="14"/>
      <c r="E27" s="12"/>
      <c r="G27" s="3"/>
      <c r="H27" s="3"/>
    </row>
    <row r="28" spans="3:8" s="4" customFormat="1" ht="18" customHeight="1">
      <c r="C28" s="8" t="s">
        <v>176</v>
      </c>
      <c r="D28" s="9"/>
      <c r="E28" s="11" t="s">
        <v>192</v>
      </c>
      <c r="G28" s="6"/>
      <c r="H28" s="3"/>
    </row>
    <row r="29" spans="3:8" s="4" customFormat="1" ht="6" customHeight="1">
      <c r="C29" s="10"/>
      <c r="D29" s="14"/>
      <c r="E29" s="12"/>
      <c r="G29" s="3"/>
      <c r="H29" s="3"/>
    </row>
    <row r="30" spans="3:8" s="4" customFormat="1" ht="18" customHeight="1">
      <c r="C30" s="8" t="s">
        <v>177</v>
      </c>
      <c r="D30" s="9"/>
      <c r="E30" s="11" t="s">
        <v>63</v>
      </c>
      <c r="G30" s="6"/>
      <c r="H30" s="3"/>
    </row>
    <row r="31" ht="30" customHeight="1">
      <c r="G31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3"/>
  <dimension ref="A1:AP205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6.75390625" style="26" customWidth="1"/>
    <col min="6" max="6" width="1.12109375" style="26" customWidth="1"/>
    <col min="7" max="7" width="11.375" style="26" customWidth="1"/>
    <col min="8" max="8" width="33.375" style="26" customWidth="1"/>
    <col min="9" max="9" width="1.12109375" style="26" customWidth="1"/>
    <col min="10" max="16" width="12.25390625" style="26" customWidth="1"/>
    <col min="17" max="39" width="1.75390625" style="26" customWidth="1"/>
    <col min="40" max="40" width="4.625" style="26" customWidth="1"/>
    <col min="41" max="16384" width="9.125" style="26" customWidth="1"/>
  </cols>
  <sheetData>
    <row r="1" spans="1:17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CONCATENATE(C1,P1)</f>
        <v>#REF!</v>
      </c>
      <c r="F1" s="18">
        <v>9</v>
      </c>
      <c r="G1" s="19"/>
      <c r="H1" s="19"/>
      <c r="I1" s="19"/>
      <c r="K1" s="21"/>
      <c r="L1" s="21"/>
      <c r="M1" s="21"/>
      <c r="N1" s="21"/>
      <c r="O1" s="21"/>
      <c r="P1" s="22"/>
      <c r="Q1" s="23"/>
    </row>
    <row r="2" spans="1:3" ht="12.75">
      <c r="A2" s="20" t="s">
        <v>99</v>
      </c>
      <c r="B2" s="24"/>
      <c r="C2" s="25"/>
    </row>
    <row r="3" spans="1:16" s="28" customFormat="1" ht="15.75">
      <c r="A3" s="20" t="s">
        <v>99</v>
      </c>
      <c r="B3" s="27" t="s">
        <v>113</v>
      </c>
      <c r="D3" s="29" t="s">
        <v>74</v>
      </c>
      <c r="E3" s="29"/>
      <c r="F3" s="29"/>
      <c r="G3" s="30"/>
      <c r="H3" s="30" t="s">
        <v>511</v>
      </c>
      <c r="I3" s="31"/>
      <c r="J3" s="29"/>
      <c r="K3" s="29"/>
      <c r="L3" s="29"/>
      <c r="M3" s="29"/>
      <c r="N3" s="29"/>
      <c r="O3" s="29"/>
      <c r="P3" s="29"/>
    </row>
    <row r="4" spans="1:16" s="28" customFormat="1" ht="15.75" hidden="1">
      <c r="A4" s="20" t="s">
        <v>99</v>
      </c>
      <c r="B4" s="33">
        <f>COUNTA(Datova_oblast)</f>
        <v>270</v>
      </c>
      <c r="D4" s="34" t="e">
        <f>IF(D1=" ?","",CONCATENATE("Tab. ",E1,":"))</f>
        <v>#REF!</v>
      </c>
      <c r="E4" s="29"/>
      <c r="F4" s="29"/>
      <c r="G4" s="29"/>
      <c r="H4" s="29" t="str">
        <f>IF(H3="Zadejte název tabulky","",H3)</f>
        <v>Běžné a kapitálové výdaje kapitoly 700-Obce a DSO; KÚ (část: 31–32–vzdělávání) – podle paragrafů</v>
      </c>
      <c r="I4" s="31"/>
      <c r="J4" s="29"/>
      <c r="K4" s="29"/>
      <c r="L4" s="29"/>
      <c r="M4" s="29"/>
      <c r="N4" s="29"/>
      <c r="O4" s="29"/>
      <c r="P4" s="29"/>
    </row>
    <row r="5" spans="1:16" s="28" customFormat="1" ht="15.75">
      <c r="A5" s="20" t="str">
        <f>IF(D5="","odstr","OK")</f>
        <v>odstr</v>
      </c>
      <c r="B5" s="35">
        <v>0</v>
      </c>
      <c r="D5" s="24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s="28" customFormat="1" ht="21" customHeight="1" hidden="1">
      <c r="A6" s="20" t="str">
        <f>IF(COUNTBLANK(C6:IV6)=254,"odstr","OK")</f>
        <v>odstr</v>
      </c>
      <c r="B6" s="38" t="s">
        <v>101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s="28" customFormat="1" ht="21" customHeight="1" hidden="1">
      <c r="A7" s="20" t="str">
        <f>IF(COUNTBLANK(C7:IV7)=254,"odstr","OK")</f>
        <v>odstr</v>
      </c>
      <c r="B7" s="38" t="s">
        <v>102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7" s="41" customFormat="1" ht="21" customHeight="1" thickBot="1">
      <c r="A8" s="20" t="s">
        <v>99</v>
      </c>
      <c r="B8" s="20"/>
      <c r="D8" s="42" t="s">
        <v>31</v>
      </c>
      <c r="E8" s="43"/>
      <c r="F8" s="43"/>
      <c r="G8" s="43"/>
      <c r="H8" s="43"/>
      <c r="I8" s="44"/>
      <c r="J8" s="44"/>
      <c r="K8" s="44"/>
      <c r="L8" s="44"/>
      <c r="M8" s="44"/>
      <c r="N8" s="44"/>
      <c r="O8" s="44"/>
      <c r="P8" s="45" t="s">
        <v>194</v>
      </c>
      <c r="Q8" s="20"/>
    </row>
    <row r="9" spans="1:17" ht="6.75" customHeight="1">
      <c r="A9" s="20" t="s">
        <v>99</v>
      </c>
      <c r="C9" s="46"/>
      <c r="D9" s="571" t="s">
        <v>451</v>
      </c>
      <c r="E9" s="553"/>
      <c r="F9" s="138"/>
      <c r="G9" s="575" t="s">
        <v>452</v>
      </c>
      <c r="H9" s="575"/>
      <c r="I9" s="141"/>
      <c r="J9" s="551" t="s">
        <v>512</v>
      </c>
      <c r="K9" s="552"/>
      <c r="L9" s="603"/>
      <c r="M9" s="571" t="s">
        <v>513</v>
      </c>
      <c r="N9" s="552"/>
      <c r="O9" s="640"/>
      <c r="P9" s="637" t="s">
        <v>514</v>
      </c>
      <c r="Q9" s="47"/>
    </row>
    <row r="10" spans="1:17" ht="6.75" customHeight="1">
      <c r="A10" s="20" t="s">
        <v>99</v>
      </c>
      <c r="C10" s="46"/>
      <c r="D10" s="572"/>
      <c r="E10" s="556"/>
      <c r="F10" s="142"/>
      <c r="G10" s="576"/>
      <c r="H10" s="576"/>
      <c r="I10" s="145"/>
      <c r="J10" s="607"/>
      <c r="K10" s="605"/>
      <c r="L10" s="606"/>
      <c r="M10" s="604"/>
      <c r="N10" s="605"/>
      <c r="O10" s="641"/>
      <c r="P10" s="638"/>
      <c r="Q10" s="47"/>
    </row>
    <row r="11" spans="1:17" ht="9" customHeight="1">
      <c r="A11" s="20" t="s">
        <v>99</v>
      </c>
      <c r="C11" s="46"/>
      <c r="D11" s="572"/>
      <c r="E11" s="556"/>
      <c r="F11" s="142"/>
      <c r="G11" s="576"/>
      <c r="H11" s="576"/>
      <c r="I11" s="145"/>
      <c r="J11" s="601" t="s">
        <v>515</v>
      </c>
      <c r="K11" s="597" t="s">
        <v>0</v>
      </c>
      <c r="L11" s="600" t="s">
        <v>1</v>
      </c>
      <c r="M11" s="608" t="s">
        <v>515</v>
      </c>
      <c r="N11" s="597" t="s">
        <v>0</v>
      </c>
      <c r="O11" s="634" t="s">
        <v>1</v>
      </c>
      <c r="P11" s="638"/>
      <c r="Q11" s="47"/>
    </row>
    <row r="12" spans="1:17" ht="9" customHeight="1">
      <c r="A12" s="20" t="s">
        <v>99</v>
      </c>
      <c r="C12" s="46"/>
      <c r="D12" s="572"/>
      <c r="E12" s="556"/>
      <c r="F12" s="142"/>
      <c r="G12" s="576"/>
      <c r="H12" s="576"/>
      <c r="I12" s="145"/>
      <c r="J12" s="579"/>
      <c r="K12" s="585"/>
      <c r="L12" s="549"/>
      <c r="M12" s="609"/>
      <c r="N12" s="585"/>
      <c r="O12" s="635"/>
      <c r="P12" s="638"/>
      <c r="Q12" s="47"/>
    </row>
    <row r="13" spans="1:17" ht="9" customHeight="1" thickBot="1">
      <c r="A13" s="20" t="s">
        <v>99</v>
      </c>
      <c r="C13" s="46"/>
      <c r="D13" s="573"/>
      <c r="E13" s="574"/>
      <c r="F13" s="146"/>
      <c r="G13" s="577"/>
      <c r="H13" s="577"/>
      <c r="I13" s="149"/>
      <c r="J13" s="580"/>
      <c r="K13" s="586"/>
      <c r="L13" s="550"/>
      <c r="M13" s="610"/>
      <c r="N13" s="586"/>
      <c r="O13" s="636"/>
      <c r="P13" s="639"/>
      <c r="Q13" s="47"/>
    </row>
    <row r="14" spans="1:17" ht="14.25" thickBot="1" thickTop="1">
      <c r="A14" s="51" t="e">
        <f>IF(COUNTBLANK(C14:IV14)=254,"odstr",IF(AND($A$1="TISK",SUM(J14:P14)=0),"odstr","OK"))</f>
        <v>#REF!</v>
      </c>
      <c r="B14" s="22" t="s">
        <v>103</v>
      </c>
      <c r="C14" s="52"/>
      <c r="D14" s="398"/>
      <c r="E14" s="399" t="s">
        <v>454</v>
      </c>
      <c r="F14" s="399"/>
      <c r="G14" s="399"/>
      <c r="H14" s="400"/>
      <c r="I14" s="401"/>
      <c r="J14" s="402" t="s">
        <v>2</v>
      </c>
      <c r="K14" s="403" t="s">
        <v>2</v>
      </c>
      <c r="L14" s="404" t="s">
        <v>2</v>
      </c>
      <c r="M14" s="435" t="s">
        <v>2</v>
      </c>
      <c r="N14" s="403" t="s">
        <v>2</v>
      </c>
      <c r="O14" s="436" t="s">
        <v>2</v>
      </c>
      <c r="P14" s="437" t="s">
        <v>2</v>
      </c>
      <c r="Q14" s="47"/>
    </row>
    <row r="15" spans="1:17" ht="12.75" customHeight="1">
      <c r="A15" s="51" t="e">
        <f>IF(COUNTBLANK(C15:IV15)=254,"odstr",IF(AND($A$1="TISK",SUM(J15:P15)=0),"odstr","OK"))</f>
        <v>#REF!</v>
      </c>
      <c r="B15" s="22" t="s">
        <v>103</v>
      </c>
      <c r="C15" s="52"/>
      <c r="D15" s="405"/>
      <c r="E15" s="406"/>
      <c r="F15" s="406"/>
      <c r="G15" s="406" t="s">
        <v>3</v>
      </c>
      <c r="H15" s="407"/>
      <c r="I15" s="408"/>
      <c r="J15" s="409">
        <v>25368566.16012999</v>
      </c>
      <c r="K15" s="410">
        <v>8307642.731439999</v>
      </c>
      <c r="L15" s="411">
        <v>33676208.89157</v>
      </c>
      <c r="M15" s="438">
        <v>78684906.50909002</v>
      </c>
      <c r="N15" s="410">
        <v>1866383.2640000004</v>
      </c>
      <c r="O15" s="439">
        <v>80551289.77308998</v>
      </c>
      <c r="P15" s="440">
        <v>114227498.66465999</v>
      </c>
      <c r="Q15" s="47"/>
    </row>
    <row r="16" spans="1:42" ht="12.75">
      <c r="A16" s="51" t="e">
        <f>IF(COUNTBLANK(C16:IV16)=254,"odstr",IF(AND($A$1="TISK",SUM(J16:P16)=0),"odstr","OK"))</f>
        <v>#REF!</v>
      </c>
      <c r="B16" s="22" t="s">
        <v>103</v>
      </c>
      <c r="C16" s="52"/>
      <c r="D16" s="90"/>
      <c r="E16" s="231">
        <v>3111</v>
      </c>
      <c r="F16" s="260"/>
      <c r="G16" s="441" t="s">
        <v>456</v>
      </c>
      <c r="H16" s="92"/>
      <c r="I16" s="93"/>
      <c r="J16" s="94">
        <v>4699991.089550001</v>
      </c>
      <c r="K16" s="235">
        <v>2691519.81377</v>
      </c>
      <c r="L16" s="235">
        <v>7391510.9033200005</v>
      </c>
      <c r="M16" s="261">
        <v>10269256.886780001</v>
      </c>
      <c r="N16" s="235">
        <v>4595.361</v>
      </c>
      <c r="O16" s="235">
        <v>10273852.24778</v>
      </c>
      <c r="P16" s="442">
        <v>17665363.151100002</v>
      </c>
      <c r="Q16" s="47"/>
      <c r="AN16" s="283"/>
      <c r="AP16" s="283"/>
    </row>
    <row r="17" spans="1:42" ht="12.75">
      <c r="A17" s="51" t="e">
        <f>IF(COUNTBLANK(C17:IV17)=254,"odstr",IF(AND($A$1="TISK",SUM(J17:P17)=0),"odstr","OK"))</f>
        <v>#REF!</v>
      </c>
      <c r="B17" s="22" t="s">
        <v>103</v>
      </c>
      <c r="C17" s="52"/>
      <c r="D17" s="62"/>
      <c r="E17" s="178">
        <v>3112</v>
      </c>
      <c r="F17" s="249"/>
      <c r="G17" s="412" t="s">
        <v>457</v>
      </c>
      <c r="H17" s="64"/>
      <c r="I17" s="65"/>
      <c r="J17" s="66">
        <v>65462.46729000001</v>
      </c>
      <c r="K17" s="68">
        <v>6701.17664</v>
      </c>
      <c r="L17" s="68">
        <v>72163.64393</v>
      </c>
      <c r="M17" s="250">
        <v>247357.199</v>
      </c>
      <c r="N17" s="68">
        <v>9331.14385</v>
      </c>
      <c r="O17" s="68">
        <v>256688.34285</v>
      </c>
      <c r="P17" s="443">
        <v>328851.98678</v>
      </c>
      <c r="Q17" s="47"/>
      <c r="AN17" s="283"/>
      <c r="AP17" s="283"/>
    </row>
    <row r="18" spans="1:42" ht="12.75">
      <c r="A18" s="51" t="e">
        <f>IF(COUNTBLANK(C18:IV18)=254,"odstr",IF(AND($A$1="TISK",SUM(J18:P18)=0),"odstr","OK"))</f>
        <v>#REF!</v>
      </c>
      <c r="B18" s="22" t="s">
        <v>103</v>
      </c>
      <c r="C18" s="52"/>
      <c r="D18" s="62"/>
      <c r="E18" s="178">
        <v>3113</v>
      </c>
      <c r="F18" s="249"/>
      <c r="G18" s="412" t="s">
        <v>458</v>
      </c>
      <c r="H18" s="64"/>
      <c r="I18" s="65"/>
      <c r="J18" s="66">
        <v>13003915.826940004</v>
      </c>
      <c r="K18" s="68">
        <v>4788255.71833</v>
      </c>
      <c r="L18" s="68">
        <v>17792171.545270003</v>
      </c>
      <c r="M18" s="250">
        <v>25982446.03412</v>
      </c>
      <c r="N18" s="68">
        <v>179.685</v>
      </c>
      <c r="O18" s="68">
        <v>25982625.71912</v>
      </c>
      <c r="P18" s="443">
        <v>43774797.26439001</v>
      </c>
      <c r="Q18" s="47"/>
      <c r="AN18" s="283"/>
      <c r="AP18" s="283"/>
    </row>
    <row r="19" spans="1:40" ht="12.75">
      <c r="A19" s="51" t="e">
        <f>IF(COUNTBLANK(C19:IV19)=254,"odstr",IF(AND($A$1="TISK",SUM(J19:P19)=0),"odstr","OK"))</f>
        <v>#REF!</v>
      </c>
      <c r="B19" s="22" t="s">
        <v>103</v>
      </c>
      <c r="C19" s="52"/>
      <c r="D19" s="62"/>
      <c r="E19" s="178">
        <v>3114</v>
      </c>
      <c r="F19" s="249"/>
      <c r="G19" s="412" t="s">
        <v>459</v>
      </c>
      <c r="H19" s="64"/>
      <c r="I19" s="65"/>
      <c r="J19" s="66">
        <v>556040.65474</v>
      </c>
      <c r="K19" s="68">
        <v>37880.45878</v>
      </c>
      <c r="L19" s="68">
        <v>593921.11352</v>
      </c>
      <c r="M19" s="250">
        <v>3214983.0621200004</v>
      </c>
      <c r="N19" s="68">
        <v>105334.98320000002</v>
      </c>
      <c r="O19" s="68">
        <v>3320318.0453200005</v>
      </c>
      <c r="P19" s="443">
        <v>3914239.1588400006</v>
      </c>
      <c r="Q19" s="47"/>
      <c r="AN19" s="283"/>
    </row>
    <row r="20" spans="1:40" ht="12.75">
      <c r="A20" s="51" t="e">
        <f>IF(COUNTBLANK(C20:IV20)=254,"odstr",IF(AND($A$1="TISK",SUM(J20:P20)=0),"odstr","OK"))</f>
        <v>#REF!</v>
      </c>
      <c r="B20" s="22" t="s">
        <v>103</v>
      </c>
      <c r="C20" s="52"/>
      <c r="D20" s="62"/>
      <c r="E20" s="178">
        <v>3117</v>
      </c>
      <c r="F20" s="249"/>
      <c r="G20" s="412" t="s">
        <v>4</v>
      </c>
      <c r="H20" s="63"/>
      <c r="I20" s="65"/>
      <c r="J20" s="66">
        <v>404015.51342000015</v>
      </c>
      <c r="K20" s="68">
        <v>100575.35669999999</v>
      </c>
      <c r="L20" s="68">
        <v>504590.87012000015</v>
      </c>
      <c r="M20" s="250">
        <v>3574061.69939</v>
      </c>
      <c r="N20" s="68">
        <v>0</v>
      </c>
      <c r="O20" s="68">
        <v>3574061.69939</v>
      </c>
      <c r="P20" s="443">
        <v>4078652.5695100003</v>
      </c>
      <c r="Q20" s="47"/>
      <c r="AN20" s="283"/>
    </row>
    <row r="21" spans="1:40" ht="12.75">
      <c r="A21" s="51" t="e">
        <f>IF(COUNTBLANK(C21:IV21)=254,"odstr",IF(AND($A$1="TISK",SUM(J21:P21)=0),"odstr","OK"))</f>
        <v>#REF!</v>
      </c>
      <c r="B21" s="22" t="s">
        <v>103</v>
      </c>
      <c r="C21" s="52"/>
      <c r="D21" s="62"/>
      <c r="E21" s="178">
        <v>3118</v>
      </c>
      <c r="F21" s="249"/>
      <c r="G21" s="412" t="s">
        <v>5</v>
      </c>
      <c r="H21" s="64"/>
      <c r="I21" s="65"/>
      <c r="J21" s="66">
        <v>369.345</v>
      </c>
      <c r="K21" s="68">
        <v>0</v>
      </c>
      <c r="L21" s="68">
        <v>369.345</v>
      </c>
      <c r="M21" s="250">
        <v>10959.74</v>
      </c>
      <c r="N21" s="68">
        <v>0</v>
      </c>
      <c r="O21" s="68">
        <v>10959.74</v>
      </c>
      <c r="P21" s="443">
        <v>11329.085</v>
      </c>
      <c r="Q21" s="47"/>
      <c r="AN21" s="283"/>
    </row>
    <row r="22" spans="1:40" ht="12.75">
      <c r="A22" s="51" t="e">
        <f>IF(COUNTBLANK(C22:IV22)=254,"odstr",IF(AND($A$1="TISK",SUM(J22:P22)=0),"odstr","OK"))</f>
        <v>#REF!</v>
      </c>
      <c r="B22" s="22" t="s">
        <v>103</v>
      </c>
      <c r="C22" s="52"/>
      <c r="D22" s="62"/>
      <c r="E22" s="178">
        <v>3119</v>
      </c>
      <c r="F22" s="249"/>
      <c r="G22" s="412" t="s">
        <v>6</v>
      </c>
      <c r="H22" s="64"/>
      <c r="I22" s="65"/>
      <c r="J22" s="66">
        <v>476968.74316000013</v>
      </c>
      <c r="K22" s="68">
        <v>193729.86476</v>
      </c>
      <c r="L22" s="68">
        <v>670698.6079200001</v>
      </c>
      <c r="M22" s="250">
        <v>1322.5578</v>
      </c>
      <c r="N22" s="68">
        <v>0</v>
      </c>
      <c r="O22" s="68">
        <v>1322.5578</v>
      </c>
      <c r="P22" s="443">
        <v>672021.16572</v>
      </c>
      <c r="Q22" s="47"/>
      <c r="AN22" s="283"/>
    </row>
    <row r="23" spans="1:40" ht="12.75">
      <c r="A23" s="51" t="e">
        <f>IF(COUNTBLANK(C23:IV23)=254,"odstr",IF(AND($A$1="TISK",SUM(J23:P23)=0),"odstr","OK"))</f>
        <v>#REF!</v>
      </c>
      <c r="B23" s="22" t="s">
        <v>103</v>
      </c>
      <c r="C23" s="52"/>
      <c r="D23" s="62"/>
      <c r="E23" s="178">
        <v>3121</v>
      </c>
      <c r="F23" s="249"/>
      <c r="G23" s="412" t="s">
        <v>460</v>
      </c>
      <c r="H23" s="64"/>
      <c r="I23" s="65"/>
      <c r="J23" s="66">
        <v>1328256.8066000002</v>
      </c>
      <c r="K23" s="68">
        <v>71584.60278</v>
      </c>
      <c r="L23" s="68">
        <v>1399841.4093800003</v>
      </c>
      <c r="M23" s="250">
        <v>5476235.91583</v>
      </c>
      <c r="N23" s="68">
        <v>305594.92799</v>
      </c>
      <c r="O23" s="68">
        <v>5781830.84382</v>
      </c>
      <c r="P23" s="443">
        <v>7181672.2532</v>
      </c>
      <c r="Q23" s="47"/>
      <c r="AN23" s="283"/>
    </row>
    <row r="24" spans="1:40" ht="12.75">
      <c r="A24" s="51" t="e">
        <f>IF(COUNTBLANK(C24:IV24)=254,"odstr",IF(AND($A$1="TISK",SUM(J24:P24)=0),"odstr","OK"))</f>
        <v>#REF!</v>
      </c>
      <c r="B24" s="22" t="s">
        <v>103</v>
      </c>
      <c r="C24" s="52"/>
      <c r="D24" s="62"/>
      <c r="E24" s="178">
        <v>3122</v>
      </c>
      <c r="F24" s="249"/>
      <c r="G24" s="412" t="s">
        <v>461</v>
      </c>
      <c r="H24" s="64"/>
      <c r="I24" s="65"/>
      <c r="J24" s="66">
        <v>1424938.11363</v>
      </c>
      <c r="K24" s="68">
        <v>61088.57174</v>
      </c>
      <c r="L24" s="68">
        <v>1486026.68537</v>
      </c>
      <c r="M24" s="250">
        <v>9863935.369670002</v>
      </c>
      <c r="N24" s="68">
        <v>686431.7599100003</v>
      </c>
      <c r="O24" s="68">
        <v>10550367.129580002</v>
      </c>
      <c r="P24" s="443">
        <v>12036393.814950002</v>
      </c>
      <c r="Q24" s="47"/>
      <c r="AN24" s="283"/>
    </row>
    <row r="25" spans="1:40" ht="12.75">
      <c r="A25" s="51" t="e">
        <f>IF(COUNTBLANK(C25:IV25)=254,"odstr",IF(AND($A$1="TISK",SUM(J25:P25)=0),"odstr","OK"))</f>
        <v>#REF!</v>
      </c>
      <c r="B25" s="22" t="s">
        <v>103</v>
      </c>
      <c r="C25" s="52"/>
      <c r="D25" s="62"/>
      <c r="E25" s="178">
        <v>3123</v>
      </c>
      <c r="F25" s="249"/>
      <c r="G25" s="412" t="s">
        <v>462</v>
      </c>
      <c r="H25" s="64"/>
      <c r="I25" s="65"/>
      <c r="J25" s="66">
        <v>1141638.26363</v>
      </c>
      <c r="K25" s="68">
        <v>25729.99038</v>
      </c>
      <c r="L25" s="68">
        <v>1167368.25401</v>
      </c>
      <c r="M25" s="250">
        <v>8086688.855889999</v>
      </c>
      <c r="N25" s="68">
        <v>415762.1751900001</v>
      </c>
      <c r="O25" s="68">
        <v>8502451.03108</v>
      </c>
      <c r="P25" s="443">
        <v>9669819.28509</v>
      </c>
      <c r="Q25" s="47"/>
      <c r="AN25" s="283"/>
    </row>
    <row r="26" spans="1:40" ht="12.75">
      <c r="A26" s="51" t="e">
        <f>IF(COUNTBLANK(C26:IV26)=254,"odstr",IF(AND($A$1="TISK",SUM(J26:P26)=0),"odstr","OK"))</f>
        <v>#REF!</v>
      </c>
      <c r="B26" s="22" t="s">
        <v>103</v>
      </c>
      <c r="C26" s="52"/>
      <c r="D26" s="62"/>
      <c r="E26" s="178">
        <v>3124</v>
      </c>
      <c r="F26" s="249"/>
      <c r="G26" s="412" t="s">
        <v>463</v>
      </c>
      <c r="H26" s="64"/>
      <c r="I26" s="65"/>
      <c r="J26" s="66">
        <v>143503.68693</v>
      </c>
      <c r="K26" s="68">
        <v>4937.3509</v>
      </c>
      <c r="L26" s="68">
        <v>148441.03783</v>
      </c>
      <c r="M26" s="250">
        <v>794990.41311</v>
      </c>
      <c r="N26" s="68">
        <v>11846.826640000001</v>
      </c>
      <c r="O26" s="68">
        <v>806837.23975</v>
      </c>
      <c r="P26" s="443">
        <v>955278.27758</v>
      </c>
      <c r="Q26" s="47"/>
      <c r="AN26" s="283"/>
    </row>
    <row r="27" spans="1:40" ht="12.75">
      <c r="A27" s="51" t="e">
        <f>IF(COUNTBLANK(C27:IV27)=254,"odstr",IF(AND($A$1="TISK",SUM(J27:P27)=0),"odstr","OK"))</f>
        <v>#REF!</v>
      </c>
      <c r="B27" s="22" t="s">
        <v>103</v>
      </c>
      <c r="C27" s="52"/>
      <c r="D27" s="62"/>
      <c r="E27" s="178">
        <v>3125</v>
      </c>
      <c r="F27" s="249"/>
      <c r="G27" s="412" t="s">
        <v>7</v>
      </c>
      <c r="H27" s="64"/>
      <c r="I27" s="65"/>
      <c r="J27" s="66">
        <v>16133.850329999997</v>
      </c>
      <c r="K27" s="68">
        <v>0</v>
      </c>
      <c r="L27" s="68">
        <v>16133.850329999997</v>
      </c>
      <c r="M27" s="250">
        <v>50180.20343</v>
      </c>
      <c r="N27" s="68">
        <v>48782.93853</v>
      </c>
      <c r="O27" s="68">
        <v>98963.14196000001</v>
      </c>
      <c r="P27" s="443">
        <v>115096.99229000001</v>
      </c>
      <c r="Q27" s="47"/>
      <c r="AN27" s="283"/>
    </row>
    <row r="28" spans="1:40" ht="12.75">
      <c r="A28" s="51" t="e">
        <f>IF(COUNTBLANK(C28:IV28)=254,"odstr",IF(AND($A$1="TISK",SUM(J28:P28)=0),"odstr","OK"))</f>
        <v>#REF!</v>
      </c>
      <c r="B28" s="22" t="s">
        <v>103</v>
      </c>
      <c r="C28" s="52"/>
      <c r="D28" s="62"/>
      <c r="E28" s="178">
        <v>3126</v>
      </c>
      <c r="F28" s="249"/>
      <c r="G28" s="412" t="s">
        <v>464</v>
      </c>
      <c r="H28" s="64"/>
      <c r="I28" s="65"/>
      <c r="J28" s="66">
        <v>295384</v>
      </c>
      <c r="K28" s="68">
        <v>6350.86788</v>
      </c>
      <c r="L28" s="68">
        <v>301734.86788</v>
      </c>
      <c r="M28" s="250">
        <v>283277.83898</v>
      </c>
      <c r="N28" s="68">
        <v>13714.21041</v>
      </c>
      <c r="O28" s="68">
        <v>296992.04939</v>
      </c>
      <c r="P28" s="443">
        <v>598726.91727</v>
      </c>
      <c r="Q28" s="47"/>
      <c r="AN28" s="283"/>
    </row>
    <row r="29" spans="1:40" ht="12.75">
      <c r="A29" s="51" t="e">
        <f>IF(COUNTBLANK(C29:IV29)=254,"odstr",IF(AND($A$1="TISK",SUM(J29:P29)=0),"odstr","OK"))</f>
        <v>#REF!</v>
      </c>
      <c r="B29" s="22" t="s">
        <v>103</v>
      </c>
      <c r="C29" s="52"/>
      <c r="D29" s="62"/>
      <c r="E29" s="178">
        <v>3128</v>
      </c>
      <c r="F29" s="249"/>
      <c r="G29" s="412" t="s">
        <v>465</v>
      </c>
      <c r="H29" s="64"/>
      <c r="I29" s="65"/>
      <c r="J29" s="66">
        <v>5124.5</v>
      </c>
      <c r="K29" s="68">
        <v>0</v>
      </c>
      <c r="L29" s="68">
        <v>5124.5</v>
      </c>
      <c r="M29" s="250">
        <v>75906.2116</v>
      </c>
      <c r="N29" s="68">
        <v>7500</v>
      </c>
      <c r="O29" s="68">
        <v>83406.2116</v>
      </c>
      <c r="P29" s="443">
        <v>88530.7116</v>
      </c>
      <c r="Q29" s="47"/>
      <c r="AN29" s="283"/>
    </row>
    <row r="30" spans="1:40" ht="12.75">
      <c r="A30" s="51" t="e">
        <f>IF(COUNTBLANK(C30:IV30)=254,"odstr",IF(AND($A$1="TISK",SUM(J30:P30)=0),"odstr","OK"))</f>
        <v>#REF!</v>
      </c>
      <c r="B30" s="22" t="s">
        <v>103</v>
      </c>
      <c r="C30" s="52"/>
      <c r="D30" s="62"/>
      <c r="E30" s="178">
        <v>3129</v>
      </c>
      <c r="F30" s="249"/>
      <c r="G30" s="412" t="s">
        <v>466</v>
      </c>
      <c r="H30" s="63"/>
      <c r="I30" s="65"/>
      <c r="J30" s="66">
        <v>35</v>
      </c>
      <c r="K30" s="68">
        <v>0</v>
      </c>
      <c r="L30" s="68">
        <v>35</v>
      </c>
      <c r="M30" s="250">
        <v>0</v>
      </c>
      <c r="N30" s="68">
        <v>0</v>
      </c>
      <c r="O30" s="68">
        <v>0</v>
      </c>
      <c r="P30" s="443">
        <v>35</v>
      </c>
      <c r="Q30" s="47"/>
      <c r="AN30" s="283"/>
    </row>
    <row r="31" spans="1:40" ht="12.75">
      <c r="A31" s="51" t="e">
        <f>IF(COUNTBLANK(C31:IV31)=254,"odstr",IF(AND($A$1="TISK",SUM(J31:P31)=0),"odstr","OK"))</f>
        <v>#REF!</v>
      </c>
      <c r="B31" s="22" t="s">
        <v>103</v>
      </c>
      <c r="C31" s="52"/>
      <c r="D31" s="62"/>
      <c r="E31" s="178">
        <v>3131</v>
      </c>
      <c r="F31" s="249"/>
      <c r="G31" s="412" t="s">
        <v>467</v>
      </c>
      <c r="H31" s="412"/>
      <c r="I31" s="65"/>
      <c r="J31" s="66">
        <v>3196.63945</v>
      </c>
      <c r="K31" s="68">
        <v>0</v>
      </c>
      <c r="L31" s="68">
        <v>3196.63945</v>
      </c>
      <c r="M31" s="250">
        <v>50</v>
      </c>
      <c r="N31" s="68">
        <v>0</v>
      </c>
      <c r="O31" s="68">
        <v>50</v>
      </c>
      <c r="P31" s="443">
        <v>3246.63945</v>
      </c>
      <c r="Q31" s="47"/>
      <c r="AN31" s="283"/>
    </row>
    <row r="32" spans="1:40" ht="12.75">
      <c r="A32" s="51" t="e">
        <f>IF(COUNTBLANK(C32:IV32)=254,"odstr",IF(AND($A$1="TISK",SUM(J32:P32)=0),"odstr","OK"))</f>
        <v>#REF!</v>
      </c>
      <c r="B32" s="22" t="s">
        <v>103</v>
      </c>
      <c r="C32" s="52"/>
      <c r="D32" s="62"/>
      <c r="E32" s="178">
        <v>3132</v>
      </c>
      <c r="F32" s="249"/>
      <c r="G32" s="412" t="s">
        <v>468</v>
      </c>
      <c r="H32" s="412"/>
      <c r="I32" s="65"/>
      <c r="J32" s="66">
        <v>60</v>
      </c>
      <c r="K32" s="68">
        <v>0</v>
      </c>
      <c r="L32" s="68">
        <v>60</v>
      </c>
      <c r="M32" s="250">
        <v>0</v>
      </c>
      <c r="N32" s="68">
        <v>0</v>
      </c>
      <c r="O32" s="68">
        <v>0</v>
      </c>
      <c r="P32" s="443">
        <v>60</v>
      </c>
      <c r="Q32" s="47"/>
      <c r="AN32" s="283"/>
    </row>
    <row r="33" spans="1:40" ht="12.75" customHeight="1">
      <c r="A33" s="51" t="e">
        <f>IF(COUNTBLANK(C33:IV33)=254,"odstr",IF(AND($A$1="TISK",SUM(J33:P33)=0),"odstr","OK"))</f>
        <v>#REF!</v>
      </c>
      <c r="B33" s="22" t="s">
        <v>103</v>
      </c>
      <c r="C33" s="52"/>
      <c r="D33" s="62"/>
      <c r="E33" s="178">
        <v>3139</v>
      </c>
      <c r="F33" s="249"/>
      <c r="G33" s="412" t="s">
        <v>8</v>
      </c>
      <c r="H33" s="444"/>
      <c r="I33" s="65"/>
      <c r="J33" s="66">
        <v>65</v>
      </c>
      <c r="K33" s="68">
        <v>0</v>
      </c>
      <c r="L33" s="68">
        <v>65</v>
      </c>
      <c r="M33" s="250">
        <v>0</v>
      </c>
      <c r="N33" s="68">
        <v>0</v>
      </c>
      <c r="O33" s="68">
        <v>0</v>
      </c>
      <c r="P33" s="443">
        <v>65</v>
      </c>
      <c r="Q33" s="47"/>
      <c r="AN33" s="283"/>
    </row>
    <row r="34" spans="1:40" ht="12.75">
      <c r="A34" s="51" t="e">
        <f>IF(COUNTBLANK(C34:IV34)=254,"odstr",IF(AND($A$1="TISK",SUM(J34:P34)=0),"odstr","OK"))</f>
        <v>#REF!</v>
      </c>
      <c r="B34" s="22" t="s">
        <v>103</v>
      </c>
      <c r="C34" s="52"/>
      <c r="D34" s="62"/>
      <c r="E34" s="178">
        <v>3141</v>
      </c>
      <c r="F34" s="249"/>
      <c r="G34" s="412" t="s">
        <v>469</v>
      </c>
      <c r="H34" s="64"/>
      <c r="I34" s="65"/>
      <c r="J34" s="66">
        <v>420852.33160000015</v>
      </c>
      <c r="K34" s="68">
        <v>99431.84738</v>
      </c>
      <c r="L34" s="68">
        <v>520284.17898000014</v>
      </c>
      <c r="M34" s="250">
        <v>1974425.714</v>
      </c>
      <c r="N34" s="68">
        <v>0</v>
      </c>
      <c r="O34" s="68">
        <v>1974425.714</v>
      </c>
      <c r="P34" s="443">
        <v>2494709.89298</v>
      </c>
      <c r="Q34" s="47"/>
      <c r="AN34" s="283"/>
    </row>
    <row r="35" spans="1:40" ht="12.75">
      <c r="A35" s="51" t="e">
        <f>IF(COUNTBLANK(C35:IV35)=254,"odstr",IF(AND($A$1="TISK",SUM(J35:P35)=0),"odstr","OK"))</f>
        <v>#REF!</v>
      </c>
      <c r="B35" s="22" t="s">
        <v>103</v>
      </c>
      <c r="C35" s="52"/>
      <c r="D35" s="62"/>
      <c r="E35" s="178">
        <v>3142</v>
      </c>
      <c r="F35" s="249"/>
      <c r="G35" s="412" t="s">
        <v>470</v>
      </c>
      <c r="H35" s="64"/>
      <c r="I35" s="65"/>
      <c r="J35" s="66">
        <v>101604.37503</v>
      </c>
      <c r="K35" s="68">
        <v>0</v>
      </c>
      <c r="L35" s="68">
        <v>101604.37503</v>
      </c>
      <c r="M35" s="250">
        <v>436457.402</v>
      </c>
      <c r="N35" s="68">
        <v>4284.874</v>
      </c>
      <c r="O35" s="68">
        <v>440742.276</v>
      </c>
      <c r="P35" s="443">
        <v>542346.6510300001</v>
      </c>
      <c r="Q35" s="47"/>
      <c r="AN35" s="283"/>
    </row>
    <row r="36" spans="1:40" ht="12.75">
      <c r="A36" s="51" t="e">
        <f>IF(COUNTBLANK(C36:IV36)=254,"odstr",IF(AND($A$1="TISK",SUM(J36:P36)=0),"odstr","OK"))</f>
        <v>#REF!</v>
      </c>
      <c r="B36" s="22" t="s">
        <v>103</v>
      </c>
      <c r="C36" s="52"/>
      <c r="D36" s="62"/>
      <c r="E36" s="178">
        <v>3143</v>
      </c>
      <c r="F36" s="249"/>
      <c r="G36" s="412" t="s">
        <v>471</v>
      </c>
      <c r="H36" s="64"/>
      <c r="I36" s="65"/>
      <c r="J36" s="66">
        <v>16594.10089</v>
      </c>
      <c r="K36" s="68">
        <v>4728.767559999999</v>
      </c>
      <c r="L36" s="68">
        <v>21322.86845</v>
      </c>
      <c r="M36" s="250">
        <v>1197823.839</v>
      </c>
      <c r="N36" s="68">
        <v>0</v>
      </c>
      <c r="O36" s="68">
        <v>1197823.839</v>
      </c>
      <c r="P36" s="443">
        <v>1219146.7074499999</v>
      </c>
      <c r="Q36" s="47"/>
      <c r="AN36" s="283"/>
    </row>
    <row r="37" spans="1:40" ht="12.75">
      <c r="A37" s="51" t="e">
        <f>IF(COUNTBLANK(C37:IV37)=254,"odstr",IF(AND($A$1="TISK",SUM(J37:P37)=0),"odstr","OK"))</f>
        <v>#REF!</v>
      </c>
      <c r="B37" s="22" t="s">
        <v>103</v>
      </c>
      <c r="C37" s="52"/>
      <c r="D37" s="62"/>
      <c r="E37" s="178">
        <v>3144</v>
      </c>
      <c r="F37" s="249"/>
      <c r="G37" s="412" t="s">
        <v>9</v>
      </c>
      <c r="H37" s="64"/>
      <c r="I37" s="65"/>
      <c r="J37" s="66">
        <v>22443.56211</v>
      </c>
      <c r="K37" s="68">
        <v>79.99</v>
      </c>
      <c r="L37" s="68">
        <v>22523.55211</v>
      </c>
      <c r="M37" s="250">
        <v>1672.218</v>
      </c>
      <c r="N37" s="68">
        <v>0</v>
      </c>
      <c r="O37" s="68">
        <v>1672.218</v>
      </c>
      <c r="P37" s="443">
        <v>24195.77011</v>
      </c>
      <c r="Q37" s="47"/>
      <c r="AN37" s="283"/>
    </row>
    <row r="38" spans="1:40" ht="12.75">
      <c r="A38" s="51" t="e">
        <f>IF(COUNTBLANK(C38:IV38)=254,"odstr",IF(AND($A$1="TISK",SUM(J38:P38)=0),"odstr","OK"))</f>
        <v>#REF!</v>
      </c>
      <c r="B38" s="22" t="s">
        <v>103</v>
      </c>
      <c r="C38" s="52"/>
      <c r="D38" s="62"/>
      <c r="E38" s="178">
        <v>3145</v>
      </c>
      <c r="F38" s="249"/>
      <c r="G38" s="412" t="s">
        <v>472</v>
      </c>
      <c r="H38" s="64"/>
      <c r="I38" s="65"/>
      <c r="J38" s="66">
        <v>0</v>
      </c>
      <c r="K38" s="68">
        <v>0</v>
      </c>
      <c r="L38" s="68">
        <v>0</v>
      </c>
      <c r="M38" s="250">
        <v>69368.807</v>
      </c>
      <c r="N38" s="68">
        <v>0</v>
      </c>
      <c r="O38" s="68">
        <v>69368.807</v>
      </c>
      <c r="P38" s="443">
        <v>69368.807</v>
      </c>
      <c r="Q38" s="47"/>
      <c r="AN38" s="283"/>
    </row>
    <row r="39" spans="1:40" ht="12.75">
      <c r="A39" s="51" t="e">
        <f>IF(COUNTBLANK(C39:IV39)=254,"odstr",IF(AND($A$1="TISK",SUM(J39:P39)=0),"odstr","OK"))</f>
        <v>#REF!</v>
      </c>
      <c r="B39" s="22" t="s">
        <v>103</v>
      </c>
      <c r="C39" s="52"/>
      <c r="D39" s="62"/>
      <c r="E39" s="178">
        <v>3146</v>
      </c>
      <c r="F39" s="249"/>
      <c r="G39" s="412" t="s">
        <v>473</v>
      </c>
      <c r="H39" s="64"/>
      <c r="I39" s="65"/>
      <c r="J39" s="66">
        <v>76022.124</v>
      </c>
      <c r="K39" s="68">
        <v>77.2</v>
      </c>
      <c r="L39" s="68">
        <v>76099.324</v>
      </c>
      <c r="M39" s="250">
        <v>529968.09428</v>
      </c>
      <c r="N39" s="68">
        <v>363.8</v>
      </c>
      <c r="O39" s="68">
        <v>530331.89428</v>
      </c>
      <c r="P39" s="443">
        <v>606431.21828</v>
      </c>
      <c r="Q39" s="47"/>
      <c r="AN39" s="283"/>
    </row>
    <row r="40" spans="1:40" ht="12.75">
      <c r="A40" s="51" t="e">
        <f>IF(COUNTBLANK(C40:IV40)=254,"odstr",IF(AND($A$1="TISK",SUM(J40:P40)=0),"odstr","OK"))</f>
        <v>#REF!</v>
      </c>
      <c r="B40" s="22" t="s">
        <v>103</v>
      </c>
      <c r="C40" s="52"/>
      <c r="D40" s="62"/>
      <c r="E40" s="178">
        <v>3147</v>
      </c>
      <c r="F40" s="249"/>
      <c r="G40" s="412" t="s">
        <v>474</v>
      </c>
      <c r="H40" s="64"/>
      <c r="I40" s="65"/>
      <c r="J40" s="66">
        <v>60478.722</v>
      </c>
      <c r="K40" s="68">
        <v>2100</v>
      </c>
      <c r="L40" s="68">
        <v>62578.722</v>
      </c>
      <c r="M40" s="250">
        <v>535131.05765</v>
      </c>
      <c r="N40" s="68">
        <v>29948.120199999998</v>
      </c>
      <c r="O40" s="68">
        <v>565079.17785</v>
      </c>
      <c r="P40" s="443">
        <v>627657.8998499999</v>
      </c>
      <c r="Q40" s="47"/>
      <c r="AN40" s="283"/>
    </row>
    <row r="41" spans="1:40" ht="12.75">
      <c r="A41" s="51" t="e">
        <f>IF(COUNTBLANK(C41:IV41)=254,"odstr",IF(AND($A$1="TISK",SUM(J41:P41)=0),"odstr","OK"))</f>
        <v>#REF!</v>
      </c>
      <c r="B41" s="22" t="s">
        <v>103</v>
      </c>
      <c r="C41" s="52"/>
      <c r="D41" s="62"/>
      <c r="E41" s="178">
        <v>3149</v>
      </c>
      <c r="F41" s="249"/>
      <c r="G41" s="412" t="s">
        <v>10</v>
      </c>
      <c r="H41" s="306"/>
      <c r="I41" s="445" t="e">
        <v>#N/A</v>
      </c>
      <c r="J41" s="66">
        <v>88439.65535999999</v>
      </c>
      <c r="K41" s="68">
        <v>92524.54092</v>
      </c>
      <c r="L41" s="68">
        <v>180964.19627999997</v>
      </c>
      <c r="M41" s="250">
        <v>84204.29695</v>
      </c>
      <c r="N41" s="68">
        <v>149.89870000000002</v>
      </c>
      <c r="O41" s="68">
        <v>84354.19565000001</v>
      </c>
      <c r="P41" s="443">
        <v>265318.39193</v>
      </c>
      <c r="Q41" s="47"/>
      <c r="AN41" s="283"/>
    </row>
    <row r="42" spans="1:40" ht="12.75">
      <c r="A42" s="51" t="e">
        <f>IF(COUNTBLANK(C42:IV42)=254,"odstr",IF(AND($A$1="TISK",SUM(J42:P42)=0),"odstr","OK"))</f>
        <v>#REF!</v>
      </c>
      <c r="B42" s="22" t="s">
        <v>103</v>
      </c>
      <c r="C42" s="52"/>
      <c r="D42" s="62"/>
      <c r="E42" s="178">
        <v>3150</v>
      </c>
      <c r="F42" s="249"/>
      <c r="G42" s="412" t="s">
        <v>475</v>
      </c>
      <c r="H42" s="64"/>
      <c r="I42" s="65"/>
      <c r="J42" s="66">
        <v>100012.2725</v>
      </c>
      <c r="K42" s="68">
        <v>0</v>
      </c>
      <c r="L42" s="68">
        <v>100012.2725</v>
      </c>
      <c r="M42" s="250">
        <v>370550.79555000004</v>
      </c>
      <c r="N42" s="68">
        <v>42732.032340000005</v>
      </c>
      <c r="O42" s="68">
        <v>413282.8278900001</v>
      </c>
      <c r="P42" s="443">
        <v>513295.1003900001</v>
      </c>
      <c r="Q42" s="47"/>
      <c r="AN42" s="283"/>
    </row>
    <row r="43" spans="1:40" ht="12.75">
      <c r="A43" s="51" t="e">
        <f>IF(COUNTBLANK(C43:IV43)=254,"odstr",IF(AND($A$1="TISK",SUM(J43:P43)=0),"odstr","OK"))</f>
        <v>#REF!</v>
      </c>
      <c r="B43" s="22" t="s">
        <v>103</v>
      </c>
      <c r="C43" s="52"/>
      <c r="D43" s="62"/>
      <c r="E43" s="178">
        <v>3211</v>
      </c>
      <c r="F43" s="249"/>
      <c r="G43" s="412" t="s">
        <v>476</v>
      </c>
      <c r="H43" s="64"/>
      <c r="I43" s="65"/>
      <c r="J43" s="66">
        <v>13222.52892</v>
      </c>
      <c r="K43" s="68">
        <v>0</v>
      </c>
      <c r="L43" s="68">
        <v>13222.52892</v>
      </c>
      <c r="M43" s="250">
        <v>409.997</v>
      </c>
      <c r="N43" s="68">
        <v>0</v>
      </c>
      <c r="O43" s="68">
        <v>409.997</v>
      </c>
      <c r="P43" s="443">
        <v>13632.52592</v>
      </c>
      <c r="Q43" s="47"/>
      <c r="AN43" s="283"/>
    </row>
    <row r="44" spans="1:40" ht="12.75">
      <c r="A44" s="51" t="e">
        <f>IF(COUNTBLANK(C44:IV44)=254,"odstr",IF(AND($A$1="TISK",SUM(J44:P44)=0),"odstr","OK"))</f>
        <v>#REF!</v>
      </c>
      <c r="B44" s="22" t="s">
        <v>103</v>
      </c>
      <c r="C44" s="52"/>
      <c r="D44" s="62"/>
      <c r="E44" s="178">
        <v>3212</v>
      </c>
      <c r="F44" s="249"/>
      <c r="G44" s="412" t="s">
        <v>477</v>
      </c>
      <c r="H44" s="64"/>
      <c r="I44" s="65"/>
      <c r="J44" s="66">
        <v>3.5</v>
      </c>
      <c r="K44" s="68">
        <v>0</v>
      </c>
      <c r="L44" s="68">
        <v>3.5</v>
      </c>
      <c r="M44" s="250">
        <v>60</v>
      </c>
      <c r="N44" s="68">
        <v>200</v>
      </c>
      <c r="O44" s="68">
        <v>260</v>
      </c>
      <c r="P44" s="443">
        <v>263.5</v>
      </c>
      <c r="Q44" s="47"/>
      <c r="AN44" s="283"/>
    </row>
    <row r="45" spans="1:40" ht="12.75">
      <c r="A45" s="51" t="e">
        <f>IF(COUNTBLANK(C45:IV45)=254,"odstr",IF(AND($A$1="TISK",SUM(J45:P45)=0),"odstr","OK"))</f>
        <v>#REF!</v>
      </c>
      <c r="B45" s="22" t="s">
        <v>103</v>
      </c>
      <c r="C45" s="52"/>
      <c r="D45" s="62"/>
      <c r="E45" s="178">
        <v>3213</v>
      </c>
      <c r="F45" s="249"/>
      <c r="G45" s="412" t="s">
        <v>11</v>
      </c>
      <c r="H45" s="64"/>
      <c r="I45" s="65"/>
      <c r="J45" s="66">
        <v>99</v>
      </c>
      <c r="K45" s="68">
        <v>0</v>
      </c>
      <c r="L45" s="68">
        <v>99</v>
      </c>
      <c r="M45" s="250">
        <v>0</v>
      </c>
      <c r="N45" s="68">
        <v>0</v>
      </c>
      <c r="O45" s="68">
        <v>0</v>
      </c>
      <c r="P45" s="443">
        <v>99</v>
      </c>
      <c r="Q45" s="47"/>
      <c r="AN45" s="283"/>
    </row>
    <row r="46" spans="1:40" ht="12.75">
      <c r="A46" s="51" t="e">
        <f>IF(COUNTBLANK(C46:IV46)=254,"odstr",IF(AND($A$1="TISK",SUM(J46:P46)=0),"odstr","OK"))</f>
        <v>#REF!</v>
      </c>
      <c r="B46" s="22" t="s">
        <v>103</v>
      </c>
      <c r="C46" s="52"/>
      <c r="D46" s="62"/>
      <c r="E46" s="178">
        <v>3214</v>
      </c>
      <c r="F46" s="249"/>
      <c r="G46" s="412" t="s">
        <v>12</v>
      </c>
      <c r="H46" s="64"/>
      <c r="I46" s="65"/>
      <c r="J46" s="66">
        <v>134.74</v>
      </c>
      <c r="K46" s="68">
        <v>6.05</v>
      </c>
      <c r="L46" s="68">
        <v>140.79</v>
      </c>
      <c r="M46" s="250">
        <v>0</v>
      </c>
      <c r="N46" s="68">
        <v>0</v>
      </c>
      <c r="O46" s="68">
        <v>0</v>
      </c>
      <c r="P46" s="443">
        <v>140.79</v>
      </c>
      <c r="Q46" s="47"/>
      <c r="AN46" s="283"/>
    </row>
    <row r="47" spans="1:40" ht="12.75">
      <c r="A47" s="51" t="e">
        <f>IF(COUNTBLANK(C47:IV47)=254,"odstr",IF(AND($A$1="TISK",SUM(J47:P47)=0),"odstr","OK"))</f>
        <v>#REF!</v>
      </c>
      <c r="B47" s="22" t="s">
        <v>103</v>
      </c>
      <c r="C47" s="52"/>
      <c r="D47" s="62"/>
      <c r="E47" s="178">
        <v>3221</v>
      </c>
      <c r="F47" s="249"/>
      <c r="G47" s="412" t="s">
        <v>478</v>
      </c>
      <c r="H47" s="64"/>
      <c r="I47" s="65"/>
      <c r="J47" s="66">
        <v>0</v>
      </c>
      <c r="K47" s="68">
        <v>0</v>
      </c>
      <c r="L47" s="68">
        <v>0</v>
      </c>
      <c r="M47" s="250">
        <v>0</v>
      </c>
      <c r="N47" s="68">
        <v>0</v>
      </c>
      <c r="O47" s="68">
        <v>0</v>
      </c>
      <c r="P47" s="443">
        <v>0</v>
      </c>
      <c r="Q47" s="47"/>
      <c r="AN47" s="283"/>
    </row>
    <row r="48" spans="1:40" ht="12.75">
      <c r="A48" s="51" t="e">
        <f>IF(COUNTBLANK(C48:IV48)=254,"odstr",IF(AND($A$1="TISK",SUM(J48:P48)=0),"odstr","OK"))</f>
        <v>#REF!</v>
      </c>
      <c r="B48" s="22" t="s">
        <v>103</v>
      </c>
      <c r="C48" s="52"/>
      <c r="D48" s="62"/>
      <c r="E48" s="178">
        <v>3229</v>
      </c>
      <c r="F48" s="249"/>
      <c r="G48" s="412" t="s">
        <v>13</v>
      </c>
      <c r="H48" s="64"/>
      <c r="I48" s="65"/>
      <c r="J48" s="66">
        <v>623.478</v>
      </c>
      <c r="K48" s="68">
        <v>0</v>
      </c>
      <c r="L48" s="68">
        <v>623.478</v>
      </c>
      <c r="M48" s="250">
        <v>0</v>
      </c>
      <c r="N48" s="68">
        <v>0</v>
      </c>
      <c r="O48" s="68">
        <v>0</v>
      </c>
      <c r="P48" s="443">
        <v>623.478</v>
      </c>
      <c r="Q48" s="47"/>
      <c r="AN48" s="283"/>
    </row>
    <row r="49" spans="1:40" ht="12.75">
      <c r="A49" s="51" t="e">
        <f>IF(COUNTBLANK(C49:IV49)=254,"odstr",IF(AND($A$1="TISK",SUM(J49:P49)=0),"odstr","OK"))</f>
        <v>#REF!</v>
      </c>
      <c r="B49" s="22" t="s">
        <v>103</v>
      </c>
      <c r="C49" s="52"/>
      <c r="D49" s="62"/>
      <c r="E49" s="178">
        <v>3231</v>
      </c>
      <c r="F49" s="249"/>
      <c r="G49" s="412" t="s">
        <v>479</v>
      </c>
      <c r="H49" s="64"/>
      <c r="I49" s="65"/>
      <c r="J49" s="66">
        <v>527928.8892500001</v>
      </c>
      <c r="K49" s="68">
        <v>110150.52984999999</v>
      </c>
      <c r="L49" s="68">
        <v>638079.4191</v>
      </c>
      <c r="M49" s="250">
        <v>3344019.4642700003</v>
      </c>
      <c r="N49" s="68">
        <v>9810.684690000002</v>
      </c>
      <c r="O49" s="68">
        <v>3353830.1489600004</v>
      </c>
      <c r="P49" s="443">
        <v>3991909.5680600004</v>
      </c>
      <c r="Q49" s="47"/>
      <c r="AN49" s="283"/>
    </row>
    <row r="50" spans="1:40" ht="12.75">
      <c r="A50" s="51" t="e">
        <f>IF(COUNTBLANK(C50:IV50)=254,"odstr",IF(AND($A$1="TISK",SUM(J50:P50)=0),"odstr","OK"))</f>
        <v>#REF!</v>
      </c>
      <c r="B50" s="22" t="s">
        <v>103</v>
      </c>
      <c r="C50" s="52"/>
      <c r="D50" s="62"/>
      <c r="E50" s="178">
        <v>3239</v>
      </c>
      <c r="F50" s="249"/>
      <c r="G50" s="412" t="s">
        <v>14</v>
      </c>
      <c r="H50" s="64"/>
      <c r="I50" s="65"/>
      <c r="J50" s="66">
        <v>3791.30984</v>
      </c>
      <c r="K50" s="68">
        <v>0</v>
      </c>
      <c r="L50" s="68">
        <v>3791.30984</v>
      </c>
      <c r="M50" s="250">
        <v>816.862</v>
      </c>
      <c r="N50" s="68">
        <v>0</v>
      </c>
      <c r="O50" s="68">
        <v>816.862</v>
      </c>
      <c r="P50" s="443">
        <v>4608.17184</v>
      </c>
      <c r="Q50" s="47"/>
      <c r="AN50" s="283"/>
    </row>
    <row r="51" spans="1:40" ht="12.75">
      <c r="A51" s="51" t="e">
        <f>IF(COUNTBLANK(C51:IV51)=254,"odstr",IF(AND($A$1="TISK",SUM(J51:P51)=0),"odstr","OK"))</f>
        <v>#REF!</v>
      </c>
      <c r="B51" s="22" t="s">
        <v>103</v>
      </c>
      <c r="C51" s="52"/>
      <c r="D51" s="62"/>
      <c r="E51" s="178">
        <v>3261</v>
      </c>
      <c r="F51" s="249"/>
      <c r="G51" s="412" t="s">
        <v>480</v>
      </c>
      <c r="H51" s="64"/>
      <c r="I51" s="65"/>
      <c r="J51" s="66">
        <v>0</v>
      </c>
      <c r="K51" s="68">
        <v>0</v>
      </c>
      <c r="L51" s="68">
        <v>0</v>
      </c>
      <c r="M51" s="250">
        <v>0</v>
      </c>
      <c r="N51" s="68">
        <v>0</v>
      </c>
      <c r="O51" s="68">
        <v>0</v>
      </c>
      <c r="P51" s="443">
        <v>0</v>
      </c>
      <c r="Q51" s="47"/>
      <c r="AN51" s="283"/>
    </row>
    <row r="52" spans="1:40" ht="12.75">
      <c r="A52" s="51" t="e">
        <f>IF(COUNTBLANK(C52:IV52)=254,"odstr",IF(AND($A$1="TISK",SUM(J52:P52)=0),"odstr","OK"))</f>
        <v>#REF!</v>
      </c>
      <c r="B52" s="22" t="s">
        <v>103</v>
      </c>
      <c r="C52" s="52"/>
      <c r="D52" s="62"/>
      <c r="E52" s="178">
        <v>3262</v>
      </c>
      <c r="F52" s="249"/>
      <c r="G52" s="412" t="s">
        <v>481</v>
      </c>
      <c r="H52" s="64"/>
      <c r="I52" s="65"/>
      <c r="J52" s="66">
        <v>0</v>
      </c>
      <c r="K52" s="68">
        <v>0</v>
      </c>
      <c r="L52" s="68">
        <v>0</v>
      </c>
      <c r="M52" s="250">
        <v>0</v>
      </c>
      <c r="N52" s="68">
        <v>0</v>
      </c>
      <c r="O52" s="68">
        <v>0</v>
      </c>
      <c r="P52" s="443">
        <v>0</v>
      </c>
      <c r="Q52" s="47"/>
      <c r="AN52" s="283"/>
    </row>
    <row r="53" spans="1:40" ht="12.75">
      <c r="A53" s="51" t="e">
        <f>IF(COUNTBLANK(C53:IV53)=254,"odstr",IF(AND($A$1="TISK",SUM(J53:P53)=0),"odstr","OK"))</f>
        <v>#REF!</v>
      </c>
      <c r="B53" s="22" t="s">
        <v>103</v>
      </c>
      <c r="C53" s="52"/>
      <c r="D53" s="62"/>
      <c r="E53" s="178">
        <v>3269</v>
      </c>
      <c r="F53" s="249"/>
      <c r="G53" s="412" t="s">
        <v>482</v>
      </c>
      <c r="H53" s="64"/>
      <c r="I53" s="65"/>
      <c r="J53" s="66">
        <v>14.56</v>
      </c>
      <c r="K53" s="68">
        <v>0</v>
      </c>
      <c r="L53" s="68">
        <v>14.56</v>
      </c>
      <c r="M53" s="250">
        <v>19254.91669</v>
      </c>
      <c r="N53" s="68">
        <v>2043.8252500000003</v>
      </c>
      <c r="O53" s="68">
        <v>21298.74194</v>
      </c>
      <c r="P53" s="443">
        <v>21313.30194</v>
      </c>
      <c r="Q53" s="47"/>
      <c r="AN53" s="283"/>
    </row>
    <row r="54" spans="1:40" ht="12.75">
      <c r="A54" s="51" t="e">
        <f>IF(COUNTBLANK(C54:IV54)=254,"odstr",IF(AND($A$1="TISK",SUM(J54:P54)=0),"odstr","OK"))</f>
        <v>#REF!</v>
      </c>
      <c r="B54" s="22" t="s">
        <v>103</v>
      </c>
      <c r="C54" s="52"/>
      <c r="D54" s="62"/>
      <c r="E54" s="178">
        <v>3280</v>
      </c>
      <c r="F54" s="249"/>
      <c r="G54" s="412" t="s">
        <v>15</v>
      </c>
      <c r="H54" s="64"/>
      <c r="I54" s="65"/>
      <c r="J54" s="66">
        <v>2</v>
      </c>
      <c r="K54" s="68">
        <v>0</v>
      </c>
      <c r="L54" s="68">
        <v>2</v>
      </c>
      <c r="M54" s="250">
        <v>0</v>
      </c>
      <c r="N54" s="68">
        <v>0</v>
      </c>
      <c r="O54" s="68">
        <v>0</v>
      </c>
      <c r="P54" s="443">
        <v>2</v>
      </c>
      <c r="Q54" s="47"/>
      <c r="AN54" s="283"/>
    </row>
    <row r="55" spans="1:40" ht="12.75">
      <c r="A55" s="51" t="e">
        <f>IF(COUNTBLANK(C55:IV55)=254,"odstr",IF(AND($A$1="TISK",SUM(J55:P55)=0),"odstr","OK"))</f>
        <v>#REF!</v>
      </c>
      <c r="B55" s="22" t="s">
        <v>103</v>
      </c>
      <c r="C55" s="52"/>
      <c r="D55" s="62"/>
      <c r="E55" s="178">
        <v>3291</v>
      </c>
      <c r="F55" s="249"/>
      <c r="G55" s="412" t="s">
        <v>483</v>
      </c>
      <c r="H55" s="64"/>
      <c r="I55" s="65"/>
      <c r="J55" s="66">
        <v>3138.64986</v>
      </c>
      <c r="K55" s="68">
        <v>0</v>
      </c>
      <c r="L55" s="68">
        <v>3138.64986</v>
      </c>
      <c r="M55" s="250">
        <v>1025.27176</v>
      </c>
      <c r="N55" s="68">
        <v>0</v>
      </c>
      <c r="O55" s="68">
        <v>1025.27176</v>
      </c>
      <c r="P55" s="443">
        <v>4163.92162</v>
      </c>
      <c r="Q55" s="47"/>
      <c r="AN55" s="283"/>
    </row>
    <row r="56" spans="1:40" ht="12.75">
      <c r="A56" s="51" t="e">
        <f>IF(COUNTBLANK(C56:IV56)=254,"odstr",IF(AND($A$1="TISK",SUM(J56:P56)=0),"odstr","OK"))</f>
        <v>#REF!</v>
      </c>
      <c r="B56" s="22" t="s">
        <v>103</v>
      </c>
      <c r="C56" s="52"/>
      <c r="D56" s="62"/>
      <c r="E56" s="178">
        <v>3292</v>
      </c>
      <c r="F56" s="249"/>
      <c r="G56" s="412" t="s">
        <v>484</v>
      </c>
      <c r="H56" s="64"/>
      <c r="I56" s="65"/>
      <c r="J56" s="66">
        <v>195.393</v>
      </c>
      <c r="K56" s="68">
        <v>0</v>
      </c>
      <c r="L56" s="68">
        <v>195.393</v>
      </c>
      <c r="M56" s="250">
        <v>1298.15</v>
      </c>
      <c r="N56" s="68">
        <v>0</v>
      </c>
      <c r="O56" s="68">
        <v>1298.15</v>
      </c>
      <c r="P56" s="443">
        <v>1493.5430000000001</v>
      </c>
      <c r="Q56" s="47"/>
      <c r="AN56" s="283"/>
    </row>
    <row r="57" spans="1:40" ht="12.75">
      <c r="A57" s="51" t="e">
        <f>IF(COUNTBLANK(C57:IV57)=254,"odstr",IF(AND($A$1="TISK",SUM(J57:P57)=0),"odstr","OK"))</f>
        <v>#REF!</v>
      </c>
      <c r="B57" s="22" t="s">
        <v>103</v>
      </c>
      <c r="C57" s="52"/>
      <c r="D57" s="62"/>
      <c r="E57" s="178">
        <v>3293</v>
      </c>
      <c r="F57" s="249"/>
      <c r="G57" s="412" t="s">
        <v>485</v>
      </c>
      <c r="H57" s="64"/>
      <c r="I57" s="65"/>
      <c r="J57" s="66">
        <v>100</v>
      </c>
      <c r="K57" s="68">
        <v>0</v>
      </c>
      <c r="L57" s="68">
        <v>100</v>
      </c>
      <c r="M57" s="250">
        <v>714.705</v>
      </c>
      <c r="N57" s="68">
        <v>0</v>
      </c>
      <c r="O57" s="68">
        <v>714.705</v>
      </c>
      <c r="P57" s="443">
        <v>814.705</v>
      </c>
      <c r="Q57" s="47"/>
      <c r="AN57" s="283"/>
    </row>
    <row r="58" spans="1:40" ht="13.5" thickBot="1">
      <c r="A58" s="51" t="e">
        <f>IF(COUNTBLANK(C58:IV58)=254,"odstr",IF(AND($A$1="TISK",SUM(J58:P58)=0),"odstr","OK"))</f>
        <v>#REF!</v>
      </c>
      <c r="B58" s="22" t="s">
        <v>103</v>
      </c>
      <c r="C58" s="52"/>
      <c r="D58" s="99"/>
      <c r="E58" s="425">
        <v>3299</v>
      </c>
      <c r="F58" s="426"/>
      <c r="G58" s="446" t="s">
        <v>486</v>
      </c>
      <c r="H58" s="101"/>
      <c r="I58" s="102"/>
      <c r="J58" s="103">
        <v>367765.46709999995</v>
      </c>
      <c r="K58" s="105">
        <v>10190.033070000001</v>
      </c>
      <c r="L58" s="105">
        <v>377955.50016999996</v>
      </c>
      <c r="M58" s="447">
        <v>2186052.930220001</v>
      </c>
      <c r="N58" s="105">
        <v>167776.0171</v>
      </c>
      <c r="O58" s="105">
        <v>2353828.9473200007</v>
      </c>
      <c r="P58" s="448">
        <v>2731784.4474900006</v>
      </c>
      <c r="Q58" s="47"/>
      <c r="AN58" s="283"/>
    </row>
    <row r="59" spans="1:17" ht="15.75" thickBot="1">
      <c r="A59" s="51" t="e">
        <f>IF(COUNTBLANK(C59:IV59)=254,"odstr",IF(AND($A$1="TISK",SUM(J59:P59)=0),"odstr","OK"))</f>
        <v>#REF!</v>
      </c>
      <c r="B59" s="22" t="s">
        <v>103</v>
      </c>
      <c r="C59" s="52"/>
      <c r="D59" s="108"/>
      <c r="E59" s="109" t="s">
        <v>16</v>
      </c>
      <c r="F59" s="109"/>
      <c r="G59" s="109"/>
      <c r="H59" s="110"/>
      <c r="I59" s="111"/>
      <c r="J59" s="112">
        <v>25368566.16012999</v>
      </c>
      <c r="K59" s="114">
        <v>8307642.731439999</v>
      </c>
      <c r="L59" s="116">
        <v>33676208.89157</v>
      </c>
      <c r="M59" s="395">
        <v>78684906.50909002</v>
      </c>
      <c r="N59" s="114">
        <v>1866383.2640000004</v>
      </c>
      <c r="O59" s="449">
        <v>80551289.77308998</v>
      </c>
      <c r="P59" s="450">
        <v>114227498.66465998</v>
      </c>
      <c r="Q59" s="47"/>
    </row>
    <row r="60" spans="1:16" ht="12.75" customHeight="1">
      <c r="A60" s="51" t="s">
        <v>99</v>
      </c>
      <c r="B60" s="51" t="s">
        <v>104</v>
      </c>
      <c r="D60" s="117" t="s">
        <v>56</v>
      </c>
      <c r="E60" s="118"/>
      <c r="F60" s="118"/>
      <c r="G60" s="118"/>
      <c r="H60" s="118"/>
      <c r="I60" s="117"/>
      <c r="J60" s="117"/>
      <c r="K60" s="117"/>
      <c r="L60" s="117"/>
      <c r="M60" s="117"/>
      <c r="N60" s="117"/>
      <c r="O60" s="117"/>
      <c r="P60" s="119" t="s">
        <v>60</v>
      </c>
    </row>
    <row r="61" spans="1:16" ht="12.75">
      <c r="A61" s="51" t="str">
        <f>IF(COUNTBLANK(D61:E61)=2,"odstr","OK")</f>
        <v>OK</v>
      </c>
      <c r="B61" s="51"/>
      <c r="D61" s="120" t="s">
        <v>211</v>
      </c>
      <c r="E61" s="544" t="s">
        <v>96</v>
      </c>
      <c r="F61" s="544"/>
      <c r="G61" s="544"/>
      <c r="H61" s="544"/>
      <c r="I61" s="544"/>
      <c r="J61" s="544"/>
      <c r="K61" s="544"/>
      <c r="L61" s="544"/>
      <c r="M61" s="544"/>
      <c r="N61" s="544"/>
      <c r="O61" s="544"/>
      <c r="P61" s="544"/>
    </row>
    <row r="62" spans="1:16" ht="12.75">
      <c r="A62" s="51" t="str">
        <f>IF(COUNTBLANK(D62:E62)=2,"odstr","OK")</f>
        <v>odstr</v>
      </c>
      <c r="B62" s="51"/>
      <c r="D62" s="120"/>
      <c r="E62" s="544"/>
      <c r="F62" s="544"/>
      <c r="G62" s="544"/>
      <c r="H62" s="544"/>
      <c r="I62" s="544"/>
      <c r="J62" s="544"/>
      <c r="K62" s="544"/>
      <c r="L62" s="544"/>
      <c r="M62" s="544"/>
      <c r="N62" s="544"/>
      <c r="O62" s="544"/>
      <c r="P62" s="544"/>
    </row>
    <row r="63" spans="1:15" ht="12.75">
      <c r="A63" s="51" t="s">
        <v>104</v>
      </c>
      <c r="B63" s="51"/>
      <c r="L63" s="71"/>
      <c r="M63" s="71"/>
      <c r="N63" s="71"/>
      <c r="O63" s="71"/>
    </row>
    <row r="64" spans="1:2" ht="12.75">
      <c r="A64" s="51"/>
      <c r="B64" s="51"/>
    </row>
    <row r="65" spans="1:2" ht="12.75">
      <c r="A65" s="51"/>
      <c r="B65" s="51"/>
    </row>
    <row r="66" spans="1:15" ht="12.75">
      <c r="A66" s="51"/>
      <c r="B66" s="51"/>
      <c r="L66" s="71"/>
      <c r="M66" s="71"/>
      <c r="N66" s="71"/>
      <c r="O66" s="71"/>
    </row>
    <row r="67" spans="1:2" ht="12.75">
      <c r="A67" s="51"/>
      <c r="B67" s="51"/>
    </row>
    <row r="68" spans="1:16" ht="12.75">
      <c r="A68" s="51"/>
      <c r="B68" s="51"/>
      <c r="J68" s="71"/>
      <c r="K68" s="71"/>
      <c r="L68" s="71"/>
      <c r="M68" s="71"/>
      <c r="N68" s="71"/>
      <c r="O68" s="71"/>
      <c r="P68" s="7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  <row r="202" spans="1:2" ht="12.75">
      <c r="A202" s="51"/>
      <c r="B202" s="51"/>
    </row>
    <row r="203" spans="1:2" ht="12.75">
      <c r="A203" s="51"/>
      <c r="B203" s="51"/>
    </row>
    <row r="204" spans="1:2" ht="12.75">
      <c r="A204" s="51"/>
      <c r="B204" s="51"/>
    </row>
    <row r="205" spans="1:2" ht="12.75">
      <c r="A205" s="51"/>
      <c r="B205" s="51"/>
    </row>
  </sheetData>
  <sheetProtection sheet="1" objects="1" scenarios="1"/>
  <mergeCells count="13">
    <mergeCell ref="E62:P62"/>
    <mergeCell ref="D9:E13"/>
    <mergeCell ref="G9:H13"/>
    <mergeCell ref="J9:L10"/>
    <mergeCell ref="J11:J13"/>
    <mergeCell ref="O11:O13"/>
    <mergeCell ref="P9:P13"/>
    <mergeCell ref="M9:O10"/>
    <mergeCell ref="K11:K13"/>
    <mergeCell ref="L11:L13"/>
    <mergeCell ref="M11:M13"/>
    <mergeCell ref="N11:N13"/>
    <mergeCell ref="E61:P61"/>
  </mergeCells>
  <conditionalFormatting sqref="G8">
    <cfRule type="expression" priority="1" dxfId="2" stopIfTrue="1">
      <formula>Q8=" "</formula>
    </cfRule>
  </conditionalFormatting>
  <conditionalFormatting sqref="P60">
    <cfRule type="expression" priority="2" dxfId="2" stopIfTrue="1">
      <formula>Q60=" "</formula>
    </cfRule>
  </conditionalFormatting>
  <conditionalFormatting sqref="B58:B59 A2:A47 B14:B47 A58:A62 A48:B57">
    <cfRule type="cellIs" priority="3" dxfId="1" operator="equal" stopIfTrue="1">
      <formula>"odstr"</formula>
    </cfRule>
  </conditionalFormatting>
  <conditionalFormatting sqref="C1:E1">
    <cfRule type="cellIs" priority="4" dxfId="0" operator="equal" stopIfTrue="1">
      <formula>"nezadána"</formula>
    </cfRule>
  </conditionalFormatting>
  <conditionalFormatting sqref="B1">
    <cfRule type="cellIs" priority="5" dxfId="2" operator="equal" stopIfTrue="1">
      <formula>"FUNKCE"</formula>
    </cfRule>
  </conditionalFormatting>
  <conditionalFormatting sqref="P1 F1:I1">
    <cfRule type="cellIs" priority="6" dxfId="3" operator="notEqual" stopIfTrue="1">
      <formula>""</formula>
    </cfRule>
  </conditionalFormatting>
  <conditionalFormatting sqref="B4">
    <cfRule type="expression" priority="7" dxfId="2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P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4"/>
  <dimension ref="A1:S201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6.75390625" style="26" customWidth="1"/>
    <col min="6" max="6" width="1.12109375" style="26" customWidth="1"/>
    <col min="7" max="7" width="11.375" style="26" customWidth="1"/>
    <col min="8" max="8" width="38.25390625" style="26" customWidth="1"/>
    <col min="9" max="9" width="1.12109375" style="26" customWidth="1"/>
    <col min="10" max="10" width="11.375" style="26" customWidth="1"/>
    <col min="11" max="11" width="7.375" style="26" customWidth="1"/>
    <col min="12" max="12" width="11.00390625" style="26" customWidth="1"/>
    <col min="13" max="13" width="8.75390625" style="26" customWidth="1"/>
    <col min="14" max="14" width="11.75390625" style="26" customWidth="1"/>
    <col min="15" max="15" width="7.375" style="26" customWidth="1"/>
    <col min="16" max="16" width="11.25390625" style="26" customWidth="1"/>
    <col min="17" max="17" width="7.375" style="26" customWidth="1"/>
    <col min="18" max="19" width="1.75390625" style="26" customWidth="1"/>
    <col min="20" max="20" width="4.25390625" style="26" customWidth="1"/>
    <col min="21" max="21" width="11.25390625" style="26" customWidth="1"/>
    <col min="22" max="38" width="1.75390625" style="26" customWidth="1"/>
    <col min="39" max="16384" width="9.125" style="26" customWidth="1"/>
  </cols>
  <sheetData>
    <row r="1" spans="1:18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CONCATENATE(C1,Q1)</f>
        <v>#REF!</v>
      </c>
      <c r="F1" s="18">
        <v>10</v>
      </c>
      <c r="G1" s="19"/>
      <c r="H1" s="19"/>
      <c r="I1" s="19"/>
      <c r="P1" s="21"/>
      <c r="Q1" s="22"/>
      <c r="R1" s="23"/>
    </row>
    <row r="2" spans="1:3" ht="12.75">
      <c r="A2" s="20" t="s">
        <v>99</v>
      </c>
      <c r="B2" s="24"/>
      <c r="C2" s="25"/>
    </row>
    <row r="3" spans="1:17" s="28" customFormat="1" ht="15.75">
      <c r="A3" s="20" t="s">
        <v>99</v>
      </c>
      <c r="B3" s="27" t="s">
        <v>114</v>
      </c>
      <c r="D3" s="29" t="s">
        <v>73</v>
      </c>
      <c r="E3" s="29"/>
      <c r="F3" s="29"/>
      <c r="G3" s="29"/>
      <c r="H3" s="30" t="s">
        <v>17</v>
      </c>
      <c r="I3" s="31"/>
      <c r="J3" s="29"/>
      <c r="K3" s="29"/>
      <c r="L3" s="29"/>
      <c r="M3" s="29"/>
      <c r="N3" s="29"/>
      <c r="O3" s="29"/>
      <c r="P3" s="29"/>
      <c r="Q3" s="29"/>
    </row>
    <row r="4" spans="1:17" s="28" customFormat="1" ht="15.75" hidden="1">
      <c r="A4" s="20" t="s">
        <v>99</v>
      </c>
      <c r="B4" s="33">
        <f>COUNTA(Datova_oblast)</f>
        <v>558</v>
      </c>
      <c r="D4" s="34" t="e">
        <f>IF(D1=" ?","",CONCATENATE("Tab. ",E1,":"))</f>
        <v>#REF!</v>
      </c>
      <c r="E4" s="29"/>
      <c r="F4" s="29"/>
      <c r="G4" s="29"/>
      <c r="H4" s="34" t="str">
        <f>IF(H3="Zadejte název tabulky","",H3)</f>
        <v>Výdaje kapitol 333-MŠMT a 700-Obce a DSO; KÚ  (vzdělávání) – podle paragrafů</v>
      </c>
      <c r="I4" s="31"/>
      <c r="J4" s="29"/>
      <c r="K4" s="29"/>
      <c r="L4" s="29"/>
      <c r="M4" s="29"/>
      <c r="N4" s="29"/>
      <c r="O4" s="29"/>
      <c r="P4" s="29"/>
      <c r="Q4" s="29"/>
    </row>
    <row r="5" spans="1:17" s="28" customFormat="1" ht="15.75">
      <c r="A5" s="20" t="str">
        <f>IF(D5="","odstr","OK")</f>
        <v>odstr</v>
      </c>
      <c r="B5" s="35">
        <v>0</v>
      </c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s="28" customFormat="1" ht="21" customHeight="1" hidden="1">
      <c r="A6" s="20" t="str">
        <f>IF(COUNTBLANK(C6:IV6)=254,"odstr","OK")</f>
        <v>odstr</v>
      </c>
      <c r="B6" s="38" t="s">
        <v>101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s="28" customFormat="1" ht="21" customHeight="1" hidden="1">
      <c r="A7" s="20" t="str">
        <f>IF(COUNTBLANK(C7:IV7)=254,"odstr","OK")</f>
        <v>odstr</v>
      </c>
      <c r="B7" s="38" t="s">
        <v>102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8" s="41" customFormat="1" ht="21" customHeight="1" thickBot="1">
      <c r="A8" s="20" t="s">
        <v>99</v>
      </c>
      <c r="B8" s="20"/>
      <c r="D8" s="42" t="s">
        <v>31</v>
      </c>
      <c r="E8" s="43"/>
      <c r="F8" s="43"/>
      <c r="G8" s="43"/>
      <c r="H8" s="43"/>
      <c r="I8" s="44"/>
      <c r="J8" s="44"/>
      <c r="K8" s="44"/>
      <c r="L8" s="44"/>
      <c r="M8" s="44"/>
      <c r="N8" s="44"/>
      <c r="O8" s="44"/>
      <c r="P8" s="44"/>
      <c r="Q8" s="451"/>
      <c r="R8" s="20"/>
    </row>
    <row r="9" spans="1:18" ht="7.5" customHeight="1">
      <c r="A9" s="20" t="s">
        <v>99</v>
      </c>
      <c r="C9" s="46"/>
      <c r="D9" s="644" t="s">
        <v>451</v>
      </c>
      <c r="E9" s="645"/>
      <c r="F9" s="139"/>
      <c r="G9" s="575" t="s">
        <v>452</v>
      </c>
      <c r="H9" s="575"/>
      <c r="I9" s="141"/>
      <c r="J9" s="551" t="s">
        <v>201</v>
      </c>
      <c r="K9" s="553"/>
      <c r="L9" s="567" t="s">
        <v>18</v>
      </c>
      <c r="M9" s="553"/>
      <c r="N9" s="567" t="s">
        <v>26</v>
      </c>
      <c r="O9" s="553"/>
      <c r="P9" s="567" t="s">
        <v>204</v>
      </c>
      <c r="Q9" s="603"/>
      <c r="R9" s="47"/>
    </row>
    <row r="10" spans="1:18" ht="7.5" customHeight="1">
      <c r="A10" s="20" t="s">
        <v>99</v>
      </c>
      <c r="C10" s="46"/>
      <c r="D10" s="646"/>
      <c r="E10" s="647"/>
      <c r="F10" s="143"/>
      <c r="G10" s="576"/>
      <c r="H10" s="576"/>
      <c r="I10" s="145"/>
      <c r="J10" s="554"/>
      <c r="K10" s="556"/>
      <c r="L10" s="642"/>
      <c r="M10" s="556"/>
      <c r="N10" s="642"/>
      <c r="O10" s="556"/>
      <c r="P10" s="642"/>
      <c r="Q10" s="650"/>
      <c r="R10" s="47"/>
    </row>
    <row r="11" spans="1:18" ht="7.5" customHeight="1">
      <c r="A11" s="20" t="s">
        <v>99</v>
      </c>
      <c r="C11" s="46"/>
      <c r="D11" s="646"/>
      <c r="E11" s="647"/>
      <c r="F11" s="143"/>
      <c r="G11" s="576"/>
      <c r="H11" s="576"/>
      <c r="I11" s="145"/>
      <c r="J11" s="554"/>
      <c r="K11" s="556"/>
      <c r="L11" s="642"/>
      <c r="M11" s="556"/>
      <c r="N11" s="642"/>
      <c r="O11" s="556"/>
      <c r="P11" s="642"/>
      <c r="Q11" s="650"/>
      <c r="R11" s="47"/>
    </row>
    <row r="12" spans="1:18" ht="7.5" customHeight="1">
      <c r="A12" s="20" t="s">
        <v>99</v>
      </c>
      <c r="C12" s="46"/>
      <c r="D12" s="646"/>
      <c r="E12" s="647"/>
      <c r="F12" s="143"/>
      <c r="G12" s="576"/>
      <c r="H12" s="576"/>
      <c r="I12" s="145"/>
      <c r="J12" s="557"/>
      <c r="K12" s="540"/>
      <c r="L12" s="643"/>
      <c r="M12" s="540"/>
      <c r="N12" s="643"/>
      <c r="O12" s="540"/>
      <c r="P12" s="643"/>
      <c r="Q12" s="651"/>
      <c r="R12" s="47"/>
    </row>
    <row r="13" spans="1:18" ht="27" customHeight="1" thickBot="1">
      <c r="A13" s="20" t="s">
        <v>99</v>
      </c>
      <c r="B13" s="20" t="s">
        <v>163</v>
      </c>
      <c r="C13" s="46"/>
      <c r="D13" s="648"/>
      <c r="E13" s="649"/>
      <c r="F13" s="147"/>
      <c r="G13" s="577"/>
      <c r="H13" s="577"/>
      <c r="I13" s="149"/>
      <c r="J13" s="48" t="s">
        <v>194</v>
      </c>
      <c r="K13" s="452" t="s">
        <v>19</v>
      </c>
      <c r="L13" s="133" t="s">
        <v>194</v>
      </c>
      <c r="M13" s="50" t="s">
        <v>19</v>
      </c>
      <c r="N13" s="133" t="s">
        <v>194</v>
      </c>
      <c r="O13" s="452" t="s">
        <v>19</v>
      </c>
      <c r="P13" s="133" t="s">
        <v>194</v>
      </c>
      <c r="Q13" s="453" t="s">
        <v>19</v>
      </c>
      <c r="R13" s="47"/>
    </row>
    <row r="14" spans="1:18" ht="14.25" thickBot="1" thickTop="1">
      <c r="A14" s="51" t="e">
        <f>IF(COUNTBLANK(C14:IV14)=254,"odstr",IF(AND($A$1="TISK",SUM(J14:Q14)=0),"odstr","OK"))</f>
        <v>#REF!</v>
      </c>
      <c r="B14" s="22" t="s">
        <v>103</v>
      </c>
      <c r="C14" s="52"/>
      <c r="D14" s="398"/>
      <c r="E14" s="399" t="s">
        <v>454</v>
      </c>
      <c r="F14" s="399"/>
      <c r="G14" s="399"/>
      <c r="H14" s="400"/>
      <c r="I14" s="401"/>
      <c r="J14" s="402">
        <v>138195557.95147014</v>
      </c>
      <c r="K14" s="454">
        <v>0.9982138586671762</v>
      </c>
      <c r="L14" s="455">
        <v>-84990565.93978998</v>
      </c>
      <c r="M14" s="454">
        <v>-0.9999706413445507</v>
      </c>
      <c r="N14" s="455">
        <v>116633430.06571001</v>
      </c>
      <c r="O14" s="454">
        <v>0.9861191723615454</v>
      </c>
      <c r="P14" s="455">
        <v>169838422.07739016</v>
      </c>
      <c r="Q14" s="456">
        <v>0.9890141732893846</v>
      </c>
      <c r="R14" s="47"/>
    </row>
    <row r="15" spans="1:18" ht="12.75">
      <c r="A15" s="51" t="e">
        <f>IF(COUNTBLANK(C15:IV15)=254,"odstr",IF(AND($A$1="TISK",SUM(J15:Q15)=0),"odstr","OK"))</f>
        <v>#REF!</v>
      </c>
      <c r="B15" s="22" t="s">
        <v>103</v>
      </c>
      <c r="C15" s="52"/>
      <c r="D15" s="405"/>
      <c r="E15" s="406"/>
      <c r="F15" s="406"/>
      <c r="G15" s="406" t="s">
        <v>455</v>
      </c>
      <c r="H15" s="407"/>
      <c r="I15" s="408"/>
      <c r="J15" s="409">
        <v>124411487.60742012</v>
      </c>
      <c r="K15" s="457">
        <v>0.8986487912349375</v>
      </c>
      <c r="L15" s="458">
        <v>-84956879.80128999</v>
      </c>
      <c r="M15" s="457">
        <v>-0.9995743014784988</v>
      </c>
      <c r="N15" s="458">
        <v>114227498.66466</v>
      </c>
      <c r="O15" s="457">
        <v>0.9657773622936651</v>
      </c>
      <c r="P15" s="458">
        <v>153682106.47079015</v>
      </c>
      <c r="Q15" s="459">
        <v>0.8949316628208003</v>
      </c>
      <c r="R15" s="47"/>
    </row>
    <row r="16" spans="1:18" ht="12.75">
      <c r="A16" s="51" t="e">
        <f>IF(COUNTBLANK(C16:IV16)=254,"odstr",IF(AND($A$1="TISK",SUM(J16:Q16)=0),"odstr","OK"))</f>
        <v>#REF!</v>
      </c>
      <c r="B16" s="22" t="s">
        <v>103</v>
      </c>
      <c r="C16" s="52"/>
      <c r="D16" s="90"/>
      <c r="E16" s="231">
        <v>3111</v>
      </c>
      <c r="F16" s="260"/>
      <c r="G16" s="91" t="s">
        <v>456</v>
      </c>
      <c r="H16" s="92"/>
      <c r="I16" s="93"/>
      <c r="J16" s="94">
        <v>57456</v>
      </c>
      <c r="K16" s="460">
        <v>0.00041501605633172334</v>
      </c>
      <c r="L16" s="461">
        <v>0</v>
      </c>
      <c r="M16" s="460">
        <v>0</v>
      </c>
      <c r="N16" s="461">
        <v>17665363.1511</v>
      </c>
      <c r="O16" s="460">
        <v>0.14935814954781446</v>
      </c>
      <c r="P16" s="461">
        <v>17722819.1511</v>
      </c>
      <c r="Q16" s="462">
        <v>0.10320467604848219</v>
      </c>
      <c r="R16" s="47"/>
    </row>
    <row r="17" spans="1:18" ht="12.75">
      <c r="A17" s="51" t="e">
        <f>IF(COUNTBLANK(C17:IV17)=254,"odstr",IF(AND($A$1="TISK",SUM(J17:Q17)=0),"odstr","OK"))</f>
        <v>#REF!</v>
      </c>
      <c r="B17" s="22" t="s">
        <v>103</v>
      </c>
      <c r="C17" s="52"/>
      <c r="D17" s="62"/>
      <c r="E17" s="178">
        <v>3112</v>
      </c>
      <c r="F17" s="249"/>
      <c r="G17" s="63" t="s">
        <v>457</v>
      </c>
      <c r="H17" s="64"/>
      <c r="I17" s="65"/>
      <c r="J17" s="66">
        <v>25204</v>
      </c>
      <c r="K17" s="463">
        <v>0.0001820534789018511</v>
      </c>
      <c r="L17" s="464">
        <v>-230570.14044</v>
      </c>
      <c r="M17" s="463">
        <v>-0.0027128113416026475</v>
      </c>
      <c r="N17" s="464">
        <v>328851.98678</v>
      </c>
      <c r="O17" s="463">
        <v>0.002780397085554661</v>
      </c>
      <c r="P17" s="464">
        <v>123485.84633999999</v>
      </c>
      <c r="Q17" s="465">
        <v>0.0007190908319628906</v>
      </c>
      <c r="R17" s="47"/>
    </row>
    <row r="18" spans="1:18" ht="12.75">
      <c r="A18" s="51" t="e">
        <f>IF(COUNTBLANK(C18:IV18)=254,"odstr",IF(AND($A$1="TISK",SUM(J18:Q18)=0),"odstr","OK"))</f>
        <v>#REF!</v>
      </c>
      <c r="B18" s="22" t="s">
        <v>103</v>
      </c>
      <c r="C18" s="52"/>
      <c r="D18" s="62"/>
      <c r="E18" s="178">
        <v>3113</v>
      </c>
      <c r="F18" s="249"/>
      <c r="G18" s="63" t="s">
        <v>458</v>
      </c>
      <c r="H18" s="64"/>
      <c r="I18" s="65"/>
      <c r="J18" s="66">
        <v>481744.88694</v>
      </c>
      <c r="K18" s="463">
        <v>0.0034797386371451327</v>
      </c>
      <c r="L18" s="464">
        <v>0</v>
      </c>
      <c r="M18" s="463">
        <v>0</v>
      </c>
      <c r="N18" s="464">
        <v>43774797.264390014</v>
      </c>
      <c r="O18" s="463">
        <v>0.3701097260393938</v>
      </c>
      <c r="P18" s="464">
        <v>44256542.15133002</v>
      </c>
      <c r="Q18" s="465">
        <v>0.2577175818820293</v>
      </c>
      <c r="R18" s="47"/>
    </row>
    <row r="19" spans="1:18" ht="12.75">
      <c r="A19" s="51" t="e">
        <f>IF(COUNTBLANK(C19:IV19)=254,"odstr",IF(AND($A$1="TISK",SUM(J19:Q19)=0),"odstr","OK"))</f>
        <v>#REF!</v>
      </c>
      <c r="B19" s="22" t="s">
        <v>103</v>
      </c>
      <c r="C19" s="52"/>
      <c r="D19" s="62"/>
      <c r="E19" s="178">
        <v>3114</v>
      </c>
      <c r="F19" s="249"/>
      <c r="G19" s="63" t="s">
        <v>459</v>
      </c>
      <c r="H19" s="64"/>
      <c r="I19" s="65"/>
      <c r="J19" s="66">
        <v>348220</v>
      </c>
      <c r="K19" s="463">
        <v>0.0025152619593398896</v>
      </c>
      <c r="L19" s="464">
        <v>0</v>
      </c>
      <c r="M19" s="463">
        <v>0</v>
      </c>
      <c r="N19" s="464">
        <v>3914239.1588399997</v>
      </c>
      <c r="O19" s="463">
        <v>0.03309433905498469</v>
      </c>
      <c r="P19" s="464">
        <v>4262459.15884</v>
      </c>
      <c r="Q19" s="465">
        <v>0.024821430095711635</v>
      </c>
      <c r="R19" s="47"/>
    </row>
    <row r="20" spans="1:18" ht="12.75">
      <c r="A20" s="51" t="e">
        <f>IF(COUNTBLANK(C20:IV20)=254,"odstr",IF(AND($A$1="TISK",SUM(J20:Q20)=0),"odstr","OK"))</f>
        <v>#REF!</v>
      </c>
      <c r="B20" s="22" t="s">
        <v>103</v>
      </c>
      <c r="C20" s="52"/>
      <c r="D20" s="62"/>
      <c r="E20" s="178">
        <v>3117</v>
      </c>
      <c r="F20" s="249"/>
      <c r="G20" s="63" t="s">
        <v>4</v>
      </c>
      <c r="H20" s="64"/>
      <c r="I20" s="65"/>
      <c r="J20" s="66">
        <v>0</v>
      </c>
      <c r="K20" s="463">
        <v>0</v>
      </c>
      <c r="L20" s="464">
        <v>0</v>
      </c>
      <c r="M20" s="463">
        <v>0</v>
      </c>
      <c r="N20" s="464">
        <v>4078652.5695100008</v>
      </c>
      <c r="O20" s="463">
        <v>0.03448443121264221</v>
      </c>
      <c r="P20" s="464">
        <v>4078652.5695100008</v>
      </c>
      <c r="Q20" s="465">
        <v>0.023751075580120837</v>
      </c>
      <c r="R20" s="47"/>
    </row>
    <row r="21" spans="1:18" ht="12.75" customHeight="1">
      <c r="A21" s="51" t="e">
        <f>IF(COUNTBLANK(C21:IV21)=254,"odstr",IF(AND($A$1="TISK",SUM(J21:Q21)=0),"odstr","OK"))</f>
        <v>#REF!</v>
      </c>
      <c r="B21" s="22" t="s">
        <v>103</v>
      </c>
      <c r="C21" s="52"/>
      <c r="D21" s="62"/>
      <c r="E21" s="178">
        <v>3118</v>
      </c>
      <c r="F21" s="249"/>
      <c r="G21" s="63" t="s">
        <v>5</v>
      </c>
      <c r="H21" s="64"/>
      <c r="I21" s="65"/>
      <c r="J21" s="66">
        <v>0</v>
      </c>
      <c r="K21" s="463">
        <v>0</v>
      </c>
      <c r="L21" s="464">
        <v>0</v>
      </c>
      <c r="M21" s="463">
        <v>0</v>
      </c>
      <c r="N21" s="464">
        <v>11329.085</v>
      </c>
      <c r="O21" s="463">
        <v>9.57858130170699E-05</v>
      </c>
      <c r="P21" s="464">
        <v>11329.085</v>
      </c>
      <c r="Q21" s="465">
        <v>6.597226645390382E-05</v>
      </c>
      <c r="R21" s="47"/>
    </row>
    <row r="22" spans="1:18" ht="12.75" customHeight="1">
      <c r="A22" s="51" t="e">
        <f>IF(COUNTBLANK(C22:IV22)=254,"odstr",IF(AND($A$1="TISK",SUM(J22:Q22)=0),"odstr","OK"))</f>
        <v>#REF!</v>
      </c>
      <c r="B22" s="22" t="s">
        <v>103</v>
      </c>
      <c r="C22" s="52"/>
      <c r="D22" s="62"/>
      <c r="E22" s="178">
        <v>3119</v>
      </c>
      <c r="F22" s="249"/>
      <c r="G22" s="63" t="s">
        <v>6</v>
      </c>
      <c r="H22" s="466"/>
      <c r="I22" s="65"/>
      <c r="J22" s="66">
        <v>0</v>
      </c>
      <c r="K22" s="463">
        <v>0</v>
      </c>
      <c r="L22" s="464">
        <v>0</v>
      </c>
      <c r="M22" s="463">
        <v>0</v>
      </c>
      <c r="N22" s="464">
        <v>672021.1657199999</v>
      </c>
      <c r="O22" s="463">
        <v>0.005681844007982045</v>
      </c>
      <c r="P22" s="464">
        <v>672021.1657199999</v>
      </c>
      <c r="Q22" s="465">
        <v>0.0039133574695169905</v>
      </c>
      <c r="R22" s="47"/>
    </row>
    <row r="23" spans="1:18" ht="12.75">
      <c r="A23" s="51" t="e">
        <f>IF(COUNTBLANK(C23:IV23)=254,"odstr",IF(AND($A$1="TISK",SUM(J23:Q23)=0),"odstr","OK"))</f>
        <v>#REF!</v>
      </c>
      <c r="B23" s="22" t="s">
        <v>103</v>
      </c>
      <c r="C23" s="52"/>
      <c r="D23" s="62"/>
      <c r="E23" s="178">
        <v>3121</v>
      </c>
      <c r="F23" s="249"/>
      <c r="G23" s="63" t="s">
        <v>460</v>
      </c>
      <c r="H23" s="64"/>
      <c r="I23" s="65"/>
      <c r="J23" s="66">
        <v>467751.35141</v>
      </c>
      <c r="K23" s="463">
        <v>0.0033786605612296764</v>
      </c>
      <c r="L23" s="464">
        <v>-136381.7844</v>
      </c>
      <c r="M23" s="463">
        <v>-0.001604622570825056</v>
      </c>
      <c r="N23" s="464">
        <v>7181672.2532</v>
      </c>
      <c r="O23" s="463">
        <v>0.0607200242203933</v>
      </c>
      <c r="P23" s="464">
        <v>7513041.8202100005</v>
      </c>
      <c r="Q23" s="465">
        <v>0.04375043499472524</v>
      </c>
      <c r="R23" s="47"/>
    </row>
    <row r="24" spans="1:18" ht="12.75">
      <c r="A24" s="51" t="e">
        <f>IF(COUNTBLANK(C24:IV24)=254,"odstr",IF(AND($A$1="TISK",SUM(J24:Q24)=0),"odstr","OK"))</f>
        <v>#REF!</v>
      </c>
      <c r="B24" s="22" t="s">
        <v>103</v>
      </c>
      <c r="C24" s="52"/>
      <c r="D24" s="62"/>
      <c r="E24" s="178">
        <v>3122</v>
      </c>
      <c r="F24" s="249"/>
      <c r="G24" s="63" t="s">
        <v>461</v>
      </c>
      <c r="H24" s="64"/>
      <c r="I24" s="65"/>
      <c r="J24" s="66">
        <v>485622.13592</v>
      </c>
      <c r="K24" s="463">
        <v>0.0035077447736860646</v>
      </c>
      <c r="L24" s="464">
        <v>-327873.38072</v>
      </c>
      <c r="M24" s="463">
        <v>-0.003857648801052267</v>
      </c>
      <c r="N24" s="464">
        <v>12036393.814949999</v>
      </c>
      <c r="O24" s="463">
        <v>0.10176600911358838</v>
      </c>
      <c r="P24" s="464">
        <v>12194142.57015</v>
      </c>
      <c r="Q24" s="465">
        <v>0.07100972610010671</v>
      </c>
      <c r="R24" s="47"/>
    </row>
    <row r="25" spans="1:18" ht="12.75">
      <c r="A25" s="51" t="e">
        <f>IF(COUNTBLANK(C25:IV25)=254,"odstr",IF(AND($A$1="TISK",SUM(J25:Q25)=0),"odstr","OK"))</f>
        <v>#REF!</v>
      </c>
      <c r="B25" s="22" t="s">
        <v>103</v>
      </c>
      <c r="C25" s="52"/>
      <c r="D25" s="62"/>
      <c r="E25" s="178">
        <v>3123</v>
      </c>
      <c r="F25" s="249"/>
      <c r="G25" s="63" t="s">
        <v>462</v>
      </c>
      <c r="H25" s="64"/>
      <c r="I25" s="65"/>
      <c r="J25" s="66">
        <v>48230.603729999995</v>
      </c>
      <c r="K25" s="463">
        <v>0.0003483791937225478</v>
      </c>
      <c r="L25" s="464">
        <v>-19290.4736</v>
      </c>
      <c r="M25" s="463">
        <v>-0.00022696527602013744</v>
      </c>
      <c r="N25" s="464">
        <v>9669819.285090001</v>
      </c>
      <c r="O25" s="463">
        <v>0.08175695583098613</v>
      </c>
      <c r="P25" s="464">
        <v>9698759.415220002</v>
      </c>
      <c r="Q25" s="465">
        <v>0.05647844820770631</v>
      </c>
      <c r="R25" s="47"/>
    </row>
    <row r="26" spans="1:18" ht="12.75">
      <c r="A26" s="51" t="e">
        <f>IF(COUNTBLANK(C26:IV26)=254,"odstr",IF(AND($A$1="TISK",SUM(J26:Q26)=0),"odstr","OK"))</f>
        <v>#REF!</v>
      </c>
      <c r="B26" s="22" t="s">
        <v>103</v>
      </c>
      <c r="C26" s="52"/>
      <c r="D26" s="62"/>
      <c r="E26" s="178">
        <v>3124</v>
      </c>
      <c r="F26" s="249"/>
      <c r="G26" s="63" t="s">
        <v>463</v>
      </c>
      <c r="H26" s="64"/>
      <c r="I26" s="65"/>
      <c r="J26" s="66">
        <v>220978.4016</v>
      </c>
      <c r="K26" s="463">
        <v>0.0015961707178801133</v>
      </c>
      <c r="L26" s="464">
        <v>-8691.312</v>
      </c>
      <c r="M26" s="463">
        <v>-0.00010225907709477556</v>
      </c>
      <c r="N26" s="464">
        <v>955278.2775799999</v>
      </c>
      <c r="O26" s="463">
        <v>0.008076742868073325</v>
      </c>
      <c r="P26" s="464">
        <v>1167565.3671799998</v>
      </c>
      <c r="Q26" s="465">
        <v>0.006799042774058894</v>
      </c>
      <c r="R26" s="47"/>
    </row>
    <row r="27" spans="1:18" ht="12.75">
      <c r="A27" s="51" t="e">
        <f>IF(COUNTBLANK(C27:IV27)=254,"odstr",IF(AND($A$1="TISK",SUM(J27:Q27)=0),"odstr","OK"))</f>
        <v>#REF!</v>
      </c>
      <c r="B27" s="22" t="s">
        <v>103</v>
      </c>
      <c r="C27" s="52"/>
      <c r="D27" s="62"/>
      <c r="E27" s="178">
        <v>3125</v>
      </c>
      <c r="F27" s="249"/>
      <c r="G27" s="63" t="s">
        <v>7</v>
      </c>
      <c r="H27" s="64"/>
      <c r="I27" s="65"/>
      <c r="J27" s="66">
        <v>0</v>
      </c>
      <c r="K27" s="463">
        <v>0</v>
      </c>
      <c r="L27" s="464">
        <v>0</v>
      </c>
      <c r="M27" s="463">
        <v>0</v>
      </c>
      <c r="N27" s="464">
        <v>115096.99229000001</v>
      </c>
      <c r="O27" s="463">
        <v>0.000973128808047347</v>
      </c>
      <c r="P27" s="464">
        <v>115096.99229000001</v>
      </c>
      <c r="Q27" s="465">
        <v>0.0006702403100867189</v>
      </c>
      <c r="R27" s="47"/>
    </row>
    <row r="28" spans="1:18" ht="12.75">
      <c r="A28" s="51" t="e">
        <f>IF(COUNTBLANK(C28:IV28)=254,"odstr",IF(AND($A$1="TISK",SUM(J28:Q28)=0),"odstr","OK"))</f>
        <v>#REF!</v>
      </c>
      <c r="B28" s="22" t="s">
        <v>103</v>
      </c>
      <c r="C28" s="52"/>
      <c r="D28" s="62"/>
      <c r="E28" s="178">
        <v>3126</v>
      </c>
      <c r="F28" s="249"/>
      <c r="G28" s="63" t="s">
        <v>464</v>
      </c>
      <c r="H28" s="64"/>
      <c r="I28" s="65"/>
      <c r="J28" s="66">
        <v>65751.7852</v>
      </c>
      <c r="K28" s="463">
        <v>0.00047493815424802586</v>
      </c>
      <c r="L28" s="464">
        <v>-2050.8028</v>
      </c>
      <c r="M28" s="463">
        <v>-2.4129061484777165E-05</v>
      </c>
      <c r="N28" s="464">
        <v>598726.91727</v>
      </c>
      <c r="O28" s="463">
        <v>0.0050621514928973444</v>
      </c>
      <c r="P28" s="464">
        <v>662427.89967</v>
      </c>
      <c r="Q28" s="465">
        <v>0.0038574933371520394</v>
      </c>
      <c r="R28" s="47"/>
    </row>
    <row r="29" spans="1:18" ht="12.75">
      <c r="A29" s="51" t="e">
        <f>IF(COUNTBLANK(C29:IV29)=254,"odstr",IF(AND($A$1="TISK",SUM(J29:Q29)=0),"odstr","OK"))</f>
        <v>#REF!</v>
      </c>
      <c r="B29" s="22" t="s">
        <v>103</v>
      </c>
      <c r="C29" s="52"/>
      <c r="D29" s="62"/>
      <c r="E29" s="178">
        <v>3128</v>
      </c>
      <c r="F29" s="249"/>
      <c r="G29" s="63" t="s">
        <v>465</v>
      </c>
      <c r="H29" s="64"/>
      <c r="I29" s="65"/>
      <c r="J29" s="66">
        <v>73156.9644</v>
      </c>
      <c r="K29" s="463">
        <v>0.0005284272288096679</v>
      </c>
      <c r="L29" s="464">
        <v>-73156.9644</v>
      </c>
      <c r="M29" s="463">
        <v>-0.0008607404339643257</v>
      </c>
      <c r="N29" s="464">
        <v>88530.7116</v>
      </c>
      <c r="O29" s="463">
        <v>0.0007485146582963887</v>
      </c>
      <c r="P29" s="464">
        <v>88530.7116</v>
      </c>
      <c r="Q29" s="465">
        <v>0.0005155378121912683</v>
      </c>
      <c r="R29" s="47"/>
    </row>
    <row r="30" spans="1:18" ht="12.75">
      <c r="A30" s="51" t="e">
        <f>IF(COUNTBLANK(C30:IV30)=254,"odstr",IF(AND($A$1="TISK",SUM(J30:Q30)=0),"odstr","OK"))</f>
        <v>#REF!</v>
      </c>
      <c r="B30" s="22" t="s">
        <v>103</v>
      </c>
      <c r="C30" s="52"/>
      <c r="D30" s="62"/>
      <c r="E30" s="178">
        <v>3129</v>
      </c>
      <c r="F30" s="249"/>
      <c r="G30" s="63" t="s">
        <v>466</v>
      </c>
      <c r="H30" s="64"/>
      <c r="I30" s="65"/>
      <c r="J30" s="66">
        <v>0</v>
      </c>
      <c r="K30" s="463">
        <v>0</v>
      </c>
      <c r="L30" s="464">
        <v>0</v>
      </c>
      <c r="M30" s="463">
        <v>0</v>
      </c>
      <c r="N30" s="464">
        <v>35</v>
      </c>
      <c r="O30" s="463">
        <v>2.9592005493801546E-07</v>
      </c>
      <c r="P30" s="464">
        <v>35</v>
      </c>
      <c r="Q30" s="465">
        <v>2.0381428207897054E-07</v>
      </c>
      <c r="R30" s="47"/>
    </row>
    <row r="31" spans="1:18" ht="12.75">
      <c r="A31" s="51" t="e">
        <f>IF(COUNTBLANK(C31:IV31)=254,"odstr",IF(AND($A$1="TISK",SUM(J31:Q31)=0),"odstr","OK"))</f>
        <v>#REF!</v>
      </c>
      <c r="B31" s="22" t="s">
        <v>103</v>
      </c>
      <c r="C31" s="52"/>
      <c r="D31" s="62"/>
      <c r="E31" s="178">
        <v>3131</v>
      </c>
      <c r="F31" s="249"/>
      <c r="G31" s="63" t="s">
        <v>467</v>
      </c>
      <c r="H31" s="64"/>
      <c r="I31" s="65"/>
      <c r="J31" s="66">
        <v>923413.3262</v>
      </c>
      <c r="K31" s="463">
        <v>0.0066699971631106105</v>
      </c>
      <c r="L31" s="464">
        <v>0</v>
      </c>
      <c r="M31" s="463">
        <v>0</v>
      </c>
      <c r="N31" s="464">
        <v>3246.63945</v>
      </c>
      <c r="O31" s="463">
        <v>2.7449877840226526E-05</v>
      </c>
      <c r="P31" s="464">
        <v>926659.96565</v>
      </c>
      <c r="Q31" s="465">
        <v>0.005396186732293665</v>
      </c>
      <c r="R31" s="47"/>
    </row>
    <row r="32" spans="1:18" ht="12.75">
      <c r="A32" s="51" t="e">
        <f>IF(COUNTBLANK(C32:IV32)=254,"odstr",IF(AND($A$1="TISK",SUM(J32:Q32)=0),"odstr","OK"))</f>
        <v>#REF!</v>
      </c>
      <c r="B32" s="22" t="s">
        <v>103</v>
      </c>
      <c r="C32" s="52"/>
      <c r="D32" s="62"/>
      <c r="E32" s="178">
        <v>3132</v>
      </c>
      <c r="F32" s="249"/>
      <c r="G32" s="63" t="s">
        <v>468</v>
      </c>
      <c r="H32" s="64"/>
      <c r="I32" s="65"/>
      <c r="J32" s="66">
        <v>346985.06</v>
      </c>
      <c r="K32" s="463">
        <v>0.002506341743372779</v>
      </c>
      <c r="L32" s="464">
        <v>0</v>
      </c>
      <c r="M32" s="463">
        <v>0</v>
      </c>
      <c r="N32" s="464">
        <v>60</v>
      </c>
      <c r="O32" s="463">
        <v>5.072915227508836E-07</v>
      </c>
      <c r="P32" s="464">
        <v>347045.06</v>
      </c>
      <c r="Q32" s="465">
        <v>0.00202093542151295</v>
      </c>
      <c r="R32" s="47"/>
    </row>
    <row r="33" spans="1:18" ht="12.75" customHeight="1">
      <c r="A33" s="51" t="e">
        <f>IF(COUNTBLANK(C33:IV33)=254,"odstr",IF(AND($A$1="TISK",SUM(J33:Q33)=0),"odstr","OK"))</f>
        <v>#REF!</v>
      </c>
      <c r="B33" s="22" t="s">
        <v>103</v>
      </c>
      <c r="C33" s="52"/>
      <c r="D33" s="62"/>
      <c r="E33" s="178">
        <v>3139</v>
      </c>
      <c r="F33" s="249"/>
      <c r="G33" s="63" t="s">
        <v>8</v>
      </c>
      <c r="H33" s="466"/>
      <c r="I33" s="65"/>
      <c r="J33" s="66">
        <v>0</v>
      </c>
      <c r="K33" s="463">
        <v>0</v>
      </c>
      <c r="L33" s="464">
        <v>0</v>
      </c>
      <c r="M33" s="463">
        <v>0</v>
      </c>
      <c r="N33" s="464">
        <v>65</v>
      </c>
      <c r="O33" s="463">
        <v>5.495658163134573E-07</v>
      </c>
      <c r="P33" s="464">
        <v>65</v>
      </c>
      <c r="Q33" s="465">
        <v>3.785122381466596E-07</v>
      </c>
      <c r="R33" s="47"/>
    </row>
    <row r="34" spans="1:18" ht="12.75">
      <c r="A34" s="51" t="e">
        <f>IF(COUNTBLANK(C34:IV34)=254,"odstr",IF(AND($A$1="TISK",SUM(J34:Q34)=0),"odstr","OK"))</f>
        <v>#REF!</v>
      </c>
      <c r="B34" s="22" t="s">
        <v>103</v>
      </c>
      <c r="C34" s="52"/>
      <c r="D34" s="62"/>
      <c r="E34" s="178">
        <v>3141</v>
      </c>
      <c r="F34" s="249"/>
      <c r="G34" s="63" t="s">
        <v>469</v>
      </c>
      <c r="H34" s="64"/>
      <c r="I34" s="65"/>
      <c r="J34" s="66">
        <v>19344</v>
      </c>
      <c r="K34" s="463">
        <v>0.0001397255394333204</v>
      </c>
      <c r="L34" s="464">
        <v>0</v>
      </c>
      <c r="M34" s="463">
        <v>0</v>
      </c>
      <c r="N34" s="464">
        <v>2494709.89298</v>
      </c>
      <c r="O34" s="463">
        <v>0.021092419673858637</v>
      </c>
      <c r="P34" s="464">
        <v>2514053.89298</v>
      </c>
      <c r="Q34" s="465">
        <v>0.014640002551587422</v>
      </c>
      <c r="R34" s="47"/>
    </row>
    <row r="35" spans="1:18" ht="12.75">
      <c r="A35" s="51" t="e">
        <f>IF(COUNTBLANK(C35:IV35)=254,"odstr",IF(AND($A$1="TISK",SUM(J35:Q35)=0),"odstr","OK"))</f>
        <v>#REF!</v>
      </c>
      <c r="B35" s="22" t="s">
        <v>103</v>
      </c>
      <c r="C35" s="52"/>
      <c r="D35" s="62"/>
      <c r="E35" s="178">
        <v>3142</v>
      </c>
      <c r="F35" s="249"/>
      <c r="G35" s="63" t="s">
        <v>470</v>
      </c>
      <c r="H35" s="64"/>
      <c r="I35" s="65"/>
      <c r="J35" s="66">
        <v>65869</v>
      </c>
      <c r="K35" s="463">
        <v>0.00047578481994072484</v>
      </c>
      <c r="L35" s="464">
        <v>0</v>
      </c>
      <c r="M35" s="463">
        <v>0</v>
      </c>
      <c r="N35" s="464">
        <v>542346.65103</v>
      </c>
      <c r="O35" s="463">
        <v>0.00458546430766418</v>
      </c>
      <c r="P35" s="464">
        <v>608215.65103</v>
      </c>
      <c r="Q35" s="465">
        <v>0.0035418010361106607</v>
      </c>
      <c r="R35" s="47"/>
    </row>
    <row r="36" spans="1:18" ht="12.75">
      <c r="A36" s="51" t="e">
        <f>IF(COUNTBLANK(C36:IV36)=254,"odstr",IF(AND($A$1="TISK",SUM(J36:Q36)=0),"odstr","OK"))</f>
        <v>#REF!</v>
      </c>
      <c r="B36" s="22" t="s">
        <v>103</v>
      </c>
      <c r="C36" s="52"/>
      <c r="D36" s="62"/>
      <c r="E36" s="178">
        <v>3143</v>
      </c>
      <c r="F36" s="249"/>
      <c r="G36" s="63" t="s">
        <v>471</v>
      </c>
      <c r="H36" s="64"/>
      <c r="I36" s="65"/>
      <c r="J36" s="66">
        <v>62067</v>
      </c>
      <c r="K36" s="463">
        <v>0.00044832222167121054</v>
      </c>
      <c r="L36" s="464">
        <v>0</v>
      </c>
      <c r="M36" s="463">
        <v>0</v>
      </c>
      <c r="N36" s="464">
        <v>1219146.70745</v>
      </c>
      <c r="O36" s="463">
        <v>0.010307713161317277</v>
      </c>
      <c r="P36" s="464">
        <v>1281213.70745</v>
      </c>
      <c r="Q36" s="465">
        <v>0.007460847199247371</v>
      </c>
      <c r="R36" s="47"/>
    </row>
    <row r="37" spans="1:18" ht="12.75">
      <c r="A37" s="51" t="e">
        <f>IF(COUNTBLANK(C37:IV37)=254,"odstr",IF(AND($A$1="TISK",SUM(J37:Q37)=0),"odstr","OK"))</f>
        <v>#REF!</v>
      </c>
      <c r="B37" s="22" t="s">
        <v>103</v>
      </c>
      <c r="C37" s="52"/>
      <c r="D37" s="62"/>
      <c r="E37" s="178">
        <v>3144</v>
      </c>
      <c r="F37" s="249"/>
      <c r="G37" s="63" t="s">
        <v>9</v>
      </c>
      <c r="H37" s="64"/>
      <c r="I37" s="65"/>
      <c r="J37" s="66">
        <v>0</v>
      </c>
      <c r="K37" s="463">
        <v>0</v>
      </c>
      <c r="L37" s="464">
        <v>0</v>
      </c>
      <c r="M37" s="463">
        <v>0</v>
      </c>
      <c r="N37" s="464">
        <v>24195.770109999998</v>
      </c>
      <c r="O37" s="463">
        <v>0.00020457181772053692</v>
      </c>
      <c r="P37" s="464">
        <v>24195.770109999998</v>
      </c>
      <c r="Q37" s="465">
        <v>0.0001408983861233561</v>
      </c>
      <c r="R37" s="47"/>
    </row>
    <row r="38" spans="1:18" ht="12.75">
      <c r="A38" s="51" t="e">
        <f>IF(COUNTBLANK(C38:IV38)=254,"odstr",IF(AND($A$1="TISK",SUM(J38:Q38)=0),"odstr","OK"))</f>
        <v>#REF!</v>
      </c>
      <c r="B38" s="22" t="s">
        <v>103</v>
      </c>
      <c r="C38" s="52"/>
      <c r="D38" s="62"/>
      <c r="E38" s="178">
        <v>3145</v>
      </c>
      <c r="F38" s="249"/>
      <c r="G38" s="63" t="s">
        <v>472</v>
      </c>
      <c r="H38" s="64"/>
      <c r="I38" s="65"/>
      <c r="J38" s="66">
        <v>66521</v>
      </c>
      <c r="K38" s="463">
        <v>0.0004804943449464385</v>
      </c>
      <c r="L38" s="464">
        <v>0</v>
      </c>
      <c r="M38" s="463">
        <v>0</v>
      </c>
      <c r="N38" s="464">
        <v>69368.807</v>
      </c>
      <c r="O38" s="463">
        <v>0.0005865034622407027</v>
      </c>
      <c r="P38" s="464">
        <v>135889.807</v>
      </c>
      <c r="Q38" s="465">
        <v>0.0007913223844444248</v>
      </c>
      <c r="R38" s="47"/>
    </row>
    <row r="39" spans="1:18" ht="12.75" customHeight="1">
      <c r="A39" s="51" t="e">
        <f>IF(COUNTBLANK(C39:IV39)=254,"odstr",IF(AND($A$1="TISK",SUM(J39:Q39)=0),"odstr","OK"))</f>
        <v>#REF!</v>
      </c>
      <c r="B39" s="22" t="s">
        <v>103</v>
      </c>
      <c r="C39" s="52"/>
      <c r="D39" s="62"/>
      <c r="E39" s="178">
        <v>3146</v>
      </c>
      <c r="F39" s="249"/>
      <c r="G39" s="63" t="s">
        <v>473</v>
      </c>
      <c r="H39" s="466"/>
      <c r="I39" s="65"/>
      <c r="J39" s="66">
        <v>188292.35174000004</v>
      </c>
      <c r="K39" s="463">
        <v>0.0013600729124296944</v>
      </c>
      <c r="L39" s="464">
        <v>0</v>
      </c>
      <c r="M39" s="463">
        <v>0</v>
      </c>
      <c r="N39" s="464">
        <v>606431.2182800001</v>
      </c>
      <c r="O39" s="463">
        <v>0.00512729026941558</v>
      </c>
      <c r="P39" s="464">
        <v>794723.5700200002</v>
      </c>
      <c r="Q39" s="465">
        <v>0.0046278861107103665</v>
      </c>
      <c r="R39" s="47"/>
    </row>
    <row r="40" spans="1:18" ht="12.75">
      <c r="A40" s="51" t="e">
        <f>IF(COUNTBLANK(C40:IV40)=254,"odstr",IF(AND($A$1="TISK",SUM(J40:Q40)=0),"odstr","OK"))</f>
        <v>#REF!</v>
      </c>
      <c r="B40" s="22" t="s">
        <v>103</v>
      </c>
      <c r="C40" s="52"/>
      <c r="D40" s="62"/>
      <c r="E40" s="178">
        <v>3147</v>
      </c>
      <c r="F40" s="249"/>
      <c r="G40" s="63" t="s">
        <v>474</v>
      </c>
      <c r="H40" s="64"/>
      <c r="I40" s="65"/>
      <c r="J40" s="66">
        <v>43713</v>
      </c>
      <c r="K40" s="463">
        <v>0.0003157476481207989</v>
      </c>
      <c r="L40" s="464">
        <v>0</v>
      </c>
      <c r="M40" s="463">
        <v>0</v>
      </c>
      <c r="N40" s="464">
        <v>627657.89985</v>
      </c>
      <c r="O40" s="463">
        <v>0.00530675886302547</v>
      </c>
      <c r="P40" s="464">
        <v>671370.89985</v>
      </c>
      <c r="Q40" s="465">
        <v>0.003909570798904006</v>
      </c>
      <c r="R40" s="47"/>
    </row>
    <row r="41" spans="1:18" ht="12.75" customHeight="1">
      <c r="A41" s="51" t="e">
        <f>IF(COUNTBLANK(C41:IV41)=254,"odstr",IF(AND($A$1="TISK",SUM(J41:Q41)=0),"odstr","OK"))</f>
        <v>#REF!</v>
      </c>
      <c r="B41" s="22" t="s">
        <v>103</v>
      </c>
      <c r="C41" s="52"/>
      <c r="D41" s="62"/>
      <c r="E41" s="178">
        <v>3149</v>
      </c>
      <c r="F41" s="249"/>
      <c r="G41" s="63" t="s">
        <v>10</v>
      </c>
      <c r="H41" s="466"/>
      <c r="I41" s="65"/>
      <c r="J41" s="66">
        <v>1983.8563700000002</v>
      </c>
      <c r="K41" s="463">
        <v>1.432978708935478E-05</v>
      </c>
      <c r="L41" s="464">
        <v>-1983.85637</v>
      </c>
      <c r="M41" s="463">
        <v>-2.3341392126389155E-05</v>
      </c>
      <c r="N41" s="464">
        <v>265318.39193</v>
      </c>
      <c r="O41" s="463">
        <v>0.0022432295175997576</v>
      </c>
      <c r="P41" s="464">
        <v>265318.39193</v>
      </c>
      <c r="Q41" s="465">
        <v>0.001545019359244568</v>
      </c>
      <c r="R41" s="47"/>
    </row>
    <row r="42" spans="1:18" ht="12.75">
      <c r="A42" s="51" t="e">
        <f>IF(COUNTBLANK(C42:IV42)=254,"odstr",IF(AND($A$1="TISK",SUM(J42:Q42)=0),"odstr","OK"))</f>
        <v>#REF!</v>
      </c>
      <c r="B42" s="22" t="s">
        <v>103</v>
      </c>
      <c r="C42" s="52"/>
      <c r="D42" s="62"/>
      <c r="E42" s="178">
        <v>3150</v>
      </c>
      <c r="F42" s="249"/>
      <c r="G42" s="63" t="s">
        <v>475</v>
      </c>
      <c r="H42" s="64"/>
      <c r="I42" s="65"/>
      <c r="J42" s="66">
        <v>134243.59089999998</v>
      </c>
      <c r="K42" s="463">
        <v>0.0009696680187121835</v>
      </c>
      <c r="L42" s="464">
        <v>-48367.400539999995</v>
      </c>
      <c r="M42" s="463">
        <v>-0.0005690746967424192</v>
      </c>
      <c r="N42" s="464">
        <v>513295.10039</v>
      </c>
      <c r="O42" s="463">
        <v>0.004339837551623513</v>
      </c>
      <c r="P42" s="464">
        <v>599171.2907499999</v>
      </c>
      <c r="Q42" s="465">
        <v>0.0034891333276154675</v>
      </c>
      <c r="R42" s="47"/>
    </row>
    <row r="43" spans="1:18" ht="12.75">
      <c r="A43" s="51" t="e">
        <f>IF(COUNTBLANK(C43:IV43)=254,"odstr",IF(AND($A$1="TISK",SUM(J43:Q43)=0),"odstr","OK"))</f>
        <v>#REF!</v>
      </c>
      <c r="B43" s="22" t="s">
        <v>103</v>
      </c>
      <c r="C43" s="52"/>
      <c r="D43" s="62"/>
      <c r="E43" s="178">
        <v>3211</v>
      </c>
      <c r="F43" s="249"/>
      <c r="G43" s="63" t="s">
        <v>476</v>
      </c>
      <c r="H43" s="64"/>
      <c r="I43" s="65"/>
      <c r="J43" s="66">
        <v>21916670.45356</v>
      </c>
      <c r="K43" s="463">
        <v>0.15830844715188097</v>
      </c>
      <c r="L43" s="464">
        <v>0</v>
      </c>
      <c r="M43" s="463">
        <v>0</v>
      </c>
      <c r="N43" s="464">
        <v>13632.525919999998</v>
      </c>
      <c r="O43" s="463">
        <v>0.00011526108054829485</v>
      </c>
      <c r="P43" s="464">
        <v>21930302.97948</v>
      </c>
      <c r="Q43" s="465">
        <v>0.12770597021534355</v>
      </c>
      <c r="R43" s="47"/>
    </row>
    <row r="44" spans="1:18" ht="12.75">
      <c r="A44" s="51" t="e">
        <f>IF(COUNTBLANK(C44:IV44)=254,"odstr",IF(AND($A$1="TISK",SUM(J44:Q44)=0),"odstr","OK"))</f>
        <v>#REF!</v>
      </c>
      <c r="B44" s="22" t="s">
        <v>103</v>
      </c>
      <c r="C44" s="52"/>
      <c r="D44" s="62"/>
      <c r="E44" s="178">
        <v>3212</v>
      </c>
      <c r="F44" s="249"/>
      <c r="G44" s="63" t="s">
        <v>477</v>
      </c>
      <c r="H44" s="64"/>
      <c r="I44" s="65"/>
      <c r="J44" s="66">
        <v>11123929.20495</v>
      </c>
      <c r="K44" s="463">
        <v>0.08035034164493929</v>
      </c>
      <c r="L44" s="464">
        <v>0</v>
      </c>
      <c r="M44" s="463">
        <v>0</v>
      </c>
      <c r="N44" s="464">
        <v>263.5</v>
      </c>
      <c r="O44" s="463">
        <v>2.2278552707476307E-06</v>
      </c>
      <c r="P44" s="464">
        <v>11124192.70495</v>
      </c>
      <c r="Q44" s="465">
        <v>0.06477912428192874</v>
      </c>
      <c r="R44" s="47"/>
    </row>
    <row r="45" spans="1:18" ht="12.75">
      <c r="A45" s="51" t="e">
        <f>IF(COUNTBLANK(C45:IV45)=254,"odstr",IF(AND($A$1="TISK",SUM(J45:Q45)=0),"odstr","OK"))</f>
        <v>#REF!</v>
      </c>
      <c r="B45" s="22" t="s">
        <v>103</v>
      </c>
      <c r="C45" s="52"/>
      <c r="D45" s="62"/>
      <c r="E45" s="178">
        <v>3213</v>
      </c>
      <c r="F45" s="249"/>
      <c r="G45" s="63" t="s">
        <v>11</v>
      </c>
      <c r="H45" s="64"/>
      <c r="I45" s="65"/>
      <c r="J45" s="66">
        <v>0</v>
      </c>
      <c r="K45" s="463">
        <v>0</v>
      </c>
      <c r="L45" s="464">
        <v>0</v>
      </c>
      <c r="M45" s="463">
        <v>0</v>
      </c>
      <c r="N45" s="464">
        <v>99</v>
      </c>
      <c r="O45" s="463">
        <v>8.370310125389581E-07</v>
      </c>
      <c r="P45" s="464">
        <v>99</v>
      </c>
      <c r="Q45" s="465">
        <v>5.765032550233738E-07</v>
      </c>
      <c r="R45" s="47"/>
    </row>
    <row r="46" spans="1:18" ht="12.75">
      <c r="A46" s="51" t="e">
        <f>IF(COUNTBLANK(C46:IV46)=254,"odstr",IF(AND($A$1="TISK",SUM(J46:Q46)=0),"odstr","OK"))</f>
        <v>#REF!</v>
      </c>
      <c r="B46" s="22" t="s">
        <v>103</v>
      </c>
      <c r="C46" s="52"/>
      <c r="D46" s="62"/>
      <c r="E46" s="178">
        <v>3214</v>
      </c>
      <c r="F46" s="249"/>
      <c r="G46" s="63" t="s">
        <v>12</v>
      </c>
      <c r="H46" s="64"/>
      <c r="I46" s="65"/>
      <c r="J46" s="66">
        <v>0</v>
      </c>
      <c r="K46" s="463">
        <v>0</v>
      </c>
      <c r="L46" s="464">
        <v>0</v>
      </c>
      <c r="M46" s="463">
        <v>0</v>
      </c>
      <c r="N46" s="464">
        <v>140.79</v>
      </c>
      <c r="O46" s="463">
        <v>1.1903595581349486E-06</v>
      </c>
      <c r="P46" s="464">
        <v>140.79</v>
      </c>
      <c r="Q46" s="465">
        <v>8.198575078256646E-07</v>
      </c>
      <c r="R46" s="47"/>
    </row>
    <row r="47" spans="1:18" ht="12.75">
      <c r="A47" s="51" t="e">
        <f>IF(COUNTBLANK(C47:IV47)=254,"odstr",IF(AND($A$1="TISK",SUM(J47:Q47)=0),"odstr","OK"))</f>
        <v>#REF!</v>
      </c>
      <c r="B47" s="22" t="s">
        <v>103</v>
      </c>
      <c r="C47" s="52"/>
      <c r="D47" s="62"/>
      <c r="E47" s="178">
        <v>3221</v>
      </c>
      <c r="F47" s="249"/>
      <c r="G47" s="63" t="s">
        <v>478</v>
      </c>
      <c r="H47" s="64"/>
      <c r="I47" s="65"/>
      <c r="J47" s="66">
        <v>173506</v>
      </c>
      <c r="K47" s="463">
        <v>0.0012532681681615844</v>
      </c>
      <c r="L47" s="464">
        <v>0</v>
      </c>
      <c r="M47" s="463">
        <v>0</v>
      </c>
      <c r="N47" s="464">
        <v>0</v>
      </c>
      <c r="O47" s="463">
        <v>0</v>
      </c>
      <c r="P47" s="464">
        <v>173506</v>
      </c>
      <c r="Q47" s="465">
        <v>0.0010103714521826818</v>
      </c>
      <c r="R47" s="47"/>
    </row>
    <row r="48" spans="1:18" ht="12.75">
      <c r="A48" s="51" t="e">
        <f>IF(COUNTBLANK(C48:IV48)=254,"odstr",IF(AND($A$1="TISK",SUM(J48:Q48)=0),"odstr","OK"))</f>
        <v>#REF!</v>
      </c>
      <c r="B48" s="22" t="s">
        <v>103</v>
      </c>
      <c r="C48" s="52"/>
      <c r="D48" s="62"/>
      <c r="E48" s="178">
        <v>3229</v>
      </c>
      <c r="F48" s="249"/>
      <c r="G48" s="63" t="s">
        <v>13</v>
      </c>
      <c r="H48" s="64"/>
      <c r="I48" s="65"/>
      <c r="J48" s="66">
        <v>0</v>
      </c>
      <c r="K48" s="463">
        <v>0</v>
      </c>
      <c r="L48" s="464">
        <v>0</v>
      </c>
      <c r="M48" s="463">
        <v>0</v>
      </c>
      <c r="N48" s="464">
        <v>623.478</v>
      </c>
      <c r="O48" s="463">
        <v>5.271418400361257E-06</v>
      </c>
      <c r="P48" s="464">
        <v>623.478</v>
      </c>
      <c r="Q48" s="465">
        <v>3.630677741772354E-06</v>
      </c>
      <c r="R48" s="47"/>
    </row>
    <row r="49" spans="1:18" ht="12.75">
      <c r="A49" s="51" t="e">
        <f>IF(COUNTBLANK(C49:IV49)=254,"odstr",IF(AND($A$1="TISK",SUM(J49:Q49)=0),"odstr","OK"))</f>
        <v>#REF!</v>
      </c>
      <c r="B49" s="22" t="s">
        <v>103</v>
      </c>
      <c r="C49" s="52"/>
      <c r="D49" s="62"/>
      <c r="E49" s="178">
        <v>3231</v>
      </c>
      <c r="F49" s="249"/>
      <c r="G49" s="63" t="s">
        <v>479</v>
      </c>
      <c r="H49" s="64"/>
      <c r="I49" s="65"/>
      <c r="J49" s="66">
        <v>12563</v>
      </c>
      <c r="K49" s="463">
        <v>9.07450347343261E-05</v>
      </c>
      <c r="L49" s="464">
        <v>0</v>
      </c>
      <c r="M49" s="463">
        <v>0</v>
      </c>
      <c r="N49" s="464">
        <v>3991909.568059999</v>
      </c>
      <c r="O49" s="463">
        <v>0.033751031391082986</v>
      </c>
      <c r="P49" s="464">
        <v>4004472.568059999</v>
      </c>
      <c r="Q49" s="465">
        <v>0.02331910575897372</v>
      </c>
      <c r="R49" s="47"/>
    </row>
    <row r="50" spans="1:18" ht="12.75">
      <c r="A50" s="51" t="e">
        <f>IF(COUNTBLANK(C50:IV50)=254,"odstr",IF(AND($A$1="TISK",SUM(J50:Q50)=0),"odstr","OK"))</f>
        <v>#REF!</v>
      </c>
      <c r="B50" s="22" t="s">
        <v>103</v>
      </c>
      <c r="C50" s="52"/>
      <c r="D50" s="62"/>
      <c r="E50" s="178">
        <v>3239</v>
      </c>
      <c r="F50" s="249"/>
      <c r="G50" s="63" t="s">
        <v>14</v>
      </c>
      <c r="H50" s="64"/>
      <c r="I50" s="65"/>
      <c r="J50" s="66">
        <v>0</v>
      </c>
      <c r="K50" s="463">
        <v>0</v>
      </c>
      <c r="L50" s="464">
        <v>0</v>
      </c>
      <c r="M50" s="463">
        <v>0</v>
      </c>
      <c r="N50" s="464">
        <v>4608.17184</v>
      </c>
      <c r="O50" s="463">
        <v>3.896144183018903E-05</v>
      </c>
      <c r="P50" s="464">
        <v>4608.17184</v>
      </c>
      <c r="Q50" s="465">
        <v>2.683460672188939E-05</v>
      </c>
      <c r="R50" s="47"/>
    </row>
    <row r="51" spans="1:18" ht="12.75" customHeight="1">
      <c r="A51" s="51" t="e">
        <f>IF(COUNTBLANK(C51:IV51)=254,"odstr",IF(AND($A$1="TISK",SUM(J51:Q51)=0),"odstr","OK"))</f>
        <v>#REF!</v>
      </c>
      <c r="B51" s="22" t="s">
        <v>103</v>
      </c>
      <c r="C51" s="52"/>
      <c r="D51" s="62"/>
      <c r="E51" s="178">
        <v>3261</v>
      </c>
      <c r="F51" s="249"/>
      <c r="G51" s="63" t="s">
        <v>480</v>
      </c>
      <c r="H51" s="466"/>
      <c r="I51" s="65"/>
      <c r="J51" s="66">
        <v>348224.1576500001</v>
      </c>
      <c r="K51" s="463">
        <v>0.0025152919908684795</v>
      </c>
      <c r="L51" s="464">
        <v>0</v>
      </c>
      <c r="M51" s="463">
        <v>0</v>
      </c>
      <c r="N51" s="464"/>
      <c r="O51" s="463">
        <v>0</v>
      </c>
      <c r="P51" s="464">
        <v>348224.1576500001</v>
      </c>
      <c r="Q51" s="465">
        <v>0.0020278016198282582</v>
      </c>
      <c r="R51" s="47"/>
    </row>
    <row r="52" spans="1:18" ht="12.75">
      <c r="A52" s="51" t="e">
        <f>IF(COUNTBLANK(C52:IV52)=254,"odstr",IF(AND($A$1="TISK",SUM(J52:Q52)=0),"odstr","OK"))</f>
        <v>#REF!</v>
      </c>
      <c r="B52" s="22" t="s">
        <v>103</v>
      </c>
      <c r="C52" s="52"/>
      <c r="D52" s="62"/>
      <c r="E52" s="178">
        <v>3262</v>
      </c>
      <c r="F52" s="249"/>
      <c r="G52" s="63" t="s">
        <v>481</v>
      </c>
      <c r="H52" s="64"/>
      <c r="I52" s="65"/>
      <c r="J52" s="66">
        <v>356392.73020999995</v>
      </c>
      <c r="K52" s="463">
        <v>0.0025742952067155742</v>
      </c>
      <c r="L52" s="464">
        <v>0</v>
      </c>
      <c r="M52" s="463">
        <v>0</v>
      </c>
      <c r="N52" s="464"/>
      <c r="O52" s="463">
        <v>0</v>
      </c>
      <c r="P52" s="464">
        <v>356392.73020999995</v>
      </c>
      <c r="Q52" s="465">
        <v>0.002075369384169011</v>
      </c>
      <c r="R52" s="47"/>
    </row>
    <row r="53" spans="1:18" ht="12.75">
      <c r="A53" s="51" t="e">
        <f>IF(COUNTBLANK(C53:IV53)=254,"odstr",IF(AND($A$1="TISK",SUM(J53:Q53)=0),"odstr","OK"))</f>
        <v>#REF!</v>
      </c>
      <c r="B53" s="22" t="s">
        <v>103</v>
      </c>
      <c r="C53" s="52"/>
      <c r="D53" s="62"/>
      <c r="E53" s="178">
        <v>3269</v>
      </c>
      <c r="F53" s="249"/>
      <c r="G53" s="63" t="s">
        <v>482</v>
      </c>
      <c r="H53" s="64"/>
      <c r="I53" s="65"/>
      <c r="J53" s="66">
        <v>1.769</v>
      </c>
      <c r="K53" s="463">
        <v>1.2777837017035968E-08</v>
      </c>
      <c r="L53" s="464">
        <v>0</v>
      </c>
      <c r="M53" s="463">
        <v>0</v>
      </c>
      <c r="N53" s="464">
        <v>21313.301939999998</v>
      </c>
      <c r="O53" s="463">
        <v>0.00018020095659986604</v>
      </c>
      <c r="P53" s="464">
        <v>21315.070939999998</v>
      </c>
      <c r="Q53" s="465">
        <v>0.0001241233108885265</v>
      </c>
      <c r="R53" s="47"/>
    </row>
    <row r="54" spans="1:18" ht="12.75">
      <c r="A54" s="51" t="e">
        <f>IF(COUNTBLANK(C54:IV54)=254,"odstr",IF(AND($A$1="TISK",SUM(J54:Q54)=0),"odstr","OK"))</f>
        <v>#REF!</v>
      </c>
      <c r="B54" s="22" t="s">
        <v>103</v>
      </c>
      <c r="C54" s="52"/>
      <c r="D54" s="62"/>
      <c r="E54" s="178">
        <v>3280</v>
      </c>
      <c r="F54" s="249"/>
      <c r="G54" s="63" t="s">
        <v>15</v>
      </c>
      <c r="H54" s="64"/>
      <c r="I54" s="65"/>
      <c r="J54" s="66">
        <v>0</v>
      </c>
      <c r="K54" s="463">
        <v>0</v>
      </c>
      <c r="L54" s="464">
        <v>0</v>
      </c>
      <c r="M54" s="463">
        <v>0</v>
      </c>
      <c r="N54" s="464">
        <v>2</v>
      </c>
      <c r="O54" s="463">
        <v>1.6909717425029456E-08</v>
      </c>
      <c r="P54" s="464">
        <v>2</v>
      </c>
      <c r="Q54" s="465">
        <v>1.1646530404512604E-08</v>
      </c>
      <c r="R54" s="47"/>
    </row>
    <row r="55" spans="1:18" ht="12.75">
      <c r="A55" s="51" t="e">
        <f>IF(COUNTBLANK(C55:IV55)=254,"odstr",IF(AND($A$1="TISK",SUM(J55:Q55)=0),"odstr","OK"))</f>
        <v>#REF!</v>
      </c>
      <c r="B55" s="22" t="s">
        <v>103</v>
      </c>
      <c r="C55" s="52"/>
      <c r="D55" s="62"/>
      <c r="E55" s="178">
        <v>3291</v>
      </c>
      <c r="F55" s="249"/>
      <c r="G55" s="63" t="s">
        <v>483</v>
      </c>
      <c r="H55" s="64"/>
      <c r="I55" s="65"/>
      <c r="J55" s="66">
        <v>10481.59568</v>
      </c>
      <c r="K55" s="463">
        <v>7.571063950113528E-05</v>
      </c>
      <c r="L55" s="464">
        <v>0</v>
      </c>
      <c r="M55" s="463">
        <v>0</v>
      </c>
      <c r="N55" s="464">
        <v>4163.92162</v>
      </c>
      <c r="O55" s="463">
        <v>3.520536898708544E-05</v>
      </c>
      <c r="P55" s="464">
        <v>14645.5173</v>
      </c>
      <c r="Q55" s="465">
        <v>8.528473126213265E-05</v>
      </c>
      <c r="R55" s="47"/>
    </row>
    <row r="56" spans="1:18" ht="12.75">
      <c r="A56" s="51" t="e">
        <f>IF(COUNTBLANK(C56:IV56)=254,"odstr",IF(AND($A$1="TISK",SUM(J56:Q56)=0),"odstr","OK"))</f>
        <v>#REF!</v>
      </c>
      <c r="B56" s="22" t="s">
        <v>103</v>
      </c>
      <c r="C56" s="52"/>
      <c r="D56" s="62"/>
      <c r="E56" s="178">
        <v>3292</v>
      </c>
      <c r="F56" s="249"/>
      <c r="G56" s="63" t="s">
        <v>484</v>
      </c>
      <c r="H56" s="64"/>
      <c r="I56" s="65"/>
      <c r="J56" s="66">
        <v>13067</v>
      </c>
      <c r="K56" s="463">
        <v>9.438552645653421E-05</v>
      </c>
      <c r="L56" s="464">
        <v>-1725</v>
      </c>
      <c r="M56" s="463">
        <v>-2.0295774445617398E-05</v>
      </c>
      <c r="N56" s="464">
        <v>1493.543</v>
      </c>
      <c r="O56" s="463">
        <v>1.2627695046065383E-05</v>
      </c>
      <c r="P56" s="464">
        <v>12835.543</v>
      </c>
      <c r="Q56" s="465">
        <v>7.474477090396446E-05</v>
      </c>
      <c r="R56" s="47"/>
    </row>
    <row r="57" spans="1:18" ht="12.75">
      <c r="A57" s="51" t="e">
        <f>IF(COUNTBLANK(C57:IV57)=254,"odstr",IF(AND($A$1="TISK",SUM(J57:Q57)=0),"odstr","OK"))</f>
        <v>#REF!</v>
      </c>
      <c r="B57" s="22" t="s">
        <v>103</v>
      </c>
      <c r="C57" s="52"/>
      <c r="D57" s="62"/>
      <c r="E57" s="178">
        <v>3293</v>
      </c>
      <c r="F57" s="249"/>
      <c r="G57" s="63" t="s">
        <v>485</v>
      </c>
      <c r="H57" s="64"/>
      <c r="I57" s="65"/>
      <c r="J57" s="66">
        <v>15452.311</v>
      </c>
      <c r="K57" s="463">
        <v>0.00011161509977080389</v>
      </c>
      <c r="L57" s="464">
        <v>-3939.649</v>
      </c>
      <c r="M57" s="463">
        <v>-4.635259565153747E-05</v>
      </c>
      <c r="N57" s="464">
        <v>814.705</v>
      </c>
      <c r="O57" s="463">
        <v>6.888215667379312E-06</v>
      </c>
      <c r="P57" s="464">
        <v>12327.367</v>
      </c>
      <c r="Q57" s="465">
        <v>7.178552728654265E-05</v>
      </c>
      <c r="R57" s="47"/>
    </row>
    <row r="58" spans="1:18" ht="12.75">
      <c r="A58" s="51" t="e">
        <f>IF(COUNTBLANK(C58:IV58)=254,"odstr",IF(AND($A$1="TISK",SUM(J58:Q58)=0),"odstr","OK"))</f>
        <v>#REF!</v>
      </c>
      <c r="B58" s="22" t="s">
        <v>103</v>
      </c>
      <c r="C58" s="52"/>
      <c r="D58" s="62"/>
      <c r="E58" s="178">
        <v>3299</v>
      </c>
      <c r="F58" s="249"/>
      <c r="G58" s="73" t="s">
        <v>486</v>
      </c>
      <c r="H58" s="64"/>
      <c r="I58" s="65"/>
      <c r="J58" s="66">
        <v>86314651.07096012</v>
      </c>
      <c r="K58" s="463">
        <v>0.62346780303395</v>
      </c>
      <c r="L58" s="464">
        <v>-84102849.03702</v>
      </c>
      <c r="M58" s="463">
        <v>-0.9895260604574889</v>
      </c>
      <c r="N58" s="464">
        <v>2731784.4474899992</v>
      </c>
      <c r="O58" s="463">
        <v>0.02309685153657305</v>
      </c>
      <c r="P58" s="464">
        <v>4943586.481430121</v>
      </c>
      <c r="Q58" s="465">
        <v>0.02878781513165669</v>
      </c>
      <c r="R58" s="47"/>
    </row>
    <row r="59" spans="1:18" ht="12.75">
      <c r="A59" s="51" t="e">
        <f>IF(COUNTBLANK(C59:IV59)=254,"odstr",IF(AND($A$1="TISK",SUM(J59:Q59)=0),"odstr","OK"))</f>
        <v>#REF!</v>
      </c>
      <c r="B59" s="22" t="s">
        <v>103</v>
      </c>
      <c r="C59" s="52"/>
      <c r="D59" s="81"/>
      <c r="E59" s="414"/>
      <c r="F59" s="82"/>
      <c r="G59" s="82" t="s">
        <v>487</v>
      </c>
      <c r="H59" s="83"/>
      <c r="I59" s="84"/>
      <c r="J59" s="203">
        <v>179504.90360999998</v>
      </c>
      <c r="K59" s="467">
        <v>0.0012965994358888249</v>
      </c>
      <c r="L59" s="468">
        <v>0</v>
      </c>
      <c r="M59" s="467">
        <v>0</v>
      </c>
      <c r="N59" s="468" t="s">
        <v>20</v>
      </c>
      <c r="O59" s="467" t="s">
        <v>208</v>
      </c>
      <c r="P59" s="468">
        <v>179504.90360999998</v>
      </c>
      <c r="Q59" s="469">
        <v>0.0010453046588264844</v>
      </c>
      <c r="R59" s="47"/>
    </row>
    <row r="60" spans="1:18" ht="12.75">
      <c r="A60" s="51" t="e">
        <f>IF(COUNTBLANK(C60:IV60)=254,"odstr",IF(AND($A$1="TISK",SUM(J60:Q60)=0),"odstr","OK"))</f>
        <v>#REF!</v>
      </c>
      <c r="B60" s="22" t="s">
        <v>103</v>
      </c>
      <c r="C60" s="52"/>
      <c r="D60" s="62"/>
      <c r="E60" s="178">
        <v>3314</v>
      </c>
      <c r="F60" s="249"/>
      <c r="G60" s="63" t="s">
        <v>488</v>
      </c>
      <c r="H60" s="64"/>
      <c r="I60" s="65"/>
      <c r="J60" s="66">
        <v>147978.118</v>
      </c>
      <c r="K60" s="463">
        <v>0.0010688752254899472</v>
      </c>
      <c r="L60" s="464">
        <v>0</v>
      </c>
      <c r="M60" s="463">
        <v>0</v>
      </c>
      <c r="N60" s="464" t="s">
        <v>214</v>
      </c>
      <c r="O60" s="463" t="s">
        <v>208</v>
      </c>
      <c r="P60" s="464">
        <v>147978.118</v>
      </c>
      <c r="Q60" s="465">
        <v>0.0008617158252447768</v>
      </c>
      <c r="R60" s="47"/>
    </row>
    <row r="61" spans="1:18" ht="12.75">
      <c r="A61" s="51" t="e">
        <f>IF(COUNTBLANK(C61:IV61)=254,"odstr",IF(AND($A$1="TISK",SUM(J61:Q61)=0),"odstr","OK"))</f>
        <v>#REF!</v>
      </c>
      <c r="B61" s="22" t="s">
        <v>103</v>
      </c>
      <c r="C61" s="52"/>
      <c r="D61" s="62"/>
      <c r="E61" s="178">
        <v>3315</v>
      </c>
      <c r="F61" s="249"/>
      <c r="G61" s="63" t="s">
        <v>489</v>
      </c>
      <c r="H61" s="64"/>
      <c r="I61" s="65"/>
      <c r="J61" s="66">
        <v>31526.78561</v>
      </c>
      <c r="K61" s="470">
        <v>0.00022772421039887785</v>
      </c>
      <c r="L61" s="471">
        <v>0</v>
      </c>
      <c r="M61" s="472">
        <v>0</v>
      </c>
      <c r="N61" s="471" t="s">
        <v>214</v>
      </c>
      <c r="O61" s="472" t="s">
        <v>208</v>
      </c>
      <c r="P61" s="464">
        <v>31526.78561</v>
      </c>
      <c r="Q61" s="465">
        <v>0.0001835888335817077</v>
      </c>
      <c r="R61" s="47"/>
    </row>
    <row r="62" spans="1:18" ht="12.75">
      <c r="A62" s="51" t="e">
        <f>IF(COUNTBLANK(C62:IV62)=254,"odstr",IF(AND($A$1="TISK",SUM(J62:Q62)=0),"odstr","OK"))</f>
        <v>#REF!</v>
      </c>
      <c r="B62" s="22" t="s">
        <v>103</v>
      </c>
      <c r="C62" s="52"/>
      <c r="D62" s="81"/>
      <c r="E62" s="414"/>
      <c r="F62" s="82"/>
      <c r="G62" s="82" t="s">
        <v>490</v>
      </c>
      <c r="H62" s="83"/>
      <c r="I62" s="84"/>
      <c r="J62" s="203">
        <v>3314324.04398</v>
      </c>
      <c r="K62" s="467">
        <v>0.023940018346873936</v>
      </c>
      <c r="L62" s="468">
        <v>-25993.0475</v>
      </c>
      <c r="M62" s="467">
        <v>-0.0003058255241821561</v>
      </c>
      <c r="N62" s="468">
        <v>2208258.67385</v>
      </c>
      <c r="O62" s="467" t="s">
        <v>208</v>
      </c>
      <c r="P62" s="468">
        <v>5496589.67033</v>
      </c>
      <c r="Q62" s="469">
        <v>0.03200809935831413</v>
      </c>
      <c r="R62" s="47"/>
    </row>
    <row r="63" spans="1:18" ht="12.75">
      <c r="A63" s="51" t="e">
        <f>IF(COUNTBLANK(C63:IV63)=254,"odstr",IF(AND($A$1="TISK",SUM(J63:Q63)=0),"odstr","OK"))</f>
        <v>#REF!</v>
      </c>
      <c r="B63" s="22" t="s">
        <v>103</v>
      </c>
      <c r="C63" s="52"/>
      <c r="D63" s="90"/>
      <c r="E63" s="231">
        <v>3411</v>
      </c>
      <c r="F63" s="260"/>
      <c r="G63" s="91" t="s">
        <v>491</v>
      </c>
      <c r="H63" s="92"/>
      <c r="I63" s="93"/>
      <c r="J63" s="94">
        <v>848928.6559299999</v>
      </c>
      <c r="K63" s="460">
        <v>0.006131979652100025</v>
      </c>
      <c r="L63" s="461">
        <v>0</v>
      </c>
      <c r="M63" s="460">
        <v>0</v>
      </c>
      <c r="N63" s="461">
        <v>0</v>
      </c>
      <c r="O63" s="460" t="s">
        <v>208</v>
      </c>
      <c r="P63" s="461">
        <v>848928.6559299999</v>
      </c>
      <c r="Q63" s="462">
        <v>0.004943536701275381</v>
      </c>
      <c r="R63" s="47"/>
    </row>
    <row r="64" spans="1:18" ht="12.75">
      <c r="A64" s="51" t="e">
        <f>IF(COUNTBLANK(C64:IV64)=254,"odstr",IF(AND($A$1="TISK",SUM(J64:Q64)=0),"odstr","OK"))</f>
        <v>#REF!</v>
      </c>
      <c r="B64" s="22" t="s">
        <v>103</v>
      </c>
      <c r="C64" s="52"/>
      <c r="D64" s="62"/>
      <c r="E64" s="178">
        <v>3419</v>
      </c>
      <c r="F64" s="249"/>
      <c r="G64" s="63" t="s">
        <v>492</v>
      </c>
      <c r="H64" s="64"/>
      <c r="I64" s="65"/>
      <c r="J64" s="66">
        <v>2156529.80824</v>
      </c>
      <c r="K64" s="463">
        <v>0.015577041499191946</v>
      </c>
      <c r="L64" s="464">
        <v>0</v>
      </c>
      <c r="M64" s="463">
        <v>0</v>
      </c>
      <c r="N64" s="464">
        <v>0</v>
      </c>
      <c r="O64" s="463" t="s">
        <v>208</v>
      </c>
      <c r="P64" s="464">
        <v>2156529.80824</v>
      </c>
      <c r="Q64" s="465">
        <v>0.012558044989952447</v>
      </c>
      <c r="R64" s="47"/>
    </row>
    <row r="65" spans="1:18" ht="12.75" customHeight="1">
      <c r="A65" s="51" t="e">
        <f>IF(COUNTBLANK(C65:IV65)=254,"odstr",IF(AND($A$1="TISK",SUM(J65:Q65)=0),"odstr","OK"))</f>
        <v>#REF!</v>
      </c>
      <c r="B65" s="22" t="s">
        <v>103</v>
      </c>
      <c r="C65" s="52"/>
      <c r="D65" s="62"/>
      <c r="E65" s="178">
        <v>3421</v>
      </c>
      <c r="F65" s="249"/>
      <c r="G65" s="652" t="s">
        <v>493</v>
      </c>
      <c r="H65" s="652" t="e">
        <v>#N/A</v>
      </c>
      <c r="I65" s="65"/>
      <c r="J65" s="76">
        <v>308865.57981</v>
      </c>
      <c r="K65" s="470">
        <v>0.002230997195581965</v>
      </c>
      <c r="L65" s="471">
        <v>-25993.0475</v>
      </c>
      <c r="M65" s="473">
        <v>0.0003058255241821561</v>
      </c>
      <c r="N65" s="471">
        <v>2208258.67385</v>
      </c>
      <c r="O65" s="472" t="s">
        <v>208</v>
      </c>
      <c r="P65" s="464">
        <v>2491131.20616</v>
      </c>
      <c r="Q65" s="465">
        <v>0.014506517667086298</v>
      </c>
      <c r="R65" s="47"/>
    </row>
    <row r="66" spans="1:18" ht="12.75">
      <c r="A66" s="51" t="e">
        <f>IF(COUNTBLANK(C66:IV66)=254,"odstr",IF(AND($A$1="TISK",SUM(J66:Q66)=0),"odstr","OK"))</f>
        <v>#REF!</v>
      </c>
      <c r="B66" s="22" t="s">
        <v>103</v>
      </c>
      <c r="C66" s="52"/>
      <c r="D66" s="81"/>
      <c r="E66" s="414"/>
      <c r="F66" s="82"/>
      <c r="G66" s="82" t="s">
        <v>494</v>
      </c>
      <c r="H66" s="83"/>
      <c r="I66" s="84"/>
      <c r="J66" s="203">
        <v>10454.795</v>
      </c>
      <c r="K66" s="467">
        <v>7.551705288667188E-05</v>
      </c>
      <c r="L66" s="468">
        <v>-1474.895</v>
      </c>
      <c r="M66" s="467">
        <v>-1.7353122464329782E-05</v>
      </c>
      <c r="N66" s="468" t="s">
        <v>20</v>
      </c>
      <c r="O66" s="467" t="s">
        <v>208</v>
      </c>
      <c r="P66" s="468">
        <v>8979.9</v>
      </c>
      <c r="Q66" s="469">
        <v>5.229233918974136E-05</v>
      </c>
      <c r="R66" s="47"/>
    </row>
    <row r="67" spans="1:18" ht="12.75">
      <c r="A67" s="51" t="e">
        <f>IF(COUNTBLANK(C67:IV67)=254,"odstr",IF(AND($A$1="TISK",SUM(J67:Q67)=0),"odstr","OK"))</f>
        <v>#REF!</v>
      </c>
      <c r="B67" s="22" t="s">
        <v>103</v>
      </c>
      <c r="C67" s="52"/>
      <c r="D67" s="321"/>
      <c r="E67" s="226">
        <v>3541</v>
      </c>
      <c r="F67" s="322"/>
      <c r="G67" s="416" t="s">
        <v>495</v>
      </c>
      <c r="H67" s="323"/>
      <c r="I67" s="324"/>
      <c r="J67" s="220">
        <v>10454.795</v>
      </c>
      <c r="K67" s="474">
        <v>7.551705288667188E-05</v>
      </c>
      <c r="L67" s="475">
        <v>-1474.895</v>
      </c>
      <c r="M67" s="474">
        <v>-1.7353122464329782E-05</v>
      </c>
      <c r="N67" s="475" t="s">
        <v>20</v>
      </c>
      <c r="O67" s="474" t="s">
        <v>208</v>
      </c>
      <c r="P67" s="475">
        <v>8979.9</v>
      </c>
      <c r="Q67" s="476">
        <v>5.229233918974136E-05</v>
      </c>
      <c r="R67" s="47"/>
    </row>
    <row r="68" spans="1:18" ht="12.75">
      <c r="A68" s="51" t="e">
        <f>IF(COUNTBLANK(C68:IV68)=254,"odstr",IF(AND($A$1="TISK",SUM(J68:Q68)=0),"odstr","OK"))</f>
        <v>#REF!</v>
      </c>
      <c r="B68" s="22" t="s">
        <v>103</v>
      </c>
      <c r="C68" s="52"/>
      <c r="D68" s="81"/>
      <c r="E68" s="414"/>
      <c r="F68" s="82"/>
      <c r="G68" s="82" t="s">
        <v>21</v>
      </c>
      <c r="H68" s="83"/>
      <c r="I68" s="84"/>
      <c r="J68" s="203">
        <v>10279786.601460002</v>
      </c>
      <c r="K68" s="467">
        <v>0.07425293259658904</v>
      </c>
      <c r="L68" s="468">
        <v>-6218.196</v>
      </c>
      <c r="M68" s="467">
        <v>-7.31612194055886E-05</v>
      </c>
      <c r="N68" s="468">
        <v>197672.7272</v>
      </c>
      <c r="O68" s="467" t="s">
        <v>208</v>
      </c>
      <c r="P68" s="468">
        <v>10471241.132660002</v>
      </c>
      <c r="Q68" s="469">
        <v>0.06097681411225385</v>
      </c>
      <c r="R68" s="47"/>
    </row>
    <row r="69" spans="1:18" ht="13.5" customHeight="1" thickBot="1">
      <c r="A69" s="51" t="e">
        <f>IF(COUNTBLANK(C69:IV69)=254,"odstr",IF(AND($A$1="TISK",SUM(J69:Q69)=0),"odstr","OK"))</f>
        <v>#REF!</v>
      </c>
      <c r="B69" s="22" t="s">
        <v>103</v>
      </c>
      <c r="C69" s="52"/>
      <c r="D69" s="417"/>
      <c r="E69" s="418">
        <v>3809</v>
      </c>
      <c r="F69" s="419"/>
      <c r="G69" s="633" t="s">
        <v>497</v>
      </c>
      <c r="H69" s="633" t="e">
        <v>#N/A</v>
      </c>
      <c r="I69" s="274"/>
      <c r="J69" s="420">
        <v>10279786.601460002</v>
      </c>
      <c r="K69" s="477">
        <v>0.07425293259658904</v>
      </c>
      <c r="L69" s="478">
        <v>-6218.196</v>
      </c>
      <c r="M69" s="477">
        <v>-7.31612194055886E-05</v>
      </c>
      <c r="N69" s="478">
        <v>197672.7272</v>
      </c>
      <c r="O69" s="477" t="s">
        <v>208</v>
      </c>
      <c r="P69" s="478">
        <v>10471241.132660002</v>
      </c>
      <c r="Q69" s="479">
        <v>0.06097681411225385</v>
      </c>
      <c r="R69" s="47"/>
    </row>
    <row r="70" spans="1:18" ht="13.5" thickBot="1">
      <c r="A70" s="51" t="e">
        <f>IF(COUNTBLANK(C70:IV70)=254,"odstr",IF(AND($A$1="TISK",SUM(J70:Q70)=0),"odstr","OK"))</f>
        <v>#REF!</v>
      </c>
      <c r="B70" s="22" t="s">
        <v>103</v>
      </c>
      <c r="C70" s="52"/>
      <c r="D70" s="108"/>
      <c r="E70" s="423" t="s">
        <v>498</v>
      </c>
      <c r="F70" s="109"/>
      <c r="G70" s="109"/>
      <c r="H70" s="110"/>
      <c r="I70" s="111"/>
      <c r="J70" s="112">
        <v>135857</v>
      </c>
      <c r="K70" s="131">
        <v>0.000981321991873067</v>
      </c>
      <c r="L70" s="480">
        <v>0</v>
      </c>
      <c r="M70" s="131">
        <v>0</v>
      </c>
      <c r="N70" s="480">
        <v>1641757.4923999996</v>
      </c>
      <c r="O70" s="131" t="s">
        <v>208</v>
      </c>
      <c r="P70" s="480">
        <v>1777614.4923999996</v>
      </c>
      <c r="Q70" s="481">
        <v>0.010351520616619416</v>
      </c>
      <c r="R70" s="47"/>
    </row>
    <row r="71" spans="1:18" ht="12.75" customHeight="1">
      <c r="A71" s="51" t="e">
        <f>IF(COUNTBLANK(C71:IV71)=254,"odstr",IF(AND($A$1="TISK",SUM(J71:Q71)=0),"odstr","OK"))</f>
        <v>#REF!</v>
      </c>
      <c r="B71" s="22" t="s">
        <v>103</v>
      </c>
      <c r="C71" s="52"/>
      <c r="D71" s="405"/>
      <c r="E71" s="424"/>
      <c r="F71" s="406"/>
      <c r="G71" s="632" t="s">
        <v>499</v>
      </c>
      <c r="H71" s="632"/>
      <c r="I71" s="408"/>
      <c r="J71" s="409">
        <v>135857</v>
      </c>
      <c r="K71" s="457">
        <v>0.000981321991873067</v>
      </c>
      <c r="L71" s="458">
        <v>0</v>
      </c>
      <c r="M71" s="457">
        <v>0</v>
      </c>
      <c r="N71" s="458">
        <v>1641757.4923999996</v>
      </c>
      <c r="O71" s="457" t="s">
        <v>208</v>
      </c>
      <c r="P71" s="458">
        <v>1777614.4923999996</v>
      </c>
      <c r="Q71" s="459">
        <v>0.010351520616619416</v>
      </c>
      <c r="R71" s="47"/>
    </row>
    <row r="72" spans="1:18" ht="12.75">
      <c r="A72" s="51" t="e">
        <f>IF(COUNTBLANK(C72:IV72)=254,"odstr",IF(AND($A$1="TISK",SUM(J72:Q72)=0),"odstr","OK"))</f>
        <v>#REF!</v>
      </c>
      <c r="B72" s="22" t="s">
        <v>103</v>
      </c>
      <c r="C72" s="52"/>
      <c r="D72" s="90"/>
      <c r="E72" s="231">
        <v>4313</v>
      </c>
      <c r="F72" s="260"/>
      <c r="G72" s="91" t="s">
        <v>22</v>
      </c>
      <c r="H72" s="92"/>
      <c r="I72" s="93"/>
      <c r="J72" s="94">
        <v>0</v>
      </c>
      <c r="K72" s="460">
        <v>0</v>
      </c>
      <c r="L72" s="461">
        <v>0</v>
      </c>
      <c r="M72" s="460">
        <v>0</v>
      </c>
      <c r="N72" s="461">
        <v>0</v>
      </c>
      <c r="O72" s="460" t="s">
        <v>208</v>
      </c>
      <c r="P72" s="461">
        <v>0</v>
      </c>
      <c r="Q72" s="462">
        <v>0</v>
      </c>
      <c r="R72" s="47"/>
    </row>
    <row r="73" spans="1:18" ht="13.5" thickBot="1">
      <c r="A73" s="51" t="e">
        <f>IF(COUNTBLANK(C73:IV73)=254,"odstr",IF(AND($A$1="TISK",SUM(J73:Q73)=0),"odstr","OK"))</f>
        <v>#REF!</v>
      </c>
      <c r="B73" s="22" t="s">
        <v>103</v>
      </c>
      <c r="C73" s="52"/>
      <c r="D73" s="99"/>
      <c r="E73" s="425">
        <v>4322</v>
      </c>
      <c r="F73" s="426"/>
      <c r="G73" s="100" t="s">
        <v>500</v>
      </c>
      <c r="H73" s="101"/>
      <c r="I73" s="102"/>
      <c r="J73" s="103">
        <v>135857</v>
      </c>
      <c r="K73" s="482">
        <v>0.000981321991873067</v>
      </c>
      <c r="L73" s="483">
        <v>0</v>
      </c>
      <c r="M73" s="482">
        <v>0</v>
      </c>
      <c r="N73" s="483">
        <v>1641757.4923999996</v>
      </c>
      <c r="O73" s="482" t="s">
        <v>208</v>
      </c>
      <c r="P73" s="483">
        <v>1777614.4923999996</v>
      </c>
      <c r="Q73" s="484">
        <v>0.010351520616619416</v>
      </c>
      <c r="R73" s="47"/>
    </row>
    <row r="74" spans="1:18" ht="13.5" thickBot="1">
      <c r="A74" s="51" t="e">
        <f>IF(COUNTBLANK(C74:IV74)=254,"odstr",IF(AND($A$1="TISK",SUM(J74:Q74)=0),"odstr","OK"))</f>
        <v>#REF!</v>
      </c>
      <c r="B74" s="22" t="s">
        <v>103</v>
      </c>
      <c r="C74" s="52"/>
      <c r="D74" s="108"/>
      <c r="E74" s="423" t="s">
        <v>501</v>
      </c>
      <c r="F74" s="109"/>
      <c r="G74" s="109"/>
      <c r="H74" s="110"/>
      <c r="I74" s="111"/>
      <c r="J74" s="112">
        <v>7750.072</v>
      </c>
      <c r="K74" s="131">
        <v>5.5980303497057085E-05</v>
      </c>
      <c r="L74" s="480">
        <v>-2287.6</v>
      </c>
      <c r="M74" s="131">
        <v>-2.691513833147499E-05</v>
      </c>
      <c r="N74" s="480" t="s">
        <v>20</v>
      </c>
      <c r="O74" s="131" t="s">
        <v>208</v>
      </c>
      <c r="P74" s="480">
        <v>5462.472</v>
      </c>
      <c r="Q74" s="481">
        <v>3.180942311589938E-05</v>
      </c>
      <c r="R74" s="47"/>
    </row>
    <row r="75" spans="1:18" ht="12.75">
      <c r="A75" s="51" t="e">
        <f>IF(COUNTBLANK(C75:IV75)=254,"odstr",IF(AND($A$1="TISK",SUM(J75:Q75)=0),"odstr","OK"))</f>
        <v>#REF!</v>
      </c>
      <c r="B75" s="22" t="s">
        <v>103</v>
      </c>
      <c r="C75" s="52"/>
      <c r="D75" s="405"/>
      <c r="E75" s="424"/>
      <c r="F75" s="406"/>
      <c r="G75" s="406" t="s">
        <v>502</v>
      </c>
      <c r="H75" s="407"/>
      <c r="I75" s="408"/>
      <c r="J75" s="409">
        <v>0</v>
      </c>
      <c r="K75" s="457">
        <v>0</v>
      </c>
      <c r="L75" s="458">
        <v>0</v>
      </c>
      <c r="M75" s="457">
        <v>0</v>
      </c>
      <c r="N75" s="485" t="s">
        <v>20</v>
      </c>
      <c r="O75" s="457" t="s">
        <v>208</v>
      </c>
      <c r="P75" s="458">
        <v>0</v>
      </c>
      <c r="Q75" s="459">
        <v>0</v>
      </c>
      <c r="R75" s="47"/>
    </row>
    <row r="76" spans="1:18" ht="13.5" thickBot="1">
      <c r="A76" s="51" t="e">
        <f>IF(COUNTBLANK(C76:IV76)=254,"odstr",IF(AND($A$1="TISK",SUM(J76:Q76)=0),"odstr","OK"))</f>
        <v>#REF!</v>
      </c>
      <c r="B76" s="22" t="s">
        <v>103</v>
      </c>
      <c r="C76" s="52"/>
      <c r="D76" s="417"/>
      <c r="E76" s="418">
        <v>5299</v>
      </c>
      <c r="F76" s="419"/>
      <c r="G76" s="416" t="s">
        <v>503</v>
      </c>
      <c r="H76" s="431"/>
      <c r="I76" s="274"/>
      <c r="J76" s="420">
        <v>0</v>
      </c>
      <c r="K76" s="477">
        <v>0</v>
      </c>
      <c r="L76" s="478">
        <v>0</v>
      </c>
      <c r="M76" s="477">
        <v>0</v>
      </c>
      <c r="N76" s="486" t="s">
        <v>20</v>
      </c>
      <c r="O76" s="477" t="s">
        <v>208</v>
      </c>
      <c r="P76" s="478">
        <v>0</v>
      </c>
      <c r="Q76" s="479">
        <v>0</v>
      </c>
      <c r="R76" s="47"/>
    </row>
    <row r="77" spans="1:18" ht="12.75">
      <c r="A77" s="51" t="e">
        <f>IF(COUNTBLANK(C77:IV77)=254,"odstr",IF(AND($A$1="TISK",SUM(J77:Q77)=0),"odstr","OK"))</f>
        <v>#REF!</v>
      </c>
      <c r="B77" s="22" t="s">
        <v>103</v>
      </c>
      <c r="C77" s="52"/>
      <c r="D77" s="405"/>
      <c r="E77" s="424"/>
      <c r="F77" s="406"/>
      <c r="G77" s="406" t="s">
        <v>504</v>
      </c>
      <c r="H77" s="407"/>
      <c r="I77" s="408"/>
      <c r="J77" s="409">
        <v>7750.072</v>
      </c>
      <c r="K77" s="457">
        <v>5.5980303497057085E-05</v>
      </c>
      <c r="L77" s="458">
        <v>-2287.6</v>
      </c>
      <c r="M77" s="457">
        <v>-2.691513833147499E-05</v>
      </c>
      <c r="N77" s="458" t="s">
        <v>20</v>
      </c>
      <c r="O77" s="457" t="s">
        <v>208</v>
      </c>
      <c r="P77" s="458">
        <v>5462.472</v>
      </c>
      <c r="Q77" s="459">
        <v>3.180942311589938E-05</v>
      </c>
      <c r="R77" s="47"/>
    </row>
    <row r="78" spans="1:18" ht="13.5" thickBot="1">
      <c r="A78" s="51" t="e">
        <f>IF(COUNTBLANK(C78:IV78)=254,"odstr",IF(AND($A$1="TISK",SUM(J78:Q78)=0),"odstr","OK"))</f>
        <v>#REF!</v>
      </c>
      <c r="B78" s="22" t="s">
        <v>103</v>
      </c>
      <c r="C78" s="52"/>
      <c r="D78" s="417"/>
      <c r="E78" s="418">
        <v>5399</v>
      </c>
      <c r="F78" s="419"/>
      <c r="G78" s="430" t="s">
        <v>505</v>
      </c>
      <c r="H78" s="431"/>
      <c r="I78" s="274"/>
      <c r="J78" s="420">
        <v>7750.072</v>
      </c>
      <c r="K78" s="477">
        <v>5.5980303497057085E-05</v>
      </c>
      <c r="L78" s="478">
        <v>-2287.6</v>
      </c>
      <c r="M78" s="477">
        <v>-2.691513833147499E-05</v>
      </c>
      <c r="N78" s="478" t="s">
        <v>20</v>
      </c>
      <c r="O78" s="477" t="s">
        <v>208</v>
      </c>
      <c r="P78" s="478">
        <v>5462.472</v>
      </c>
      <c r="Q78" s="479">
        <v>3.180942311589938E-05</v>
      </c>
      <c r="R78" s="47"/>
    </row>
    <row r="79" spans="1:18" ht="13.5" thickBot="1">
      <c r="A79" s="51" t="e">
        <f>IF(COUNTBLANK(C79:IV79)=254,"odstr",IF(AND($A$1="TISK",SUM(J79:Q79)=0),"odstr","OK"))</f>
        <v>#REF!</v>
      </c>
      <c r="B79" s="22" t="s">
        <v>103</v>
      </c>
      <c r="C79" s="52"/>
      <c r="D79" s="108"/>
      <c r="E79" s="423" t="s">
        <v>506</v>
      </c>
      <c r="F79" s="109"/>
      <c r="G79" s="109"/>
      <c r="H79" s="110"/>
      <c r="I79" s="111"/>
      <c r="J79" s="112">
        <v>103671.40037</v>
      </c>
      <c r="K79" s="131">
        <v>0.0007488390374537832</v>
      </c>
      <c r="L79" s="480">
        <v>-207.682</v>
      </c>
      <c r="M79" s="131">
        <v>-2.4435171179215724E-06</v>
      </c>
      <c r="N79" s="480" t="s">
        <v>20</v>
      </c>
      <c r="O79" s="131" t="s">
        <v>208</v>
      </c>
      <c r="P79" s="480">
        <v>103463.71837</v>
      </c>
      <c r="Q79" s="481">
        <v>0.0006024966708800671</v>
      </c>
      <c r="R79" s="47"/>
    </row>
    <row r="80" spans="1:18" ht="12.75">
      <c r="A80" s="51" t="e">
        <f>IF(COUNTBLANK(C80:IV80)=254,"odstr",IF(AND($A$1="TISK",SUM(J80:Q80)=0),"odstr","OK"))</f>
        <v>#REF!</v>
      </c>
      <c r="B80" s="22" t="s">
        <v>103</v>
      </c>
      <c r="C80" s="52"/>
      <c r="D80" s="405"/>
      <c r="E80" s="424"/>
      <c r="F80" s="406"/>
      <c r="G80" s="406" t="s">
        <v>507</v>
      </c>
      <c r="H80" s="407"/>
      <c r="I80" s="408"/>
      <c r="J80" s="409">
        <v>103671.40037</v>
      </c>
      <c r="K80" s="457">
        <v>0.0007488390374537832</v>
      </c>
      <c r="L80" s="458">
        <v>-207.682</v>
      </c>
      <c r="M80" s="457">
        <v>-2.4435171179215724E-06</v>
      </c>
      <c r="N80" s="458" t="s">
        <v>20</v>
      </c>
      <c r="O80" s="457" t="s">
        <v>208</v>
      </c>
      <c r="P80" s="458">
        <v>103463.71837</v>
      </c>
      <c r="Q80" s="459">
        <v>0.0006024966708800671</v>
      </c>
      <c r="R80" s="47"/>
    </row>
    <row r="81" spans="1:18" ht="12.75">
      <c r="A81" s="51" t="e">
        <f>IF(COUNTBLANK(C81:IV81)=254,"odstr",IF(AND($A$1="TISK",SUM(J81:Q81)=0),"odstr","OK"))</f>
        <v>#REF!</v>
      </c>
      <c r="B81" s="22" t="s">
        <v>103</v>
      </c>
      <c r="C81" s="52"/>
      <c r="D81" s="90"/>
      <c r="E81" s="231">
        <v>6221</v>
      </c>
      <c r="F81" s="260"/>
      <c r="G81" s="91" t="s">
        <v>508</v>
      </c>
      <c r="H81" s="92"/>
      <c r="I81" s="93"/>
      <c r="J81" s="94">
        <v>6552.16137</v>
      </c>
      <c r="K81" s="460">
        <v>4.732755799614421E-05</v>
      </c>
      <c r="L81" s="461">
        <v>-207.682</v>
      </c>
      <c r="M81" s="460">
        <v>-2.4435171179215724E-06</v>
      </c>
      <c r="N81" s="461" t="s">
        <v>20</v>
      </c>
      <c r="O81" s="460" t="s">
        <v>208</v>
      </c>
      <c r="P81" s="461">
        <v>6344.47937</v>
      </c>
      <c r="Q81" s="462">
        <v>3.6945585941753985E-05</v>
      </c>
      <c r="R81" s="47"/>
    </row>
    <row r="82" spans="1:18" ht="13.5" thickBot="1">
      <c r="A82" s="51" t="e">
        <f>IF(COUNTBLANK(C82:IV82)=254,"odstr",IF(AND($A$1="TISK",SUM(J82:Q82)=0),"odstr","OK"))</f>
        <v>#REF!</v>
      </c>
      <c r="B82" s="22" t="s">
        <v>103</v>
      </c>
      <c r="C82" s="52"/>
      <c r="D82" s="99"/>
      <c r="E82" s="425">
        <v>6222</v>
      </c>
      <c r="F82" s="426"/>
      <c r="G82" s="100" t="s">
        <v>509</v>
      </c>
      <c r="H82" s="101"/>
      <c r="I82" s="102"/>
      <c r="J82" s="103">
        <v>97119.239</v>
      </c>
      <c r="K82" s="482">
        <v>0.000701511479457639</v>
      </c>
      <c r="L82" s="483">
        <v>0</v>
      </c>
      <c r="M82" s="482">
        <v>0</v>
      </c>
      <c r="N82" s="483" t="s">
        <v>20</v>
      </c>
      <c r="O82" s="482" t="s">
        <v>208</v>
      </c>
      <c r="P82" s="483">
        <v>97119.239</v>
      </c>
      <c r="Q82" s="484">
        <v>0.0005655510849383131</v>
      </c>
      <c r="R82" s="47"/>
    </row>
    <row r="83" spans="1:18" ht="13.5" thickBot="1">
      <c r="A83" s="51" t="e">
        <f>IF(COUNTBLANK(C83:IV83)=254,"odstr",IF(AND($A$1="TISK",SUM(J83:Q83)=0),"odstr","OK"))</f>
        <v>#REF!</v>
      </c>
      <c r="B83" s="22" t="s">
        <v>103</v>
      </c>
      <c r="C83" s="52"/>
      <c r="D83" s="108"/>
      <c r="E83" s="109" t="s">
        <v>23</v>
      </c>
      <c r="F83" s="109"/>
      <c r="G83" s="109"/>
      <c r="H83" s="110"/>
      <c r="I83" s="111"/>
      <c r="J83" s="112">
        <v>138442836.42384014</v>
      </c>
      <c r="K83" s="131">
        <v>1</v>
      </c>
      <c r="L83" s="480">
        <v>-84993061.22178997</v>
      </c>
      <c r="M83" s="131">
        <v>-1</v>
      </c>
      <c r="N83" s="480">
        <v>118275187.55811001</v>
      </c>
      <c r="O83" s="131">
        <v>1</v>
      </c>
      <c r="P83" s="480">
        <v>171724962.76016018</v>
      </c>
      <c r="Q83" s="481">
        <v>1</v>
      </c>
      <c r="R83" s="47"/>
    </row>
    <row r="84" spans="1:17" ht="13.5">
      <c r="A84" s="51" t="s">
        <v>99</v>
      </c>
      <c r="B84" s="51" t="s">
        <v>104</v>
      </c>
      <c r="D84" s="117" t="s">
        <v>56</v>
      </c>
      <c r="E84" s="118"/>
      <c r="F84" s="118"/>
      <c r="G84" s="118"/>
      <c r="H84" s="118"/>
      <c r="I84" s="117"/>
      <c r="J84" s="117"/>
      <c r="K84" s="117"/>
      <c r="L84" s="117"/>
      <c r="M84" s="117"/>
      <c r="N84" s="117"/>
      <c r="O84" s="117"/>
      <c r="P84" s="117"/>
      <c r="Q84" s="119" t="s">
        <v>59</v>
      </c>
    </row>
    <row r="85" spans="1:17" ht="12.75">
      <c r="A85" s="51" t="str">
        <f>IF(COUNTBLANK(D85:E85)=2,"odstr","OK")</f>
        <v>OK</v>
      </c>
      <c r="B85" s="51"/>
      <c r="D85" s="120" t="s">
        <v>211</v>
      </c>
      <c r="E85" s="544" t="s">
        <v>96</v>
      </c>
      <c r="F85" s="544"/>
      <c r="G85" s="544"/>
      <c r="H85" s="544"/>
      <c r="I85" s="544"/>
      <c r="J85" s="544"/>
      <c r="K85" s="544"/>
      <c r="L85" s="544"/>
      <c r="M85" s="544"/>
      <c r="N85" s="544"/>
      <c r="O85" s="544"/>
      <c r="P85" s="544"/>
      <c r="Q85" s="544"/>
    </row>
    <row r="86" spans="1:17" ht="12.75">
      <c r="A86" s="51" t="str">
        <f>IF(COUNTBLANK(D86:E86)=2,"odstr","OK")</f>
        <v>OK</v>
      </c>
      <c r="B86" s="51"/>
      <c r="D86" s="120" t="s">
        <v>24</v>
      </c>
      <c r="E86" s="544" t="s">
        <v>25</v>
      </c>
      <c r="F86" s="544"/>
      <c r="G86" s="544"/>
      <c r="H86" s="544"/>
      <c r="I86" s="544"/>
      <c r="J86" s="544"/>
      <c r="K86" s="544"/>
      <c r="L86" s="544"/>
      <c r="M86" s="544"/>
      <c r="N86" s="544"/>
      <c r="O86" s="544"/>
      <c r="P86" s="544"/>
      <c r="Q86" s="544"/>
    </row>
    <row r="87" spans="1:2" ht="12.75">
      <c r="A87" s="51" t="s">
        <v>104</v>
      </c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18" ht="12.75">
      <c r="A91" s="51"/>
      <c r="B91" s="51"/>
      <c r="J91" s="71"/>
      <c r="K91" s="71"/>
      <c r="L91" s="71"/>
      <c r="M91" s="71"/>
      <c r="N91" s="71"/>
      <c r="O91" s="71"/>
      <c r="P91" s="71"/>
      <c r="Q91" s="71"/>
      <c r="R91" s="71"/>
    </row>
    <row r="92" spans="1:19" ht="12.75">
      <c r="A92" s="51"/>
      <c r="B92" s="51"/>
      <c r="J92" s="71"/>
      <c r="K92" s="71"/>
      <c r="L92" s="71"/>
      <c r="M92" s="71"/>
      <c r="N92" s="71"/>
      <c r="O92" s="71"/>
      <c r="P92" s="71"/>
      <c r="Q92" s="71"/>
      <c r="R92" s="71"/>
      <c r="S92" s="7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 sheet="1" objects="1" scenarios="1"/>
  <mergeCells count="11">
    <mergeCell ref="L9:M12"/>
    <mergeCell ref="N9:O12"/>
    <mergeCell ref="E86:Q86"/>
    <mergeCell ref="D9:E13"/>
    <mergeCell ref="G9:H13"/>
    <mergeCell ref="E85:Q85"/>
    <mergeCell ref="J9:K12"/>
    <mergeCell ref="P9:Q12"/>
    <mergeCell ref="G71:H71"/>
    <mergeCell ref="G69:H69"/>
    <mergeCell ref="G65:H65"/>
  </mergeCells>
  <conditionalFormatting sqref="G8">
    <cfRule type="expression" priority="1" dxfId="2" stopIfTrue="1">
      <formula>R8=" "</formula>
    </cfRule>
  </conditionalFormatting>
  <conditionalFormatting sqref="Q84">
    <cfRule type="expression" priority="2" dxfId="2" stopIfTrue="1">
      <formula>R84=" "</formula>
    </cfRule>
  </conditionalFormatting>
  <conditionalFormatting sqref="G3">
    <cfRule type="expression" priority="3" dxfId="2" stopIfTrue="1">
      <formula>D1=" ?"</formula>
    </cfRule>
  </conditionalFormatting>
  <conditionalFormatting sqref="B14:B83 A2:A86">
    <cfRule type="cellIs" priority="4" dxfId="1" operator="equal" stopIfTrue="1">
      <formula>"odstr"</formula>
    </cfRule>
  </conditionalFormatting>
  <conditionalFormatting sqref="C1:E1">
    <cfRule type="cellIs" priority="5" dxfId="0" operator="equal" stopIfTrue="1">
      <formula>"nezadána"</formula>
    </cfRule>
  </conditionalFormatting>
  <conditionalFormatting sqref="B1">
    <cfRule type="cellIs" priority="6" dxfId="2" operator="equal" stopIfTrue="1">
      <formula>"FUNKCE"</formula>
    </cfRule>
  </conditionalFormatting>
  <conditionalFormatting sqref="Q1 F1:I1">
    <cfRule type="cellIs" priority="7" dxfId="3" operator="notEqual" stopIfTrue="1">
      <formula>""</formula>
    </cfRule>
  </conditionalFormatting>
  <conditionalFormatting sqref="B4">
    <cfRule type="expression" priority="8" dxfId="2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Q1">
      <formula1>"a,b,c,d,e,f,g,h,i,j,k,l,m,a,o,p"</formula1>
    </dataValidation>
  </dataValidations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5"/>
  <dimension ref="A1:AN199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6.75390625" style="26" customWidth="1"/>
    <col min="6" max="6" width="1.12109375" style="26" customWidth="1"/>
    <col min="7" max="7" width="11.375" style="26" customWidth="1"/>
    <col min="8" max="8" width="31.625" style="26" customWidth="1"/>
    <col min="9" max="9" width="1.12109375" style="26" customWidth="1"/>
    <col min="10" max="11" width="12.75390625" style="26" customWidth="1"/>
    <col min="12" max="15" width="1.75390625" style="26" customWidth="1"/>
    <col min="16" max="16" width="10.00390625" style="26" customWidth="1"/>
    <col min="17" max="17" width="9.25390625" style="26" customWidth="1"/>
    <col min="18" max="35" width="1.75390625" style="26" customWidth="1"/>
    <col min="36" max="16384" width="9.125" style="26" customWidth="1"/>
  </cols>
  <sheetData>
    <row r="1" spans="1:12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CONCATENATE(C1,K1)</f>
        <v>#REF!</v>
      </c>
      <c r="F1" s="18">
        <v>11</v>
      </c>
      <c r="G1" s="19"/>
      <c r="H1" s="19"/>
      <c r="I1" s="19"/>
      <c r="J1" s="21"/>
      <c r="K1" s="22"/>
      <c r="L1" s="23"/>
    </row>
    <row r="2" spans="1:3" ht="12.75">
      <c r="A2" s="20" t="s">
        <v>99</v>
      </c>
      <c r="B2" s="24"/>
      <c r="C2" s="25"/>
    </row>
    <row r="3" spans="1:11" s="28" customFormat="1" ht="15.75">
      <c r="A3" s="20" t="s">
        <v>99</v>
      </c>
      <c r="B3" s="27" t="s">
        <v>115</v>
      </c>
      <c r="D3" s="29" t="s">
        <v>72</v>
      </c>
      <c r="E3" s="29"/>
      <c r="F3" s="29"/>
      <c r="G3" s="29"/>
      <c r="H3" s="30" t="s">
        <v>27</v>
      </c>
      <c r="I3" s="31"/>
      <c r="J3" s="29"/>
      <c r="K3" s="29"/>
    </row>
    <row r="4" spans="1:11" s="28" customFormat="1" ht="15.75" hidden="1">
      <c r="A4" s="20" t="s">
        <v>99</v>
      </c>
      <c r="B4" s="33">
        <f>COUNTA(Datova_oblast)</f>
        <v>48</v>
      </c>
      <c r="D4" s="34" t="e">
        <f>IF(D1=" ?","",CONCATENATE("Tab. ",E1,":"))</f>
        <v>#REF!</v>
      </c>
      <c r="E4" s="29"/>
      <c r="F4" s="29"/>
      <c r="G4" s="29"/>
      <c r="H4" s="34" t="str">
        <f>IF(H3="Zadejte název tabulky","",H3)</f>
        <v>Poskytnuté dotace církevním školám – podle paragrafů</v>
      </c>
      <c r="I4" s="31"/>
      <c r="J4" s="29"/>
      <c r="K4" s="29"/>
    </row>
    <row r="5" spans="1:11" s="28" customFormat="1" ht="15.75">
      <c r="A5" s="20" t="str">
        <f>IF(D5="","odstr","OK")</f>
        <v>odstr</v>
      </c>
      <c r="B5" s="35">
        <v>0</v>
      </c>
      <c r="D5" s="246"/>
      <c r="E5" s="37"/>
      <c r="F5" s="37"/>
      <c r="G5" s="37"/>
      <c r="H5" s="37"/>
      <c r="I5" s="37"/>
      <c r="J5" s="37"/>
      <c r="K5" s="37"/>
    </row>
    <row r="6" spans="1:11" s="28" customFormat="1" ht="21" customHeight="1" hidden="1">
      <c r="A6" s="20" t="str">
        <f>IF(COUNTBLANK(C6:IV6)=254,"odstr","OK")</f>
        <v>odstr</v>
      </c>
      <c r="B6" s="38" t="s">
        <v>101</v>
      </c>
      <c r="D6" s="39"/>
      <c r="E6" s="39"/>
      <c r="F6" s="39"/>
      <c r="G6" s="39"/>
      <c r="H6" s="39"/>
      <c r="I6" s="39"/>
      <c r="J6" s="39"/>
      <c r="K6" s="39"/>
    </row>
    <row r="7" spans="1:11" s="28" customFormat="1" ht="21" customHeight="1" hidden="1">
      <c r="A7" s="20" t="str">
        <f>IF(COUNTBLANK(C7:IV7)=254,"odstr","OK")</f>
        <v>odstr</v>
      </c>
      <c r="B7" s="38" t="s">
        <v>102</v>
      </c>
      <c r="D7" s="40"/>
      <c r="E7" s="40"/>
      <c r="F7" s="40"/>
      <c r="G7" s="40"/>
      <c r="H7" s="40"/>
      <c r="I7" s="40"/>
      <c r="J7" s="40"/>
      <c r="K7" s="40"/>
    </row>
    <row r="8" spans="1:12" s="41" customFormat="1" ht="21" customHeight="1" thickBot="1">
      <c r="A8" s="20" t="s">
        <v>99</v>
      </c>
      <c r="B8" s="20"/>
      <c r="D8" s="42" t="s">
        <v>31</v>
      </c>
      <c r="E8" s="43"/>
      <c r="F8" s="43"/>
      <c r="G8" s="43"/>
      <c r="H8" s="43"/>
      <c r="I8" s="44"/>
      <c r="J8" s="44"/>
      <c r="K8" s="45" t="s">
        <v>194</v>
      </c>
      <c r="L8" s="20"/>
    </row>
    <row r="9" spans="1:12" ht="8.25" customHeight="1">
      <c r="A9" s="20" t="s">
        <v>99</v>
      </c>
      <c r="C9" s="46"/>
      <c r="D9" s="644" t="s">
        <v>451</v>
      </c>
      <c r="E9" s="645"/>
      <c r="F9" s="139"/>
      <c r="G9" s="575" t="s">
        <v>452</v>
      </c>
      <c r="H9" s="575"/>
      <c r="I9" s="141"/>
      <c r="J9" s="584" t="s">
        <v>30</v>
      </c>
      <c r="K9" s="548" t="s">
        <v>28</v>
      </c>
      <c r="L9" s="47"/>
    </row>
    <row r="10" spans="1:12" ht="8.25" customHeight="1">
      <c r="A10" s="20" t="s">
        <v>99</v>
      </c>
      <c r="C10" s="46"/>
      <c r="D10" s="646"/>
      <c r="E10" s="647"/>
      <c r="F10" s="143"/>
      <c r="G10" s="576"/>
      <c r="H10" s="576"/>
      <c r="I10" s="145"/>
      <c r="J10" s="585"/>
      <c r="K10" s="549"/>
      <c r="L10" s="47"/>
    </row>
    <row r="11" spans="1:12" ht="8.25" customHeight="1">
      <c r="A11" s="20" t="s">
        <v>99</v>
      </c>
      <c r="C11" s="46"/>
      <c r="D11" s="646"/>
      <c r="E11" s="647"/>
      <c r="F11" s="143"/>
      <c r="G11" s="576"/>
      <c r="H11" s="576"/>
      <c r="I11" s="145"/>
      <c r="J11" s="585"/>
      <c r="K11" s="549"/>
      <c r="L11" s="47"/>
    </row>
    <row r="12" spans="1:12" ht="8.25" customHeight="1">
      <c r="A12" s="20" t="s">
        <v>99</v>
      </c>
      <c r="C12" s="46"/>
      <c r="D12" s="646"/>
      <c r="E12" s="647"/>
      <c r="F12" s="143"/>
      <c r="G12" s="576"/>
      <c r="H12" s="576"/>
      <c r="I12" s="145"/>
      <c r="J12" s="585"/>
      <c r="K12" s="549"/>
      <c r="L12" s="47"/>
    </row>
    <row r="13" spans="1:12" ht="8.25" customHeight="1" thickBot="1">
      <c r="A13" s="20" t="s">
        <v>99</v>
      </c>
      <c r="C13" s="46"/>
      <c r="D13" s="648"/>
      <c r="E13" s="649"/>
      <c r="F13" s="147"/>
      <c r="G13" s="577"/>
      <c r="H13" s="577"/>
      <c r="I13" s="149"/>
      <c r="J13" s="586"/>
      <c r="K13" s="550"/>
      <c r="L13" s="47"/>
    </row>
    <row r="14" spans="1:40" ht="13.5" thickTop="1">
      <c r="A14" s="51" t="e">
        <f>IF(COUNTBLANK(C14:IV14)=254,"odstr",IF(AND($A$1="TISK",SUM(J14:K14)=0),"odstr","OK"))</f>
        <v>#REF!</v>
      </c>
      <c r="B14" s="22" t="s">
        <v>103</v>
      </c>
      <c r="C14" s="52"/>
      <c r="D14" s="487"/>
      <c r="E14" s="171">
        <v>3111</v>
      </c>
      <c r="F14" s="247"/>
      <c r="G14" s="412" t="s">
        <v>456</v>
      </c>
      <c r="H14" s="488"/>
      <c r="I14" s="489"/>
      <c r="J14" s="59">
        <v>57456</v>
      </c>
      <c r="K14" s="61">
        <v>57456</v>
      </c>
      <c r="L14" s="47"/>
      <c r="AM14" s="71"/>
      <c r="AN14" s="71"/>
    </row>
    <row r="15" spans="1:40" ht="12.75">
      <c r="A15" s="51" t="e">
        <f>IF(COUNTBLANK(C15:IV15)=254,"odstr",IF(AND($A$1="TISK",SUM(J15:K15)=0),"odstr","OK"))</f>
        <v>#REF!</v>
      </c>
      <c r="B15" s="22" t="s">
        <v>103</v>
      </c>
      <c r="C15" s="52"/>
      <c r="D15" s="490"/>
      <c r="E15" s="178">
        <v>3112</v>
      </c>
      <c r="F15" s="249"/>
      <c r="G15" s="412" t="s">
        <v>457</v>
      </c>
      <c r="H15" s="412"/>
      <c r="I15" s="491" t="e">
        <v>#N/A</v>
      </c>
      <c r="J15" s="68">
        <v>9600</v>
      </c>
      <c r="K15" s="70">
        <v>9600</v>
      </c>
      <c r="L15" s="47"/>
      <c r="Q15" s="283"/>
      <c r="AM15" s="71"/>
      <c r="AN15" s="71"/>
    </row>
    <row r="16" spans="1:40" ht="12.75">
      <c r="A16" s="51" t="e">
        <f>IF(COUNTBLANK(C16:IV16)=254,"odstr",IF(AND($A$1="TISK",SUM(J16:K16)=0),"odstr","OK"))</f>
        <v>#REF!</v>
      </c>
      <c r="B16" s="22" t="s">
        <v>103</v>
      </c>
      <c r="C16" s="52"/>
      <c r="D16" s="490"/>
      <c r="E16" s="178">
        <v>3113</v>
      </c>
      <c r="F16" s="249"/>
      <c r="G16" s="412" t="s">
        <v>458</v>
      </c>
      <c r="H16" s="412"/>
      <c r="I16" s="491" t="e">
        <v>#N/A</v>
      </c>
      <c r="J16" s="68">
        <v>244029</v>
      </c>
      <c r="K16" s="70">
        <v>244029</v>
      </c>
      <c r="L16" s="47"/>
      <c r="AM16" s="71"/>
      <c r="AN16" s="71"/>
    </row>
    <row r="17" spans="1:40" ht="12.75">
      <c r="A17" s="51" t="e">
        <f>IF(COUNTBLANK(C17:IV17)=254,"odstr",IF(AND($A$1="TISK",SUM(J17:K17)=0),"odstr","OK"))</f>
        <v>#REF!</v>
      </c>
      <c r="B17" s="22" t="s">
        <v>103</v>
      </c>
      <c r="C17" s="52"/>
      <c r="D17" s="490"/>
      <c r="E17" s="178">
        <v>3114</v>
      </c>
      <c r="F17" s="249"/>
      <c r="G17" s="412" t="s">
        <v>459</v>
      </c>
      <c r="H17" s="412"/>
      <c r="I17" s="491" t="e">
        <v>#N/A</v>
      </c>
      <c r="J17" s="68">
        <v>74595</v>
      </c>
      <c r="K17" s="70">
        <v>74595</v>
      </c>
      <c r="L17" s="47"/>
      <c r="Q17" s="283"/>
      <c r="AM17" s="71"/>
      <c r="AN17" s="71"/>
    </row>
    <row r="18" spans="1:40" ht="12.75">
      <c r="A18" s="51" t="e">
        <f>IF(COUNTBLANK(C18:IV18)=254,"odstr",IF(AND($A$1="TISK",SUM(J18:K18)=0),"odstr","OK"))</f>
        <v>#REF!</v>
      </c>
      <c r="B18" s="22" t="s">
        <v>103</v>
      </c>
      <c r="C18" s="52"/>
      <c r="D18" s="490"/>
      <c r="E18" s="178">
        <v>3121</v>
      </c>
      <c r="F18" s="249"/>
      <c r="G18" s="412" t="s">
        <v>460</v>
      </c>
      <c r="H18" s="412"/>
      <c r="I18" s="491" t="e">
        <v>#N/A</v>
      </c>
      <c r="J18" s="68">
        <v>309438</v>
      </c>
      <c r="K18" s="70">
        <v>309438</v>
      </c>
      <c r="L18" s="47"/>
      <c r="AM18" s="71"/>
      <c r="AN18" s="71"/>
    </row>
    <row r="19" spans="1:40" ht="12.75">
      <c r="A19" s="51" t="e">
        <f>IF(COUNTBLANK(C19:IV19)=254,"odstr",IF(AND($A$1="TISK",SUM(J19:K19)=0),"odstr","OK"))</f>
        <v>#REF!</v>
      </c>
      <c r="B19" s="22" t="s">
        <v>103</v>
      </c>
      <c r="C19" s="52"/>
      <c r="D19" s="490"/>
      <c r="E19" s="178">
        <v>3122</v>
      </c>
      <c r="F19" s="249"/>
      <c r="G19" s="412" t="s">
        <v>461</v>
      </c>
      <c r="H19" s="412"/>
      <c r="I19" s="491" t="e">
        <v>#N/A</v>
      </c>
      <c r="J19" s="68">
        <v>105552</v>
      </c>
      <c r="K19" s="70">
        <v>105552</v>
      </c>
      <c r="L19" s="47"/>
      <c r="Q19" s="283"/>
      <c r="AM19" s="71"/>
      <c r="AN19" s="71"/>
    </row>
    <row r="20" spans="1:40" ht="12.75">
      <c r="A20" s="51" t="e">
        <f>IF(COUNTBLANK(C20:IV20)=254,"odstr",IF(AND($A$1="TISK",SUM(J20:K20)=0),"odstr","OK"))</f>
        <v>#REF!</v>
      </c>
      <c r="B20" s="22" t="s">
        <v>103</v>
      </c>
      <c r="C20" s="52"/>
      <c r="D20" s="490"/>
      <c r="E20" s="178">
        <v>3123</v>
      </c>
      <c r="F20" s="249"/>
      <c r="G20" s="412" t="s">
        <v>462</v>
      </c>
      <c r="H20" s="412"/>
      <c r="I20" s="491" t="e">
        <v>#N/A</v>
      </c>
      <c r="J20" s="68">
        <v>14627</v>
      </c>
      <c r="K20" s="70">
        <v>14627</v>
      </c>
      <c r="L20" s="47"/>
      <c r="AM20" s="71"/>
      <c r="AN20" s="71"/>
    </row>
    <row r="21" spans="1:40" ht="12.75">
      <c r="A21" s="51" t="e">
        <f>IF(COUNTBLANK(C21:IV21)=254,"odstr",IF(AND($A$1="TISK",SUM(J21:K21)=0),"odstr","OK"))</f>
        <v>#REF!</v>
      </c>
      <c r="B21" s="22" t="s">
        <v>103</v>
      </c>
      <c r="C21" s="52"/>
      <c r="D21" s="490"/>
      <c r="E21" s="178">
        <v>3124</v>
      </c>
      <c r="F21" s="249"/>
      <c r="G21" s="412" t="s">
        <v>463</v>
      </c>
      <c r="H21" s="412"/>
      <c r="I21" s="491" t="e">
        <v>#N/A</v>
      </c>
      <c r="J21" s="68">
        <v>18059</v>
      </c>
      <c r="K21" s="70">
        <v>18059</v>
      </c>
      <c r="L21" s="47"/>
      <c r="AM21" s="71"/>
      <c r="AN21" s="71"/>
    </row>
    <row r="22" spans="1:40" ht="12.75">
      <c r="A22" s="51" t="e">
        <f>IF(COUNTBLANK(C22:IV22)=254,"odstr",IF(AND($A$1="TISK",SUM(J22:K22)=0),"odstr","OK"))</f>
        <v>#REF!</v>
      </c>
      <c r="B22" s="22" t="s">
        <v>103</v>
      </c>
      <c r="C22" s="52"/>
      <c r="D22" s="490"/>
      <c r="E22" s="178">
        <v>3126</v>
      </c>
      <c r="F22" s="249"/>
      <c r="G22" s="412" t="s">
        <v>464</v>
      </c>
      <c r="H22" s="412"/>
      <c r="I22" s="491" t="e">
        <v>#N/A</v>
      </c>
      <c r="J22" s="68">
        <v>36820</v>
      </c>
      <c r="K22" s="70">
        <v>36820</v>
      </c>
      <c r="L22" s="47"/>
      <c r="AM22" s="71"/>
      <c r="AN22" s="71"/>
    </row>
    <row r="23" spans="1:40" ht="12.75">
      <c r="A23" s="51" t="e">
        <f>IF(COUNTBLANK(C23:IV23)=254,"odstr",IF(AND($A$1="TISK",SUM(J23:K23)=0),"odstr","OK"))</f>
        <v>#REF!</v>
      </c>
      <c r="B23" s="22" t="s">
        <v>103</v>
      </c>
      <c r="C23" s="52"/>
      <c r="D23" s="490"/>
      <c r="E23" s="178">
        <v>3141</v>
      </c>
      <c r="F23" s="249"/>
      <c r="G23" s="412" t="s">
        <v>469</v>
      </c>
      <c r="H23" s="412"/>
      <c r="I23" s="491" t="e">
        <v>#N/A</v>
      </c>
      <c r="J23" s="68">
        <v>19229</v>
      </c>
      <c r="K23" s="70">
        <v>19229</v>
      </c>
      <c r="L23" s="47"/>
      <c r="AM23" s="71"/>
      <c r="AN23" s="71"/>
    </row>
    <row r="24" spans="1:40" ht="12.75">
      <c r="A24" s="51" t="e">
        <f>IF(COUNTBLANK(C24:IV24)=254,"odstr",IF(AND($A$1="TISK",SUM(J24:K24)=0),"odstr","OK"))</f>
        <v>#REF!</v>
      </c>
      <c r="B24" s="22" t="s">
        <v>103</v>
      </c>
      <c r="C24" s="52"/>
      <c r="D24" s="490"/>
      <c r="E24" s="178">
        <v>3142</v>
      </c>
      <c r="F24" s="249"/>
      <c r="G24" s="412" t="s">
        <v>470</v>
      </c>
      <c r="H24" s="412"/>
      <c r="I24" s="491" t="e">
        <v>#N/A</v>
      </c>
      <c r="J24" s="68">
        <v>38844</v>
      </c>
      <c r="K24" s="70">
        <v>38844</v>
      </c>
      <c r="L24" s="47"/>
      <c r="AM24" s="71"/>
      <c r="AN24" s="71"/>
    </row>
    <row r="25" spans="1:40" ht="12.75">
      <c r="A25" s="51" t="e">
        <f>IF(COUNTBLANK(C25:IV25)=254,"odstr",IF(AND($A$1="TISK",SUM(J25:K25)=0),"odstr","OK"))</f>
        <v>#REF!</v>
      </c>
      <c r="B25" s="22" t="s">
        <v>103</v>
      </c>
      <c r="C25" s="52"/>
      <c r="D25" s="490"/>
      <c r="E25" s="178">
        <v>3143</v>
      </c>
      <c r="F25" s="249"/>
      <c r="G25" s="412" t="s">
        <v>471</v>
      </c>
      <c r="H25" s="412"/>
      <c r="I25" s="491" t="e">
        <v>#N/A</v>
      </c>
      <c r="J25" s="68">
        <v>49387</v>
      </c>
      <c r="K25" s="70">
        <v>49387</v>
      </c>
      <c r="L25" s="47"/>
      <c r="AM25" s="71"/>
      <c r="AN25" s="71"/>
    </row>
    <row r="26" spans="1:40" ht="12.75">
      <c r="A26" s="51" t="e">
        <f>IF(COUNTBLANK(C26:IV26)=254,"odstr",IF(AND($A$1="TISK",SUM(J26:K26)=0),"odstr","OK"))</f>
        <v>#REF!</v>
      </c>
      <c r="B26" s="22" t="s">
        <v>103</v>
      </c>
      <c r="C26" s="52"/>
      <c r="D26" s="490"/>
      <c r="E26" s="178">
        <v>3145</v>
      </c>
      <c r="F26" s="249"/>
      <c r="G26" s="412" t="s">
        <v>472</v>
      </c>
      <c r="H26" s="412"/>
      <c r="I26" s="491" t="e">
        <v>#N/A</v>
      </c>
      <c r="J26" s="68">
        <v>3537</v>
      </c>
      <c r="K26" s="70">
        <v>3537</v>
      </c>
      <c r="L26" s="47"/>
      <c r="AM26" s="71"/>
      <c r="AN26" s="71"/>
    </row>
    <row r="27" spans="1:40" ht="12.75" customHeight="1">
      <c r="A27" s="51" t="e">
        <f>IF(COUNTBLANK(C27:IV27)=254,"odstr",IF(AND($A$1="TISK",SUM(J27:K27)=0),"odstr","OK"))</f>
        <v>#REF!</v>
      </c>
      <c r="B27" s="22" t="s">
        <v>103</v>
      </c>
      <c r="C27" s="52"/>
      <c r="D27" s="490"/>
      <c r="E27" s="178">
        <v>3146</v>
      </c>
      <c r="F27" s="249"/>
      <c r="G27" s="412" t="s">
        <v>473</v>
      </c>
      <c r="H27" s="413"/>
      <c r="I27" s="492" t="e">
        <v>#N/A</v>
      </c>
      <c r="J27" s="68">
        <v>4088</v>
      </c>
      <c r="K27" s="70">
        <v>4088</v>
      </c>
      <c r="L27" s="47"/>
      <c r="AM27" s="71"/>
      <c r="AN27" s="71"/>
    </row>
    <row r="28" spans="1:40" ht="12.75">
      <c r="A28" s="51" t="e">
        <f>IF(COUNTBLANK(C28:IV28)=254,"odstr",IF(AND($A$1="TISK",SUM(J28:K28)=0),"odstr","OK"))</f>
        <v>#REF!</v>
      </c>
      <c r="B28" s="22" t="s">
        <v>103</v>
      </c>
      <c r="C28" s="52"/>
      <c r="D28" s="490"/>
      <c r="E28" s="178">
        <v>3147</v>
      </c>
      <c r="F28" s="249"/>
      <c r="G28" s="412" t="s">
        <v>474</v>
      </c>
      <c r="H28" s="413"/>
      <c r="I28" s="492"/>
      <c r="J28" s="68">
        <v>43713</v>
      </c>
      <c r="K28" s="70">
        <v>43713</v>
      </c>
      <c r="L28" s="47"/>
      <c r="AM28" s="71"/>
      <c r="AN28" s="71"/>
    </row>
    <row r="29" spans="1:40" ht="12.75">
      <c r="A29" s="51" t="e">
        <f>IF(COUNTBLANK(C29:IV29)=254,"odstr",IF(AND($A$1="TISK",SUM(J29:K29)=0),"odstr","OK"))</f>
        <v>#REF!</v>
      </c>
      <c r="B29" s="22" t="s">
        <v>103</v>
      </c>
      <c r="C29" s="52"/>
      <c r="D29" s="490"/>
      <c r="E29" s="178">
        <v>3150</v>
      </c>
      <c r="F29" s="249"/>
      <c r="G29" s="412" t="s">
        <v>475</v>
      </c>
      <c r="H29" s="412"/>
      <c r="I29" s="491" t="e">
        <v>#N/A</v>
      </c>
      <c r="J29" s="68">
        <v>60509</v>
      </c>
      <c r="K29" s="70">
        <v>60509</v>
      </c>
      <c r="L29" s="47"/>
      <c r="AM29" s="71"/>
      <c r="AN29" s="71"/>
    </row>
    <row r="30" spans="1:40" ht="12.75">
      <c r="A30" s="51" t="e">
        <f>IF(COUNTBLANK(C30:IV30)=254,"odstr",IF(AND($A$1="TISK",SUM(J30:K30)=0),"odstr","OK"))</f>
        <v>#REF!</v>
      </c>
      <c r="B30" s="22" t="s">
        <v>103</v>
      </c>
      <c r="C30" s="52"/>
      <c r="D30" s="490"/>
      <c r="E30" s="178">
        <v>3231</v>
      </c>
      <c r="F30" s="249"/>
      <c r="G30" s="412" t="s">
        <v>479</v>
      </c>
      <c r="H30" s="412"/>
      <c r="I30" s="491" t="e">
        <v>#N/A</v>
      </c>
      <c r="J30" s="68">
        <v>10709</v>
      </c>
      <c r="K30" s="70">
        <v>10709</v>
      </c>
      <c r="L30" s="47"/>
      <c r="AM30" s="71"/>
      <c r="AN30" s="71"/>
    </row>
    <row r="31" spans="1:40" ht="12.75">
      <c r="A31" s="51" t="e">
        <f>IF(COUNTBLANK(C31:IV31)=254,"odstr",IF(AND($A$1="TISK",SUM(J31:K31)=0),"odstr","OK"))</f>
        <v>#REF!</v>
      </c>
      <c r="B31" s="22" t="s">
        <v>103</v>
      </c>
      <c r="C31" s="52"/>
      <c r="D31" s="490"/>
      <c r="E31" s="178">
        <v>3292</v>
      </c>
      <c r="F31" s="249"/>
      <c r="G31" s="412" t="s">
        <v>484</v>
      </c>
      <c r="H31" s="412"/>
      <c r="I31" s="491" t="e">
        <v>#N/A</v>
      </c>
      <c r="J31" s="68">
        <v>0</v>
      </c>
      <c r="K31" s="68">
        <v>0</v>
      </c>
      <c r="L31" s="47"/>
      <c r="Q31" s="283"/>
      <c r="AM31" s="71"/>
      <c r="AN31" s="71"/>
    </row>
    <row r="32" spans="1:40" ht="12.75">
      <c r="A32" s="51" t="e">
        <f>IF(COUNTBLANK(C32:IV32)=254,"odstr",IF(AND($A$1="TISK",SUM(J32:K32)=0),"odstr","OK"))</f>
        <v>#REF!</v>
      </c>
      <c r="B32" s="22" t="s">
        <v>103</v>
      </c>
      <c r="C32" s="52"/>
      <c r="D32" s="493"/>
      <c r="E32" s="178">
        <v>3293</v>
      </c>
      <c r="F32" s="249"/>
      <c r="G32" s="412" t="s">
        <v>485</v>
      </c>
      <c r="H32" s="412"/>
      <c r="I32" s="491"/>
      <c r="J32" s="68">
        <v>0</v>
      </c>
      <c r="K32" s="70">
        <v>0</v>
      </c>
      <c r="L32" s="47"/>
      <c r="AM32" s="71"/>
      <c r="AN32" s="71"/>
    </row>
    <row r="33" spans="1:40" ht="12.75">
      <c r="A33" s="51" t="e">
        <f>IF(COUNTBLANK(C33:IV33)=254,"odstr",IF(AND($A$1="TISK",SUM(J33:K33)=0),"odstr","OK"))</f>
        <v>#REF!</v>
      </c>
      <c r="B33" s="22" t="s">
        <v>103</v>
      </c>
      <c r="C33" s="52"/>
      <c r="D33" s="493"/>
      <c r="E33" s="178">
        <v>3299</v>
      </c>
      <c r="F33" s="249"/>
      <c r="G33" s="412" t="s">
        <v>486</v>
      </c>
      <c r="H33" s="412"/>
      <c r="I33" s="491"/>
      <c r="J33" s="68">
        <v>21207.127</v>
      </c>
      <c r="K33" s="70">
        <v>21160.503</v>
      </c>
      <c r="L33" s="47"/>
      <c r="AM33" s="71"/>
      <c r="AN33" s="71"/>
    </row>
    <row r="34" spans="1:12" ht="12.75">
      <c r="A34" s="51" t="e">
        <f>IF(COUNTBLANK(C34:IV34)=254,"odstr",IF(AND($A$1="TISK",SUM(J34:K34)=0),"odstr","OK"))</f>
        <v>#REF!</v>
      </c>
      <c r="B34" s="22" t="s">
        <v>103</v>
      </c>
      <c r="C34" s="52"/>
      <c r="D34" s="62"/>
      <c r="E34" s="178">
        <v>3421</v>
      </c>
      <c r="F34" s="249"/>
      <c r="G34" s="412" t="s">
        <v>493</v>
      </c>
      <c r="H34" s="412"/>
      <c r="I34" s="491"/>
      <c r="J34" s="68">
        <v>78148</v>
      </c>
      <c r="K34" s="70">
        <v>78148</v>
      </c>
      <c r="L34" s="47"/>
    </row>
    <row r="35" spans="1:12" ht="12.75">
      <c r="A35" s="51" t="e">
        <f>IF(COUNTBLANK(C35:IV35)=254,"odstr",IF(AND($A$1="TISK",SUM(J35:K35)=0),"odstr","OK"))</f>
        <v>#REF!</v>
      </c>
      <c r="B35" s="22" t="s">
        <v>103</v>
      </c>
      <c r="C35" s="52"/>
      <c r="D35" s="62"/>
      <c r="E35" s="178">
        <v>3541</v>
      </c>
      <c r="F35" s="249"/>
      <c r="G35" s="412" t="s">
        <v>495</v>
      </c>
      <c r="H35" s="412"/>
      <c r="I35" s="491" t="e">
        <v>#N/A</v>
      </c>
      <c r="J35" s="68">
        <v>0</v>
      </c>
      <c r="K35" s="70">
        <v>0</v>
      </c>
      <c r="L35" s="47"/>
    </row>
    <row r="36" spans="1:12" ht="13.5" thickBot="1">
      <c r="A36" s="51" t="e">
        <f>IF(COUNTBLANK(C36:IV36)=254,"odstr",IF(AND($A$1="TISK",SUM(J36:K36)=0),"odstr","OK"))</f>
        <v>#REF!</v>
      </c>
      <c r="B36" s="22" t="s">
        <v>103</v>
      </c>
      <c r="C36" s="52"/>
      <c r="D36" s="251"/>
      <c r="E36" s="210">
        <v>4322</v>
      </c>
      <c r="F36" s="252"/>
      <c r="G36" s="412" t="s">
        <v>500</v>
      </c>
      <c r="H36" s="494"/>
      <c r="I36" s="495" t="e">
        <v>#N/A</v>
      </c>
      <c r="J36" s="216">
        <v>10915</v>
      </c>
      <c r="K36" s="422">
        <v>10915</v>
      </c>
      <c r="L36" s="47"/>
    </row>
    <row r="37" spans="1:12" ht="13.5" thickBot="1">
      <c r="A37" s="51" t="e">
        <f>IF(COUNTBLANK(C37:IV37)=254,"odstr",IF(AND($A$1="TISK",SUM(J37:K37)=0),"odstr","OK"))</f>
        <v>#REF!</v>
      </c>
      <c r="B37" s="22" t="s">
        <v>103</v>
      </c>
      <c r="C37" s="52"/>
      <c r="D37" s="108"/>
      <c r="E37" s="109" t="s">
        <v>29</v>
      </c>
      <c r="F37" s="109"/>
      <c r="G37" s="109"/>
      <c r="H37" s="110"/>
      <c r="I37" s="111"/>
      <c r="J37" s="114">
        <v>1210462.127</v>
      </c>
      <c r="K37" s="116">
        <v>1210415.503</v>
      </c>
      <c r="L37" s="47"/>
    </row>
    <row r="38" spans="1:11" ht="13.5">
      <c r="A38" s="51" t="s">
        <v>99</v>
      </c>
      <c r="B38" s="51" t="s">
        <v>104</v>
      </c>
      <c r="D38" s="117" t="s">
        <v>56</v>
      </c>
      <c r="E38" s="118"/>
      <c r="F38" s="118"/>
      <c r="G38" s="118"/>
      <c r="H38" s="118"/>
      <c r="I38" s="117"/>
      <c r="J38" s="117"/>
      <c r="K38" s="119" t="s">
        <v>57</v>
      </c>
    </row>
    <row r="39" spans="1:11" ht="12.75">
      <c r="A39" s="51" t="str">
        <f>IF(COUNTBLANK(D39:E39)=2,"odstr","OK")</f>
        <v>OK</v>
      </c>
      <c r="B39" s="51"/>
      <c r="D39" s="120" t="s">
        <v>211</v>
      </c>
      <c r="E39" s="544" t="s">
        <v>58</v>
      </c>
      <c r="F39" s="544"/>
      <c r="G39" s="544"/>
      <c r="H39" s="544"/>
      <c r="I39" s="544"/>
      <c r="J39" s="544"/>
      <c r="K39" s="544"/>
    </row>
    <row r="40" spans="1:11" ht="25.5" customHeight="1">
      <c r="A40" s="51" t="str">
        <f>IF(COUNTBLANK(D40:E40)=2,"odstr","OK")</f>
        <v>odstr</v>
      </c>
      <c r="B40" s="51"/>
      <c r="D40" s="120"/>
      <c r="E40" s="544"/>
      <c r="F40" s="544"/>
      <c r="G40" s="544"/>
      <c r="H40" s="544"/>
      <c r="I40" s="544"/>
      <c r="J40" s="544"/>
      <c r="K40" s="544"/>
    </row>
    <row r="41" spans="1:10" ht="12.75">
      <c r="A41" s="51" t="s">
        <v>104</v>
      </c>
      <c r="B41" s="51"/>
      <c r="J41" s="283"/>
    </row>
    <row r="42" spans="1:2" ht="12.75">
      <c r="A42" s="51"/>
      <c r="B42" s="51"/>
    </row>
    <row r="43" spans="1:10" ht="12.75">
      <c r="A43" s="51"/>
      <c r="B43" s="51"/>
      <c r="J43" s="283"/>
    </row>
    <row r="44" spans="1:2" ht="12.75">
      <c r="A44" s="51"/>
      <c r="B44" s="51"/>
    </row>
    <row r="45" spans="1:11" ht="12.75">
      <c r="A45" s="51"/>
      <c r="B45" s="51"/>
      <c r="K45" s="7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</sheetData>
  <sheetProtection sheet="1" objects="1" scenarios="1"/>
  <mergeCells count="6">
    <mergeCell ref="E40:K40"/>
    <mergeCell ref="E39:K39"/>
    <mergeCell ref="K9:K13"/>
    <mergeCell ref="D9:E13"/>
    <mergeCell ref="G9:H13"/>
    <mergeCell ref="J9:J13"/>
  </mergeCells>
  <conditionalFormatting sqref="G8">
    <cfRule type="expression" priority="1" dxfId="2" stopIfTrue="1">
      <formula>L8=" "</formula>
    </cfRule>
  </conditionalFormatting>
  <conditionalFormatting sqref="K38">
    <cfRule type="expression" priority="2" dxfId="2" stopIfTrue="1">
      <formula>L38=" "</formula>
    </cfRule>
  </conditionalFormatting>
  <conditionalFormatting sqref="G3">
    <cfRule type="expression" priority="3" dxfId="2" stopIfTrue="1">
      <formula>D1=" ?"</formula>
    </cfRule>
  </conditionalFormatting>
  <conditionalFormatting sqref="A2:A40 B14:B37">
    <cfRule type="cellIs" priority="4" dxfId="1" operator="equal" stopIfTrue="1">
      <formula>"odstr"</formula>
    </cfRule>
  </conditionalFormatting>
  <conditionalFormatting sqref="K1 F1:I1">
    <cfRule type="cellIs" priority="5" dxfId="3" operator="notEqual" stopIfTrue="1">
      <formula>""</formula>
    </cfRule>
  </conditionalFormatting>
  <conditionalFormatting sqref="C1:E1">
    <cfRule type="cellIs" priority="6" dxfId="0" operator="equal" stopIfTrue="1">
      <formula>"nezadána"</formula>
    </cfRule>
  </conditionalFormatting>
  <conditionalFormatting sqref="B1">
    <cfRule type="cellIs" priority="7" dxfId="2" operator="equal" stopIfTrue="1">
      <formula>"FUNKCE"</formula>
    </cfRule>
  </conditionalFormatting>
  <conditionalFormatting sqref="B4">
    <cfRule type="expression" priority="8" dxfId="2" stopIfTrue="1">
      <formula>COUNTIF(Datova_oblast,"")-$B$5&gt;0</formula>
    </cfRule>
  </conditionalFormatting>
  <dataValidations count="2">
    <dataValidation type="list" allowBlank="1" showErrorMessage="1" errorTitle="  Zadané nelze přijmout" error="Do buňky lze vložit pouze malé písmeno (od a do p)." sqref="K1">
      <formula1>"a,b,c,d,e,f,g,h,i,j,k,l,m,a,o,p"</formula1>
    </dataValidation>
    <dataValidation type="whole" allowBlank="1" showErrorMessage="1" errorTitle="  Zadané nelze přijmout" error="Do buňky lze vložit pouze celé číslo (od 1 do 999)." sqref="F1:I1">
      <formula1>1</formula1>
      <formula2>999</formula2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6"/>
  <dimension ref="A1:AN201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2.125" style="26" customWidth="1"/>
    <col min="6" max="6" width="1.75390625" style="26" customWidth="1"/>
    <col min="7" max="7" width="15.75390625" style="26" customWidth="1"/>
    <col min="8" max="8" width="17.125" style="26" customWidth="1"/>
    <col min="9" max="9" width="1.12109375" style="26" customWidth="1"/>
    <col min="10" max="10" width="9.75390625" style="26" customWidth="1"/>
    <col min="11" max="11" width="10.875" style="26" customWidth="1"/>
    <col min="12" max="12" width="8.75390625" style="26" customWidth="1"/>
    <col min="13" max="36" width="1.75390625" style="26" customWidth="1"/>
    <col min="37" max="16384" width="9.125" style="26" customWidth="1"/>
  </cols>
  <sheetData>
    <row r="1" spans="1:13" s="20" customFormat="1" ht="13.5" hidden="1">
      <c r="A1" s="15" t="e">
        <v>#REF!</v>
      </c>
      <c r="B1" s="15">
        <v>0</v>
      </c>
      <c r="C1" s="16" t="e">
        <v>#REF!</v>
      </c>
      <c r="D1" s="17" t="e">
        <v>#REF!</v>
      </c>
      <c r="E1" s="17" t="e">
        <v>#REF!</v>
      </c>
      <c r="F1" s="18">
        <v>12</v>
      </c>
      <c r="G1" s="19"/>
      <c r="H1" s="19"/>
      <c r="I1" s="19"/>
      <c r="J1" s="21"/>
      <c r="K1" s="21"/>
      <c r="L1" s="22"/>
      <c r="M1" s="23"/>
    </row>
    <row r="2" spans="1:3" ht="12.75">
      <c r="A2" s="20" t="s">
        <v>99</v>
      </c>
      <c r="B2" s="24"/>
      <c r="C2" s="25"/>
    </row>
    <row r="3" spans="1:12" s="28" customFormat="1" ht="15.75">
      <c r="A3" s="20" t="s">
        <v>99</v>
      </c>
      <c r="B3" s="27" t="s">
        <v>116</v>
      </c>
      <c r="D3" s="29" t="s">
        <v>71</v>
      </c>
      <c r="E3" s="29"/>
      <c r="F3" s="29"/>
      <c r="G3" s="29"/>
      <c r="H3" s="496" t="s">
        <v>76</v>
      </c>
      <c r="I3" s="31"/>
      <c r="J3" s="29"/>
      <c r="K3" s="29"/>
      <c r="L3" s="29"/>
    </row>
    <row r="4" spans="1:12" s="28" customFormat="1" ht="15.75" hidden="1">
      <c r="A4" s="20" t="s">
        <v>99</v>
      </c>
      <c r="B4" s="33">
        <v>45</v>
      </c>
      <c r="D4" s="34" t="e">
        <v>#REF!</v>
      </c>
      <c r="E4" s="29"/>
      <c r="F4" s="29"/>
      <c r="G4" s="29"/>
      <c r="H4" s="34" t="s">
        <v>76</v>
      </c>
      <c r="I4" s="31"/>
      <c r="J4" s="29"/>
      <c r="K4" s="29"/>
      <c r="L4" s="29"/>
    </row>
    <row r="5" spans="1:12" s="28" customFormat="1" ht="15.75">
      <c r="A5" s="20" t="e">
        <v>#REF!</v>
      </c>
      <c r="B5" s="35">
        <v>0</v>
      </c>
      <c r="D5" s="497" t="e">
        <v>#REF!</v>
      </c>
      <c r="E5" s="37"/>
      <c r="F5" s="37"/>
      <c r="G5" s="37"/>
      <c r="H5" s="37"/>
      <c r="I5" s="37"/>
      <c r="J5" s="37"/>
      <c r="K5" s="37"/>
      <c r="L5" s="37"/>
    </row>
    <row r="6" spans="1:12" s="28" customFormat="1" ht="21" customHeight="1" hidden="1">
      <c r="A6" s="20" t="s">
        <v>516</v>
      </c>
      <c r="B6" s="38" t="s">
        <v>101</v>
      </c>
      <c r="D6" s="39"/>
      <c r="E6" s="39"/>
      <c r="F6" s="39"/>
      <c r="G6" s="39"/>
      <c r="H6" s="39"/>
      <c r="I6" s="39"/>
      <c r="J6" s="39"/>
      <c r="K6" s="39"/>
      <c r="L6" s="39"/>
    </row>
    <row r="7" spans="1:12" s="28" customFormat="1" ht="21" customHeight="1" hidden="1">
      <c r="A7" s="20" t="s">
        <v>516</v>
      </c>
      <c r="B7" s="38" t="s">
        <v>102</v>
      </c>
      <c r="D7" s="40"/>
      <c r="E7" s="40"/>
      <c r="F7" s="40"/>
      <c r="G7" s="40"/>
      <c r="H7" s="40"/>
      <c r="I7" s="40"/>
      <c r="J7" s="40"/>
      <c r="K7" s="40"/>
      <c r="L7" s="40"/>
    </row>
    <row r="8" spans="1:13" s="41" customFormat="1" ht="21" customHeight="1" thickBot="1">
      <c r="A8" s="20" t="s">
        <v>99</v>
      </c>
      <c r="B8" s="20"/>
      <c r="D8" s="42" t="s">
        <v>31</v>
      </c>
      <c r="E8" s="43"/>
      <c r="F8" s="43"/>
      <c r="G8" s="43"/>
      <c r="H8" s="43"/>
      <c r="I8" s="44"/>
      <c r="J8" s="44"/>
      <c r="K8" s="44"/>
      <c r="L8" s="45" t="s">
        <v>194</v>
      </c>
      <c r="M8" s="20"/>
    </row>
    <row r="9" spans="1:13" ht="6" customHeight="1">
      <c r="A9" s="20" t="s">
        <v>99</v>
      </c>
      <c r="C9" s="46"/>
      <c r="D9" s="571"/>
      <c r="E9" s="552"/>
      <c r="F9" s="552"/>
      <c r="G9" s="552"/>
      <c r="H9" s="552"/>
      <c r="I9" s="640"/>
      <c r="J9" s="571" t="s">
        <v>77</v>
      </c>
      <c r="K9" s="552"/>
      <c r="L9" s="603"/>
      <c r="M9" s="47"/>
    </row>
    <row r="10" spans="1:13" ht="6" customHeight="1">
      <c r="A10" s="20" t="s">
        <v>99</v>
      </c>
      <c r="C10" s="46"/>
      <c r="D10" s="572"/>
      <c r="E10" s="555"/>
      <c r="F10" s="555"/>
      <c r="G10" s="555"/>
      <c r="H10" s="555"/>
      <c r="I10" s="653"/>
      <c r="J10" s="572"/>
      <c r="K10" s="555"/>
      <c r="L10" s="650"/>
      <c r="M10" s="47"/>
    </row>
    <row r="11" spans="1:13" ht="6" customHeight="1">
      <c r="A11" s="20" t="s">
        <v>99</v>
      </c>
      <c r="C11" s="46"/>
      <c r="D11" s="572"/>
      <c r="E11" s="555"/>
      <c r="F11" s="555"/>
      <c r="G11" s="555"/>
      <c r="H11" s="555"/>
      <c r="I11" s="653"/>
      <c r="J11" s="604"/>
      <c r="K11" s="605"/>
      <c r="L11" s="606"/>
      <c r="M11" s="47"/>
    </row>
    <row r="12" spans="1:13" ht="13.5" customHeight="1">
      <c r="A12" s="20" t="s">
        <v>99</v>
      </c>
      <c r="B12" s="20" t="s">
        <v>117</v>
      </c>
      <c r="C12" s="46"/>
      <c r="D12" s="572"/>
      <c r="E12" s="555"/>
      <c r="F12" s="555"/>
      <c r="G12" s="555"/>
      <c r="H12" s="555"/>
      <c r="I12" s="653"/>
      <c r="J12" s="498" t="s">
        <v>78</v>
      </c>
      <c r="K12" s="499"/>
      <c r="L12" s="656" t="s">
        <v>55</v>
      </c>
      <c r="M12" s="47"/>
    </row>
    <row r="13" spans="1:13" ht="13.5" customHeight="1" thickBot="1">
      <c r="A13" s="20" t="s">
        <v>99</v>
      </c>
      <c r="B13" s="20" t="s">
        <v>163</v>
      </c>
      <c r="C13" s="46"/>
      <c r="D13" s="573"/>
      <c r="E13" s="654"/>
      <c r="F13" s="654"/>
      <c r="G13" s="654"/>
      <c r="H13" s="654"/>
      <c r="I13" s="655"/>
      <c r="J13" s="500">
        <v>2012</v>
      </c>
      <c r="K13" s="501">
        <v>2013</v>
      </c>
      <c r="L13" s="657"/>
      <c r="M13" s="47"/>
    </row>
    <row r="14" spans="1:13" ht="13.5" thickTop="1">
      <c r="A14" s="51" t="e">
        <v>#REF!</v>
      </c>
      <c r="B14" s="22" t="s">
        <v>103</v>
      </c>
      <c r="C14" s="52"/>
      <c r="D14" s="502"/>
      <c r="E14" s="503" t="s">
        <v>79</v>
      </c>
      <c r="F14" s="503"/>
      <c r="G14" s="503"/>
      <c r="H14" s="504"/>
      <c r="I14" s="505"/>
      <c r="J14" s="506">
        <v>59833</v>
      </c>
      <c r="K14" s="507">
        <v>67056</v>
      </c>
      <c r="L14" s="508">
        <v>1.1207193354837632</v>
      </c>
      <c r="M14" s="47"/>
    </row>
    <row r="15" spans="1:13" ht="12.75" customHeight="1">
      <c r="A15" s="51" t="e">
        <v>#REF!</v>
      </c>
      <c r="B15" s="22" t="s">
        <v>103</v>
      </c>
      <c r="C15" s="52"/>
      <c r="D15" s="321"/>
      <c r="E15" s="416" t="s">
        <v>80</v>
      </c>
      <c r="F15" s="416"/>
      <c r="G15" s="416"/>
      <c r="H15" s="323"/>
      <c r="I15" s="324"/>
      <c r="J15" s="383">
        <v>342269</v>
      </c>
      <c r="K15" s="222">
        <v>368011</v>
      </c>
      <c r="L15" s="223">
        <v>1.0752098495627709</v>
      </c>
      <c r="M15" s="47"/>
    </row>
    <row r="16" spans="1:13" ht="12.75">
      <c r="A16" s="51" t="e">
        <v>#REF!</v>
      </c>
      <c r="B16" s="22" t="s">
        <v>103</v>
      </c>
      <c r="C16" s="52"/>
      <c r="D16" s="321"/>
      <c r="E16" s="416" t="s">
        <v>118</v>
      </c>
      <c r="F16" s="416"/>
      <c r="G16" s="416"/>
      <c r="H16" s="323"/>
      <c r="I16" s="324"/>
      <c r="J16" s="383">
        <v>433951</v>
      </c>
      <c r="K16" s="222">
        <v>447676</v>
      </c>
      <c r="L16" s="223">
        <v>1.0316279948657798</v>
      </c>
      <c r="M16" s="47"/>
    </row>
    <row r="17" spans="1:13" ht="15">
      <c r="A17" s="51" t="e">
        <v>#REF!</v>
      </c>
      <c r="B17" s="22" t="s">
        <v>103</v>
      </c>
      <c r="C17" s="52"/>
      <c r="D17" s="509"/>
      <c r="E17" s="658" t="s">
        <v>81</v>
      </c>
      <c r="F17" s="510" t="s">
        <v>91</v>
      </c>
      <c r="G17" s="91"/>
      <c r="H17" s="92"/>
      <c r="I17" s="93"/>
      <c r="J17" s="261">
        <v>304690</v>
      </c>
      <c r="K17" s="235">
        <v>309438</v>
      </c>
      <c r="L17" s="236">
        <v>1.015583051626243</v>
      </c>
      <c r="M17" s="47"/>
    </row>
    <row r="18" spans="1:13" ht="15">
      <c r="A18" s="51" t="e">
        <v>#REF!</v>
      </c>
      <c r="B18" s="22" t="s">
        <v>103</v>
      </c>
      <c r="C18" s="52"/>
      <c r="D18" s="366"/>
      <c r="E18" s="659"/>
      <c r="F18" s="511" t="s">
        <v>164</v>
      </c>
      <c r="G18" s="63"/>
      <c r="H18" s="64"/>
      <c r="I18" s="65"/>
      <c r="J18" s="250">
        <v>99737</v>
      </c>
      <c r="K18" s="68">
        <v>105552</v>
      </c>
      <c r="L18" s="191">
        <v>1.058303337778357</v>
      </c>
      <c r="M18" s="47"/>
    </row>
    <row r="19" spans="1:13" ht="15">
      <c r="A19" s="51" t="e">
        <v>#REF!</v>
      </c>
      <c r="B19" s="22" t="s">
        <v>103</v>
      </c>
      <c r="C19" s="52"/>
      <c r="D19" s="512"/>
      <c r="E19" s="659"/>
      <c r="F19" s="513" t="s">
        <v>92</v>
      </c>
      <c r="G19" s="73"/>
      <c r="H19" s="74"/>
      <c r="I19" s="75"/>
      <c r="J19" s="256">
        <v>13819</v>
      </c>
      <c r="K19" s="78">
        <v>14627</v>
      </c>
      <c r="L19" s="198">
        <v>1.0584702221578985</v>
      </c>
      <c r="M19" s="47"/>
    </row>
    <row r="20" spans="1:13" ht="12.75">
      <c r="A20" s="51"/>
      <c r="B20" s="22"/>
      <c r="C20" s="52"/>
      <c r="D20" s="512"/>
      <c r="E20" s="416" t="s">
        <v>82</v>
      </c>
      <c r="F20" s="514"/>
      <c r="G20" s="514"/>
      <c r="H20" s="515"/>
      <c r="I20" s="516"/>
      <c r="J20" s="517">
        <v>32701</v>
      </c>
      <c r="K20" s="518">
        <v>36820</v>
      </c>
      <c r="L20" s="519">
        <v>1.1259594507813218</v>
      </c>
      <c r="M20" s="47"/>
    </row>
    <row r="21" spans="1:13" ht="12.75">
      <c r="A21" s="51" t="e">
        <v>#REF!</v>
      </c>
      <c r="B21" s="22" t="s">
        <v>103</v>
      </c>
      <c r="C21" s="52"/>
      <c r="D21" s="321"/>
      <c r="E21" s="416" t="s">
        <v>83</v>
      </c>
      <c r="F21" s="416"/>
      <c r="G21" s="416"/>
      <c r="H21" s="323"/>
      <c r="I21" s="324"/>
      <c r="J21" s="383">
        <v>58208</v>
      </c>
      <c r="K21" s="222">
        <v>60509</v>
      </c>
      <c r="L21" s="223">
        <v>1.0395306487080813</v>
      </c>
      <c r="M21" s="47"/>
    </row>
    <row r="22" spans="1:13" ht="12.75">
      <c r="A22" s="51" t="e">
        <v>#REF!</v>
      </c>
      <c r="B22" s="22" t="s">
        <v>103</v>
      </c>
      <c r="C22" s="52"/>
      <c r="D22" s="321"/>
      <c r="E22" s="416" t="s">
        <v>84</v>
      </c>
      <c r="F22" s="416"/>
      <c r="G22" s="416"/>
      <c r="H22" s="323"/>
      <c r="I22" s="324"/>
      <c r="J22" s="383">
        <v>51064</v>
      </c>
      <c r="K22" s="222">
        <v>58073</v>
      </c>
      <c r="L22" s="223">
        <v>1.1372591258029139</v>
      </c>
      <c r="M22" s="47"/>
    </row>
    <row r="23" spans="1:13" ht="12.75">
      <c r="A23" s="51" t="e">
        <v>#REF!</v>
      </c>
      <c r="B23" s="22" t="s">
        <v>103</v>
      </c>
      <c r="C23" s="52"/>
      <c r="D23" s="321"/>
      <c r="E23" s="416" t="s">
        <v>85</v>
      </c>
      <c r="F23" s="416"/>
      <c r="G23" s="416"/>
      <c r="H23" s="323"/>
      <c r="I23" s="324"/>
      <c r="J23" s="383">
        <v>50719</v>
      </c>
      <c r="K23" s="222">
        <v>47250</v>
      </c>
      <c r="L23" s="223">
        <v>0.93160354107928</v>
      </c>
      <c r="M23" s="47"/>
    </row>
    <row r="24" spans="1:13" ht="12.75">
      <c r="A24" s="51" t="e">
        <v>#REF!</v>
      </c>
      <c r="B24" s="22" t="s">
        <v>103</v>
      </c>
      <c r="C24" s="52"/>
      <c r="D24" s="321"/>
      <c r="E24" s="416" t="s">
        <v>86</v>
      </c>
      <c r="F24" s="416"/>
      <c r="G24" s="416"/>
      <c r="H24" s="323"/>
      <c r="I24" s="324"/>
      <c r="J24" s="383">
        <v>10718</v>
      </c>
      <c r="K24" s="222">
        <v>10915</v>
      </c>
      <c r="L24" s="223">
        <v>1.0183802948311251</v>
      </c>
      <c r="M24" s="47"/>
    </row>
    <row r="25" spans="1:13" ht="12.75">
      <c r="A25" s="51" t="e">
        <v>#REF!</v>
      </c>
      <c r="B25" s="22" t="s">
        <v>103</v>
      </c>
      <c r="C25" s="52"/>
      <c r="D25" s="321"/>
      <c r="E25" s="416" t="s">
        <v>87</v>
      </c>
      <c r="F25" s="416"/>
      <c r="G25" s="416"/>
      <c r="H25" s="323"/>
      <c r="I25" s="324"/>
      <c r="J25" s="383">
        <v>9172</v>
      </c>
      <c r="K25" s="222">
        <v>10709</v>
      </c>
      <c r="L25" s="223">
        <v>1.1675752289576973</v>
      </c>
      <c r="M25" s="47"/>
    </row>
    <row r="26" spans="1:13" ht="12.75">
      <c r="A26" s="51" t="e">
        <v>#REF!</v>
      </c>
      <c r="B26" s="22" t="s">
        <v>103</v>
      </c>
      <c r="C26" s="52"/>
      <c r="D26" s="321"/>
      <c r="E26" s="416" t="s">
        <v>88</v>
      </c>
      <c r="F26" s="416"/>
      <c r="G26" s="416"/>
      <c r="H26" s="323"/>
      <c r="I26" s="324"/>
      <c r="J26" s="383">
        <v>63980.16278</v>
      </c>
      <c r="K26" s="222">
        <v>78148</v>
      </c>
      <c r="L26" s="223">
        <v>1.221441093682694</v>
      </c>
      <c r="M26" s="47"/>
    </row>
    <row r="27" spans="1:13" ht="13.5" thickBot="1">
      <c r="A27" s="51" t="e">
        <v>#REF!</v>
      </c>
      <c r="B27" s="22" t="s">
        <v>103</v>
      </c>
      <c r="C27" s="52"/>
      <c r="D27" s="321"/>
      <c r="E27" s="416" t="s">
        <v>89</v>
      </c>
      <c r="F27" s="416"/>
      <c r="G27" s="416"/>
      <c r="H27" s="323"/>
      <c r="I27" s="324"/>
      <c r="J27" s="383">
        <v>3410</v>
      </c>
      <c r="K27" s="222">
        <v>4088</v>
      </c>
      <c r="L27" s="223">
        <v>1.1988269794721407</v>
      </c>
      <c r="M27" s="47"/>
    </row>
    <row r="28" spans="1:13" ht="13.5" thickBot="1">
      <c r="A28" s="51" t="e">
        <v>#REF!</v>
      </c>
      <c r="B28" s="22" t="s">
        <v>103</v>
      </c>
      <c r="C28" s="52"/>
      <c r="D28" s="108"/>
      <c r="E28" s="109" t="s">
        <v>90</v>
      </c>
      <c r="F28" s="109"/>
      <c r="G28" s="109"/>
      <c r="H28" s="110"/>
      <c r="I28" s="111"/>
      <c r="J28" s="395">
        <v>1116025.16278</v>
      </c>
      <c r="K28" s="114">
        <v>1189255</v>
      </c>
      <c r="L28" s="132">
        <v>1.0656166542316894</v>
      </c>
      <c r="M28" s="47"/>
    </row>
    <row r="29" spans="1:12" ht="13.5">
      <c r="A29" s="51" t="s">
        <v>99</v>
      </c>
      <c r="B29" s="51" t="s">
        <v>104</v>
      </c>
      <c r="D29" s="117" t="s">
        <v>56</v>
      </c>
      <c r="E29" s="118"/>
      <c r="F29" s="118"/>
      <c r="G29" s="118"/>
      <c r="H29" s="118"/>
      <c r="I29" s="117"/>
      <c r="J29" s="117"/>
      <c r="K29" s="117"/>
      <c r="L29" s="119" t="s">
        <v>57</v>
      </c>
    </row>
    <row r="30" spans="1:12" ht="12.75">
      <c r="A30" s="51" t="s">
        <v>103</v>
      </c>
      <c r="B30" s="51"/>
      <c r="D30" s="120" t="s">
        <v>211</v>
      </c>
      <c r="E30" s="544" t="s">
        <v>97</v>
      </c>
      <c r="F30" s="544"/>
      <c r="G30" s="544"/>
      <c r="H30" s="544"/>
      <c r="I30" s="544"/>
      <c r="J30" s="544"/>
      <c r="K30" s="544"/>
      <c r="L30" s="544"/>
    </row>
    <row r="31" spans="1:12" ht="12.75">
      <c r="A31" s="51" t="s">
        <v>103</v>
      </c>
      <c r="B31" s="51"/>
      <c r="D31" s="120" t="s">
        <v>24</v>
      </c>
      <c r="E31" s="544" t="s">
        <v>98</v>
      </c>
      <c r="F31" s="544"/>
      <c r="G31" s="544"/>
      <c r="H31" s="544"/>
      <c r="I31" s="544"/>
      <c r="J31" s="544"/>
      <c r="K31" s="544"/>
      <c r="L31" s="544"/>
    </row>
    <row r="32" spans="1:2" ht="12.75">
      <c r="A32" s="51" t="s">
        <v>104</v>
      </c>
      <c r="B32" s="51"/>
    </row>
    <row r="33" spans="1:11" ht="12.75">
      <c r="A33" s="51"/>
      <c r="B33" s="51"/>
      <c r="K33" s="283"/>
    </row>
    <row r="34" spans="1:11" ht="12.75">
      <c r="A34" s="51"/>
      <c r="B34" s="51"/>
      <c r="K34" s="71"/>
    </row>
    <row r="35" spans="1:40" ht="12.75">
      <c r="A35" s="51"/>
      <c r="B35" s="51"/>
      <c r="AN35" s="71"/>
    </row>
    <row r="36" spans="1:11" ht="12.75">
      <c r="A36" s="51"/>
      <c r="B36" s="51"/>
      <c r="J36" s="71"/>
      <c r="K36" s="71"/>
    </row>
    <row r="37" spans="1:2" ht="12.75">
      <c r="A37" s="51"/>
      <c r="B37" s="51"/>
    </row>
    <row r="38" spans="1:11" ht="12.75">
      <c r="A38" s="51"/>
      <c r="B38" s="51"/>
      <c r="K38" s="7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 sheet="1" objects="1" scenarios="1"/>
  <mergeCells count="6">
    <mergeCell ref="J9:L11"/>
    <mergeCell ref="D9:I13"/>
    <mergeCell ref="E31:L31"/>
    <mergeCell ref="L12:L13"/>
    <mergeCell ref="E30:L30"/>
    <mergeCell ref="E17:E19"/>
  </mergeCells>
  <conditionalFormatting sqref="G8">
    <cfRule type="expression" priority="1" dxfId="2" stopIfTrue="1">
      <formula>M8=" "</formula>
    </cfRule>
  </conditionalFormatting>
  <conditionalFormatting sqref="L29">
    <cfRule type="expression" priority="2" dxfId="2" stopIfTrue="1">
      <formula>M29=" "</formula>
    </cfRule>
  </conditionalFormatting>
  <conditionalFormatting sqref="G3">
    <cfRule type="expression" priority="3" dxfId="2" stopIfTrue="1">
      <formula>D1=" ?"</formula>
    </cfRule>
  </conditionalFormatting>
  <conditionalFormatting sqref="L1 F1:I1">
    <cfRule type="cellIs" priority="4" dxfId="3" operator="notEqual" stopIfTrue="1">
      <formula>""</formula>
    </cfRule>
  </conditionalFormatting>
  <conditionalFormatting sqref="C1:E1">
    <cfRule type="cellIs" priority="5" dxfId="0" operator="equal" stopIfTrue="1">
      <formula>"nezadána"</formula>
    </cfRule>
  </conditionalFormatting>
  <conditionalFormatting sqref="B14:B22 B24:B28 A2:A22 A24:A31 A23:B23">
    <cfRule type="cellIs" priority="6" dxfId="1" operator="equal" stopIfTrue="1">
      <formula>"odstr"</formula>
    </cfRule>
  </conditionalFormatting>
  <conditionalFormatting sqref="B1">
    <cfRule type="cellIs" priority="7" dxfId="2" operator="equal" stopIfTrue="1">
      <formula>"FUNKCE"</formula>
    </cfRule>
  </conditionalFormatting>
  <conditionalFormatting sqref="B4">
    <cfRule type="expression" priority="8" dxfId="2" stopIfTrue="1">
      <formula>COUNTIF(Datova_oblast,"")-$B$5&gt;0</formula>
    </cfRule>
  </conditionalFormatting>
  <dataValidations count="2">
    <dataValidation type="list" allowBlank="1" showErrorMessage="1" errorTitle="  Zadané nelze přijmout" error="Do buňky lze vložit pouze malé písmeno (od a do p)." sqref="L1">
      <formula1>"a,b,c,d,e,f,g,h,i,j,k,l,m,a,o,p"</formula1>
    </dataValidation>
    <dataValidation type="whole" allowBlank="1" showErrorMessage="1" errorTitle="  Zadané nelze přijmout" error="Do buňky lze vložit pouze celé číslo (od 1 do 999)." sqref="F1:I1">
      <formula1>1</formula1>
      <formula2>999</formula2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74"/>
  <sheetViews>
    <sheetView showRowColHeaders="0" workbookViewId="0" topLeftCell="A1">
      <selection activeCell="A1" sqref="A1"/>
    </sheetView>
  </sheetViews>
  <sheetFormatPr defaultColWidth="9.00390625" defaultRowHeight="12.75"/>
  <cols>
    <col min="1" max="1" width="10.25390625" style="520" customWidth="1"/>
    <col min="2" max="2" width="84.25390625" style="0" bestFit="1" customWidth="1"/>
  </cols>
  <sheetData>
    <row r="1" spans="1:2" ht="12.75">
      <c r="A1" s="520" t="s">
        <v>454</v>
      </c>
      <c r="B1" s="520"/>
    </row>
    <row r="2" ht="12.75">
      <c r="B2" s="520" t="s">
        <v>3</v>
      </c>
    </row>
    <row r="3" spans="1:2" ht="12.75">
      <c r="A3" s="520">
        <v>3111</v>
      </c>
      <c r="B3" s="520" t="s">
        <v>456</v>
      </c>
    </row>
    <row r="4" spans="1:2" ht="12.75">
      <c r="A4" s="520">
        <v>3112</v>
      </c>
      <c r="B4" s="520" t="s">
        <v>457</v>
      </c>
    </row>
    <row r="5" spans="1:2" ht="12.75">
      <c r="A5" s="520">
        <v>3113</v>
      </c>
      <c r="B5" s="520" t="s">
        <v>458</v>
      </c>
    </row>
    <row r="6" spans="1:2" ht="12.75">
      <c r="A6" s="520">
        <v>3114</v>
      </c>
      <c r="B6" t="s">
        <v>459</v>
      </c>
    </row>
    <row r="7" spans="1:2" ht="12.75">
      <c r="A7" s="520">
        <v>3115</v>
      </c>
      <c r="B7" s="520" t="s">
        <v>135</v>
      </c>
    </row>
    <row r="8" spans="1:2" ht="12.75">
      <c r="A8" s="520">
        <v>3116</v>
      </c>
      <c r="B8" s="520" t="s">
        <v>136</v>
      </c>
    </row>
    <row r="9" spans="1:2" ht="12.75">
      <c r="A9" s="520">
        <v>3117</v>
      </c>
      <c r="B9" t="s">
        <v>4</v>
      </c>
    </row>
    <row r="10" spans="1:2" ht="12.75">
      <c r="A10" s="520">
        <v>3118</v>
      </c>
      <c r="B10" t="s">
        <v>5</v>
      </c>
    </row>
    <row r="11" spans="1:2" ht="12.75">
      <c r="A11" s="520">
        <v>3119</v>
      </c>
      <c r="B11" s="520" t="s">
        <v>6</v>
      </c>
    </row>
    <row r="12" spans="1:2" ht="12.75">
      <c r="A12" s="520">
        <v>3121</v>
      </c>
      <c r="B12" s="520" t="s">
        <v>460</v>
      </c>
    </row>
    <row r="13" spans="1:2" ht="12.75">
      <c r="A13" s="520">
        <v>3122</v>
      </c>
      <c r="B13" s="520" t="s">
        <v>461</v>
      </c>
    </row>
    <row r="14" spans="1:2" ht="12.75">
      <c r="A14" s="520">
        <v>3123</v>
      </c>
      <c r="B14" t="s">
        <v>462</v>
      </c>
    </row>
    <row r="15" spans="1:2" ht="12.75">
      <c r="A15" s="520">
        <v>3124</v>
      </c>
      <c r="B15" s="520" t="s">
        <v>463</v>
      </c>
    </row>
    <row r="16" spans="1:2" ht="12.75">
      <c r="A16" s="520">
        <v>3125</v>
      </c>
      <c r="B16" t="s">
        <v>7</v>
      </c>
    </row>
    <row r="17" spans="1:2" ht="12.75">
      <c r="A17" s="520">
        <v>3126</v>
      </c>
      <c r="B17" s="520" t="s">
        <v>464</v>
      </c>
    </row>
    <row r="18" spans="1:2" ht="12.75">
      <c r="A18" s="520">
        <v>3127</v>
      </c>
      <c r="B18" s="520" t="s">
        <v>137</v>
      </c>
    </row>
    <row r="19" spans="1:2" ht="12.75">
      <c r="A19" s="520">
        <v>3128</v>
      </c>
      <c r="B19" s="520" t="s">
        <v>465</v>
      </c>
    </row>
    <row r="20" spans="1:2" ht="12.75">
      <c r="A20" s="520">
        <v>3129</v>
      </c>
      <c r="B20" s="520" t="s">
        <v>466</v>
      </c>
    </row>
    <row r="21" spans="1:2" ht="12.75">
      <c r="A21" s="520">
        <v>3131</v>
      </c>
      <c r="B21" t="s">
        <v>467</v>
      </c>
    </row>
    <row r="22" spans="1:2" ht="12.75">
      <c r="A22" s="520">
        <v>3132</v>
      </c>
      <c r="B22" s="520" t="s">
        <v>468</v>
      </c>
    </row>
    <row r="23" spans="1:2" ht="12.75">
      <c r="A23" s="520">
        <v>3139</v>
      </c>
      <c r="B23" s="520" t="s">
        <v>8</v>
      </c>
    </row>
    <row r="24" spans="1:2" ht="12.75">
      <c r="A24" s="520">
        <v>3141</v>
      </c>
      <c r="B24" s="520" t="s">
        <v>469</v>
      </c>
    </row>
    <row r="25" spans="1:2" ht="12.75">
      <c r="A25" s="520">
        <v>3142</v>
      </c>
      <c r="B25" s="520" t="s">
        <v>470</v>
      </c>
    </row>
    <row r="26" spans="1:2" ht="12.75">
      <c r="A26" s="520">
        <v>3143</v>
      </c>
      <c r="B26" s="520" t="s">
        <v>471</v>
      </c>
    </row>
    <row r="27" spans="1:2" ht="12.75">
      <c r="A27" s="520">
        <v>3144</v>
      </c>
      <c r="B27" s="520" t="s">
        <v>9</v>
      </c>
    </row>
    <row r="28" spans="1:2" ht="12.75">
      <c r="A28" s="520">
        <v>3145</v>
      </c>
      <c r="B28" s="520" t="s">
        <v>472</v>
      </c>
    </row>
    <row r="29" spans="1:2" ht="12.75">
      <c r="A29" s="520">
        <v>3146</v>
      </c>
      <c r="B29" s="520" t="s">
        <v>473</v>
      </c>
    </row>
    <row r="30" spans="1:2" ht="12.75">
      <c r="A30" s="520">
        <v>3147</v>
      </c>
      <c r="B30" s="520" t="s">
        <v>474</v>
      </c>
    </row>
    <row r="31" spans="1:2" ht="12.75">
      <c r="A31" s="520">
        <v>3149</v>
      </c>
      <c r="B31" s="520" t="s">
        <v>10</v>
      </c>
    </row>
    <row r="32" spans="1:2" ht="12.75">
      <c r="A32" s="520">
        <v>3150</v>
      </c>
      <c r="B32" s="520" t="s">
        <v>475</v>
      </c>
    </row>
    <row r="33" spans="1:2" ht="12.75">
      <c r="A33" s="520">
        <v>3211</v>
      </c>
      <c r="B33" s="520" t="s">
        <v>476</v>
      </c>
    </row>
    <row r="34" spans="1:2" ht="12.75">
      <c r="A34" s="520">
        <v>3212</v>
      </c>
      <c r="B34" s="520" t="s">
        <v>477</v>
      </c>
    </row>
    <row r="35" spans="1:2" ht="12.75">
      <c r="A35" s="520">
        <v>3213</v>
      </c>
      <c r="B35" t="s">
        <v>11</v>
      </c>
    </row>
    <row r="36" spans="1:2" ht="12.75">
      <c r="A36" s="520">
        <v>3214</v>
      </c>
      <c r="B36" t="s">
        <v>12</v>
      </c>
    </row>
    <row r="37" spans="1:2" ht="12.75">
      <c r="A37" s="520">
        <v>3221</v>
      </c>
      <c r="B37" s="520" t="s">
        <v>478</v>
      </c>
    </row>
    <row r="38" spans="1:2" ht="12.75">
      <c r="A38" s="520">
        <v>3229</v>
      </c>
      <c r="B38" s="520" t="s">
        <v>13</v>
      </c>
    </row>
    <row r="39" spans="1:2" ht="12.75">
      <c r="A39" s="520">
        <v>3231</v>
      </c>
      <c r="B39" s="520" t="s">
        <v>479</v>
      </c>
    </row>
    <row r="40" spans="1:2" ht="12.75">
      <c r="A40" s="520">
        <v>3239</v>
      </c>
      <c r="B40" s="520" t="s">
        <v>14</v>
      </c>
    </row>
    <row r="41" spans="1:2" ht="12.75">
      <c r="A41" s="520">
        <v>3261</v>
      </c>
      <c r="B41" s="520" t="s">
        <v>480</v>
      </c>
    </row>
    <row r="42" spans="1:2" ht="12.75">
      <c r="A42" s="520">
        <v>3262</v>
      </c>
      <c r="B42" s="520" t="s">
        <v>481</v>
      </c>
    </row>
    <row r="43" spans="1:2" ht="12.75">
      <c r="A43" s="520">
        <v>3269</v>
      </c>
      <c r="B43" s="520" t="s">
        <v>482</v>
      </c>
    </row>
    <row r="44" spans="1:2" ht="12.75">
      <c r="A44" s="520">
        <v>3280</v>
      </c>
      <c r="B44" s="520" t="s">
        <v>15</v>
      </c>
    </row>
    <row r="45" spans="1:2" ht="12.75">
      <c r="A45" s="520">
        <v>3291</v>
      </c>
      <c r="B45" s="520" t="s">
        <v>483</v>
      </c>
    </row>
    <row r="46" spans="1:2" ht="12.75">
      <c r="A46" s="520">
        <v>3292</v>
      </c>
      <c r="B46" t="s">
        <v>484</v>
      </c>
    </row>
    <row r="47" spans="1:2" ht="12.75">
      <c r="A47" s="520">
        <v>3293</v>
      </c>
      <c r="B47" t="s">
        <v>485</v>
      </c>
    </row>
    <row r="48" spans="1:2" ht="12.75">
      <c r="A48" s="520">
        <v>3299</v>
      </c>
      <c r="B48" s="520" t="s">
        <v>486</v>
      </c>
    </row>
    <row r="49" ht="12.75">
      <c r="B49" s="520" t="s">
        <v>487</v>
      </c>
    </row>
    <row r="50" spans="1:2" ht="12.75">
      <c r="A50" s="520">
        <v>3314</v>
      </c>
      <c r="B50" s="520" t="s">
        <v>488</v>
      </c>
    </row>
    <row r="51" spans="1:2" ht="12.75">
      <c r="A51" s="520">
        <v>3315</v>
      </c>
      <c r="B51" s="520" t="s">
        <v>489</v>
      </c>
    </row>
    <row r="52" ht="12.75">
      <c r="B52" s="520" t="s">
        <v>490</v>
      </c>
    </row>
    <row r="53" spans="1:2" ht="12.75">
      <c r="A53" s="520">
        <v>3411</v>
      </c>
      <c r="B53" s="520" t="s">
        <v>491</v>
      </c>
    </row>
    <row r="54" spans="1:2" ht="12.75">
      <c r="A54" s="520">
        <v>3419</v>
      </c>
      <c r="B54" s="520" t="s">
        <v>492</v>
      </c>
    </row>
    <row r="55" spans="1:2" ht="12.75">
      <c r="A55" s="520">
        <v>3421</v>
      </c>
      <c r="B55" s="520" t="s">
        <v>493</v>
      </c>
    </row>
    <row r="56" ht="12.75">
      <c r="B56" s="520" t="s">
        <v>494</v>
      </c>
    </row>
    <row r="57" spans="1:2" ht="12.75">
      <c r="A57" s="520">
        <v>3541</v>
      </c>
      <c r="B57" s="520" t="s">
        <v>495</v>
      </c>
    </row>
    <row r="58" ht="12.75">
      <c r="B58" s="520" t="s">
        <v>138</v>
      </c>
    </row>
    <row r="59" spans="1:2" ht="12.75">
      <c r="A59" s="520">
        <v>3745</v>
      </c>
      <c r="B59" s="520" t="s">
        <v>139</v>
      </c>
    </row>
    <row r="60" ht="12.75">
      <c r="B60" s="520" t="s">
        <v>140</v>
      </c>
    </row>
    <row r="61" spans="1:2" ht="12.75">
      <c r="A61" s="520">
        <v>3809</v>
      </c>
      <c r="B61" s="520" t="s">
        <v>497</v>
      </c>
    </row>
    <row r="62" spans="1:2" ht="12.75">
      <c r="A62" s="520" t="s">
        <v>498</v>
      </c>
      <c r="B62" s="520"/>
    </row>
    <row r="63" ht="12.75">
      <c r="B63" s="520" t="s">
        <v>499</v>
      </c>
    </row>
    <row r="64" spans="1:2" ht="12.75">
      <c r="A64" s="520">
        <v>4313</v>
      </c>
      <c r="B64" s="520" t="s">
        <v>22</v>
      </c>
    </row>
    <row r="65" spans="1:2" ht="12.75">
      <c r="A65" s="520">
        <v>4322</v>
      </c>
      <c r="B65" s="520" t="s">
        <v>500</v>
      </c>
    </row>
    <row r="66" spans="1:2" ht="12.75">
      <c r="A66" s="520" t="s">
        <v>501</v>
      </c>
      <c r="B66" s="520"/>
    </row>
    <row r="67" ht="12.75">
      <c r="B67" s="520" t="s">
        <v>502</v>
      </c>
    </row>
    <row r="68" spans="1:2" ht="12.75">
      <c r="A68" s="520">
        <v>5299</v>
      </c>
      <c r="B68" s="520" t="s">
        <v>503</v>
      </c>
    </row>
    <row r="69" ht="12.75">
      <c r="B69" s="520" t="s">
        <v>504</v>
      </c>
    </row>
    <row r="70" spans="1:2" ht="12.75">
      <c r="A70" s="520">
        <v>5399</v>
      </c>
      <c r="B70" s="520" t="s">
        <v>505</v>
      </c>
    </row>
    <row r="71" spans="1:2" ht="12.75">
      <c r="A71" s="520" t="s">
        <v>506</v>
      </c>
      <c r="B71" s="520"/>
    </row>
    <row r="72" ht="12.75">
      <c r="B72" s="520" t="s">
        <v>507</v>
      </c>
    </row>
    <row r="73" spans="1:2" ht="12.75">
      <c r="A73" s="520">
        <v>6221</v>
      </c>
      <c r="B73" s="520" t="s">
        <v>508</v>
      </c>
    </row>
    <row r="74" spans="1:2" ht="12.75">
      <c r="A74" s="520">
        <v>6222</v>
      </c>
      <c r="B74" s="520" t="s">
        <v>509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92"/>
  <dimension ref="C3:E103"/>
  <sheetViews>
    <sheetView showGridLines="0" showRowColHeaders="0" zoomScale="90" zoomScaleNormal="9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0" style="521" hidden="1" customWidth="1"/>
    <col min="2" max="2" width="1.75390625" style="521" customWidth="1"/>
    <col min="3" max="3" width="96.75390625" style="521" customWidth="1"/>
    <col min="4" max="4" width="9.125" style="521" customWidth="1"/>
    <col min="5" max="5" width="45.75390625" style="522" customWidth="1"/>
    <col min="6" max="16384" width="9.125" style="521" customWidth="1"/>
  </cols>
  <sheetData>
    <row r="1" ht="13.5" hidden="1"/>
    <row r="3" spans="3:5" ht="18" customHeight="1">
      <c r="C3" s="523" t="s">
        <v>141</v>
      </c>
      <c r="E3" s="524" t="s">
        <v>142</v>
      </c>
    </row>
    <row r="4" spans="4:5" ht="13.5">
      <c r="D4" s="525" t="s">
        <v>143</v>
      </c>
      <c r="E4" s="522" t="s">
        <v>144</v>
      </c>
    </row>
    <row r="5" spans="3:4" ht="13.5">
      <c r="C5" s="526" t="s">
        <v>145</v>
      </c>
      <c r="D5" s="527">
        <f aca="true" t="shared" si="0" ref="D5:D36">LEN(C5)</f>
        <v>75</v>
      </c>
    </row>
    <row r="6" spans="3:5" ht="25.5">
      <c r="C6" s="528" t="s">
        <v>94</v>
      </c>
      <c r="D6" s="529">
        <f t="shared" si="0"/>
        <v>182</v>
      </c>
      <c r="E6" s="522" t="s">
        <v>146</v>
      </c>
    </row>
    <row r="7" spans="3:4" ht="25.5">
      <c r="C7" s="528" t="s">
        <v>147</v>
      </c>
      <c r="D7" s="529">
        <f t="shared" si="0"/>
        <v>165</v>
      </c>
    </row>
    <row r="8" spans="3:4" ht="13.5">
      <c r="C8" s="528" t="s">
        <v>148</v>
      </c>
      <c r="D8" s="529">
        <f t="shared" si="0"/>
        <v>70</v>
      </c>
    </row>
    <row r="9" spans="3:5" ht="25.5">
      <c r="C9" s="528" t="s">
        <v>96</v>
      </c>
      <c r="D9" s="529">
        <f t="shared" si="0"/>
        <v>155</v>
      </c>
      <c r="E9" s="522" t="s">
        <v>149</v>
      </c>
    </row>
    <row r="10" spans="3:5" ht="13.5">
      <c r="C10" s="528" t="s">
        <v>95</v>
      </c>
      <c r="D10" s="529">
        <f t="shared" si="0"/>
        <v>131</v>
      </c>
      <c r="E10" s="522" t="s">
        <v>150</v>
      </c>
    </row>
    <row r="11" spans="3:5" ht="13.5">
      <c r="C11" s="528" t="s">
        <v>151</v>
      </c>
      <c r="D11" s="529">
        <f t="shared" si="0"/>
        <v>46</v>
      </c>
      <c r="E11" s="522" t="s">
        <v>152</v>
      </c>
    </row>
    <row r="12" spans="3:5" ht="13.5">
      <c r="C12" s="528" t="s">
        <v>97</v>
      </c>
      <c r="D12" s="529">
        <f t="shared" si="0"/>
        <v>90</v>
      </c>
      <c r="E12" s="522" t="s">
        <v>153</v>
      </c>
    </row>
    <row r="13" spans="3:5" ht="13.5">
      <c r="C13" s="528" t="s">
        <v>154</v>
      </c>
      <c r="D13" s="529">
        <f t="shared" si="0"/>
        <v>68</v>
      </c>
      <c r="E13" s="522" t="s">
        <v>155</v>
      </c>
    </row>
    <row r="14" spans="3:5" ht="13.5">
      <c r="C14" s="528" t="s">
        <v>156</v>
      </c>
      <c r="D14" s="529">
        <f t="shared" si="0"/>
        <v>88</v>
      </c>
      <c r="E14" s="522" t="s">
        <v>157</v>
      </c>
    </row>
    <row r="15" spans="3:5" ht="13.5">
      <c r="C15" s="528" t="s">
        <v>158</v>
      </c>
      <c r="D15" s="529">
        <f t="shared" si="0"/>
        <v>100</v>
      </c>
      <c r="E15" s="522" t="s">
        <v>159</v>
      </c>
    </row>
    <row r="16" spans="3:4" ht="13.5">
      <c r="C16" s="528" t="s">
        <v>98</v>
      </c>
      <c r="D16" s="529">
        <f t="shared" si="0"/>
        <v>72</v>
      </c>
    </row>
    <row r="17" spans="3:4" ht="13.5">
      <c r="C17" s="528" t="s">
        <v>160</v>
      </c>
      <c r="D17" s="529">
        <f t="shared" si="0"/>
        <v>132</v>
      </c>
    </row>
    <row r="18" spans="3:4" ht="13.5">
      <c r="C18" s="528" t="s">
        <v>161</v>
      </c>
      <c r="D18" s="529">
        <f t="shared" si="0"/>
        <v>68</v>
      </c>
    </row>
    <row r="19" spans="3:4" ht="25.5">
      <c r="C19" s="528" t="s">
        <v>162</v>
      </c>
      <c r="D19" s="529">
        <f t="shared" si="0"/>
        <v>210</v>
      </c>
    </row>
    <row r="20" spans="3:4" ht="13.5">
      <c r="C20" s="528"/>
      <c r="D20" s="529">
        <f t="shared" si="0"/>
        <v>0</v>
      </c>
    </row>
    <row r="21" spans="3:4" ht="13.5">
      <c r="C21" s="528"/>
      <c r="D21" s="529">
        <f t="shared" si="0"/>
        <v>0</v>
      </c>
    </row>
    <row r="22" spans="3:4" ht="13.5">
      <c r="C22" s="528"/>
      <c r="D22" s="529">
        <f t="shared" si="0"/>
        <v>0</v>
      </c>
    </row>
    <row r="23" spans="3:4" ht="13.5">
      <c r="C23" s="528"/>
      <c r="D23" s="529">
        <f t="shared" si="0"/>
        <v>0</v>
      </c>
    </row>
    <row r="24" spans="3:4" ht="13.5">
      <c r="C24" s="528"/>
      <c r="D24" s="529">
        <f t="shared" si="0"/>
        <v>0</v>
      </c>
    </row>
    <row r="25" spans="3:4" ht="13.5">
      <c r="C25" s="528"/>
      <c r="D25" s="529">
        <f t="shared" si="0"/>
        <v>0</v>
      </c>
    </row>
    <row r="26" spans="3:4" ht="13.5">
      <c r="C26" s="528"/>
      <c r="D26" s="529">
        <f t="shared" si="0"/>
        <v>0</v>
      </c>
    </row>
    <row r="27" spans="3:4" ht="13.5">
      <c r="C27" s="528"/>
      <c r="D27" s="529">
        <f t="shared" si="0"/>
        <v>0</v>
      </c>
    </row>
    <row r="28" spans="3:4" ht="13.5">
      <c r="C28" s="528"/>
      <c r="D28" s="529">
        <f t="shared" si="0"/>
        <v>0</v>
      </c>
    </row>
    <row r="29" spans="3:4" ht="13.5">
      <c r="C29" s="528"/>
      <c r="D29" s="529">
        <f t="shared" si="0"/>
        <v>0</v>
      </c>
    </row>
    <row r="30" spans="3:4" ht="13.5">
      <c r="C30" s="528"/>
      <c r="D30" s="529">
        <f t="shared" si="0"/>
        <v>0</v>
      </c>
    </row>
    <row r="31" spans="3:4" ht="13.5">
      <c r="C31" s="528"/>
      <c r="D31" s="529">
        <f t="shared" si="0"/>
        <v>0</v>
      </c>
    </row>
    <row r="32" spans="3:4" ht="13.5">
      <c r="C32" s="528"/>
      <c r="D32" s="529">
        <f t="shared" si="0"/>
        <v>0</v>
      </c>
    </row>
    <row r="33" spans="3:4" ht="13.5">
      <c r="C33" s="528"/>
      <c r="D33" s="529">
        <f t="shared" si="0"/>
        <v>0</v>
      </c>
    </row>
    <row r="34" spans="3:4" ht="13.5">
      <c r="C34" s="528"/>
      <c r="D34" s="529">
        <f t="shared" si="0"/>
        <v>0</v>
      </c>
    </row>
    <row r="35" spans="3:4" ht="13.5">
      <c r="C35" s="528"/>
      <c r="D35" s="529">
        <f t="shared" si="0"/>
        <v>0</v>
      </c>
    </row>
    <row r="36" spans="3:4" ht="13.5">
      <c r="C36" s="528"/>
      <c r="D36" s="529">
        <f t="shared" si="0"/>
        <v>0</v>
      </c>
    </row>
    <row r="37" spans="3:4" ht="13.5">
      <c r="C37" s="528"/>
      <c r="D37" s="529">
        <f aca="true" t="shared" si="1" ref="D37:D68">LEN(C37)</f>
        <v>0</v>
      </c>
    </row>
    <row r="38" spans="3:4" ht="13.5">
      <c r="C38" s="528"/>
      <c r="D38" s="529">
        <f t="shared" si="1"/>
        <v>0</v>
      </c>
    </row>
    <row r="39" spans="3:4" ht="13.5">
      <c r="C39" s="528"/>
      <c r="D39" s="529">
        <f t="shared" si="1"/>
        <v>0</v>
      </c>
    </row>
    <row r="40" spans="3:4" ht="13.5">
      <c r="C40" s="528"/>
      <c r="D40" s="529">
        <f t="shared" si="1"/>
        <v>0</v>
      </c>
    </row>
    <row r="41" spans="3:4" ht="13.5">
      <c r="C41" s="528"/>
      <c r="D41" s="529">
        <f t="shared" si="1"/>
        <v>0</v>
      </c>
    </row>
    <row r="42" spans="3:4" ht="13.5">
      <c r="C42" s="528"/>
      <c r="D42" s="529">
        <f t="shared" si="1"/>
        <v>0</v>
      </c>
    </row>
    <row r="43" spans="3:4" ht="13.5">
      <c r="C43" s="528"/>
      <c r="D43" s="529">
        <f t="shared" si="1"/>
        <v>0</v>
      </c>
    </row>
    <row r="44" spans="3:4" ht="13.5">
      <c r="C44" s="528"/>
      <c r="D44" s="529">
        <f t="shared" si="1"/>
        <v>0</v>
      </c>
    </row>
    <row r="45" spans="3:4" ht="13.5">
      <c r="C45" s="528"/>
      <c r="D45" s="529">
        <f t="shared" si="1"/>
        <v>0</v>
      </c>
    </row>
    <row r="46" spans="3:4" ht="13.5">
      <c r="C46" s="528"/>
      <c r="D46" s="529">
        <f t="shared" si="1"/>
        <v>0</v>
      </c>
    </row>
    <row r="47" spans="3:4" ht="13.5">
      <c r="C47" s="528"/>
      <c r="D47" s="529">
        <f t="shared" si="1"/>
        <v>0</v>
      </c>
    </row>
    <row r="48" spans="3:4" ht="13.5">
      <c r="C48" s="528"/>
      <c r="D48" s="529">
        <f t="shared" si="1"/>
        <v>0</v>
      </c>
    </row>
    <row r="49" spans="3:4" ht="13.5">
      <c r="C49" s="528"/>
      <c r="D49" s="529">
        <f t="shared" si="1"/>
        <v>0</v>
      </c>
    </row>
    <row r="50" spans="3:4" ht="13.5">
      <c r="C50" s="528"/>
      <c r="D50" s="529">
        <f t="shared" si="1"/>
        <v>0</v>
      </c>
    </row>
    <row r="51" spans="3:4" ht="13.5">
      <c r="C51" s="528"/>
      <c r="D51" s="529">
        <f t="shared" si="1"/>
        <v>0</v>
      </c>
    </row>
    <row r="52" spans="3:4" ht="13.5">
      <c r="C52" s="528"/>
      <c r="D52" s="529">
        <f t="shared" si="1"/>
        <v>0</v>
      </c>
    </row>
    <row r="53" spans="3:4" ht="13.5">
      <c r="C53" s="528"/>
      <c r="D53" s="529">
        <f t="shared" si="1"/>
        <v>0</v>
      </c>
    </row>
    <row r="54" spans="3:4" ht="13.5">
      <c r="C54" s="528"/>
      <c r="D54" s="529">
        <f t="shared" si="1"/>
        <v>0</v>
      </c>
    </row>
    <row r="55" spans="3:4" ht="13.5">
      <c r="C55" s="528"/>
      <c r="D55" s="529">
        <f t="shared" si="1"/>
        <v>0</v>
      </c>
    </row>
    <row r="56" spans="3:4" ht="13.5">
      <c r="C56" s="528"/>
      <c r="D56" s="529">
        <f t="shared" si="1"/>
        <v>0</v>
      </c>
    </row>
    <row r="57" spans="3:4" ht="13.5">
      <c r="C57" s="528"/>
      <c r="D57" s="529">
        <f t="shared" si="1"/>
        <v>0</v>
      </c>
    </row>
    <row r="58" spans="3:4" ht="13.5">
      <c r="C58" s="528"/>
      <c r="D58" s="529">
        <f t="shared" si="1"/>
        <v>0</v>
      </c>
    </row>
    <row r="59" spans="3:4" ht="13.5">
      <c r="C59" s="528"/>
      <c r="D59" s="529">
        <f t="shared" si="1"/>
        <v>0</v>
      </c>
    </row>
    <row r="60" spans="3:4" ht="13.5">
      <c r="C60" s="528"/>
      <c r="D60" s="529">
        <f t="shared" si="1"/>
        <v>0</v>
      </c>
    </row>
    <row r="61" spans="3:4" ht="13.5">
      <c r="C61" s="528"/>
      <c r="D61" s="529">
        <f t="shared" si="1"/>
        <v>0</v>
      </c>
    </row>
    <row r="62" spans="3:4" ht="13.5">
      <c r="C62" s="528"/>
      <c r="D62" s="529">
        <f t="shared" si="1"/>
        <v>0</v>
      </c>
    </row>
    <row r="63" spans="3:4" ht="13.5">
      <c r="C63" s="528"/>
      <c r="D63" s="529">
        <f t="shared" si="1"/>
        <v>0</v>
      </c>
    </row>
    <row r="64" spans="3:4" ht="13.5">
      <c r="C64" s="528"/>
      <c r="D64" s="529">
        <f t="shared" si="1"/>
        <v>0</v>
      </c>
    </row>
    <row r="65" spans="3:4" ht="13.5">
      <c r="C65" s="528"/>
      <c r="D65" s="529">
        <f t="shared" si="1"/>
        <v>0</v>
      </c>
    </row>
    <row r="66" spans="3:4" ht="13.5">
      <c r="C66" s="528"/>
      <c r="D66" s="529">
        <f t="shared" si="1"/>
        <v>0</v>
      </c>
    </row>
    <row r="67" spans="3:4" ht="13.5">
      <c r="C67" s="528"/>
      <c r="D67" s="529">
        <f t="shared" si="1"/>
        <v>0</v>
      </c>
    </row>
    <row r="68" spans="3:4" ht="13.5">
      <c r="C68" s="528"/>
      <c r="D68" s="529">
        <f t="shared" si="1"/>
        <v>0</v>
      </c>
    </row>
    <row r="69" spans="3:4" ht="13.5">
      <c r="C69" s="528"/>
      <c r="D69" s="529">
        <f aca="true" t="shared" si="2" ref="D69:D100">LEN(C69)</f>
        <v>0</v>
      </c>
    </row>
    <row r="70" spans="3:4" ht="13.5">
      <c r="C70" s="528"/>
      <c r="D70" s="529">
        <f t="shared" si="2"/>
        <v>0</v>
      </c>
    </row>
    <row r="71" spans="3:4" ht="13.5">
      <c r="C71" s="528"/>
      <c r="D71" s="529">
        <f t="shared" si="2"/>
        <v>0</v>
      </c>
    </row>
    <row r="72" spans="3:4" ht="13.5">
      <c r="C72" s="528"/>
      <c r="D72" s="529">
        <f t="shared" si="2"/>
        <v>0</v>
      </c>
    </row>
    <row r="73" spans="3:4" ht="13.5">
      <c r="C73" s="528"/>
      <c r="D73" s="529">
        <f t="shared" si="2"/>
        <v>0</v>
      </c>
    </row>
    <row r="74" spans="3:4" ht="13.5">
      <c r="C74" s="528"/>
      <c r="D74" s="529">
        <f t="shared" si="2"/>
        <v>0</v>
      </c>
    </row>
    <row r="75" spans="3:4" ht="13.5">
      <c r="C75" s="528"/>
      <c r="D75" s="529">
        <f t="shared" si="2"/>
        <v>0</v>
      </c>
    </row>
    <row r="76" spans="3:4" ht="13.5">
      <c r="C76" s="528"/>
      <c r="D76" s="529">
        <f t="shared" si="2"/>
        <v>0</v>
      </c>
    </row>
    <row r="77" spans="3:4" ht="13.5">
      <c r="C77" s="528"/>
      <c r="D77" s="529">
        <f t="shared" si="2"/>
        <v>0</v>
      </c>
    </row>
    <row r="78" spans="3:4" ht="13.5">
      <c r="C78" s="528"/>
      <c r="D78" s="529">
        <f t="shared" si="2"/>
        <v>0</v>
      </c>
    </row>
    <row r="79" spans="3:4" ht="13.5">
      <c r="C79" s="528"/>
      <c r="D79" s="529">
        <f t="shared" si="2"/>
        <v>0</v>
      </c>
    </row>
    <row r="80" spans="3:4" ht="13.5">
      <c r="C80" s="528"/>
      <c r="D80" s="529">
        <f t="shared" si="2"/>
        <v>0</v>
      </c>
    </row>
    <row r="81" spans="3:4" ht="13.5">
      <c r="C81" s="528"/>
      <c r="D81" s="529">
        <f t="shared" si="2"/>
        <v>0</v>
      </c>
    </row>
    <row r="82" spans="3:4" ht="13.5">
      <c r="C82" s="528"/>
      <c r="D82" s="529">
        <f t="shared" si="2"/>
        <v>0</v>
      </c>
    </row>
    <row r="83" spans="3:4" ht="13.5">
      <c r="C83" s="528"/>
      <c r="D83" s="529">
        <f t="shared" si="2"/>
        <v>0</v>
      </c>
    </row>
    <row r="84" spans="3:4" ht="13.5">
      <c r="C84" s="528"/>
      <c r="D84" s="529">
        <f t="shared" si="2"/>
        <v>0</v>
      </c>
    </row>
    <row r="85" spans="3:4" ht="13.5">
      <c r="C85" s="528"/>
      <c r="D85" s="529">
        <f t="shared" si="2"/>
        <v>0</v>
      </c>
    </row>
    <row r="86" spans="3:4" ht="13.5">
      <c r="C86" s="528"/>
      <c r="D86" s="529">
        <f t="shared" si="2"/>
        <v>0</v>
      </c>
    </row>
    <row r="87" spans="3:4" ht="13.5">
      <c r="C87" s="528"/>
      <c r="D87" s="529">
        <f t="shared" si="2"/>
        <v>0</v>
      </c>
    </row>
    <row r="88" spans="3:4" ht="13.5">
      <c r="C88" s="528"/>
      <c r="D88" s="529">
        <f t="shared" si="2"/>
        <v>0</v>
      </c>
    </row>
    <row r="89" spans="3:4" ht="13.5">
      <c r="C89" s="528"/>
      <c r="D89" s="529">
        <f t="shared" si="2"/>
        <v>0</v>
      </c>
    </row>
    <row r="90" spans="3:4" ht="13.5">
      <c r="C90" s="528"/>
      <c r="D90" s="529">
        <f t="shared" si="2"/>
        <v>0</v>
      </c>
    </row>
    <row r="91" spans="3:4" ht="13.5">
      <c r="C91" s="528"/>
      <c r="D91" s="529">
        <f t="shared" si="2"/>
        <v>0</v>
      </c>
    </row>
    <row r="92" spans="3:4" ht="13.5">
      <c r="C92" s="528"/>
      <c r="D92" s="529">
        <f t="shared" si="2"/>
        <v>0</v>
      </c>
    </row>
    <row r="93" spans="3:4" ht="13.5">
      <c r="C93" s="528"/>
      <c r="D93" s="529">
        <f t="shared" si="2"/>
        <v>0</v>
      </c>
    </row>
    <row r="94" spans="3:4" ht="13.5">
      <c r="C94" s="528"/>
      <c r="D94" s="529">
        <f t="shared" si="2"/>
        <v>0</v>
      </c>
    </row>
    <row r="95" spans="3:4" ht="13.5">
      <c r="C95" s="528"/>
      <c r="D95" s="529">
        <f t="shared" si="2"/>
        <v>0</v>
      </c>
    </row>
    <row r="96" spans="3:4" ht="13.5">
      <c r="C96" s="528"/>
      <c r="D96" s="529">
        <f t="shared" si="2"/>
        <v>0</v>
      </c>
    </row>
    <row r="97" spans="3:4" ht="13.5">
      <c r="C97" s="528"/>
      <c r="D97" s="529">
        <f t="shared" si="2"/>
        <v>0</v>
      </c>
    </row>
    <row r="98" spans="3:4" ht="13.5">
      <c r="C98" s="528"/>
      <c r="D98" s="529">
        <f t="shared" si="2"/>
        <v>0</v>
      </c>
    </row>
    <row r="99" spans="3:4" ht="13.5">
      <c r="C99" s="528"/>
      <c r="D99" s="529">
        <f t="shared" si="2"/>
        <v>0</v>
      </c>
    </row>
    <row r="100" spans="3:4" ht="13.5">
      <c r="C100" s="528"/>
      <c r="D100" s="529">
        <f t="shared" si="2"/>
        <v>0</v>
      </c>
    </row>
    <row r="101" spans="3:4" ht="13.5">
      <c r="C101" s="528"/>
      <c r="D101" s="529">
        <f>LEN(C101)</f>
        <v>0</v>
      </c>
    </row>
    <row r="102" spans="3:4" ht="13.5">
      <c r="C102" s="528"/>
      <c r="D102" s="529">
        <f>LEN(C102)</f>
        <v>0</v>
      </c>
    </row>
    <row r="103" spans="3:4" ht="13.5">
      <c r="C103" s="530"/>
      <c r="D103" s="531">
        <f>LEN(C103)</f>
        <v>0</v>
      </c>
    </row>
  </sheetData>
  <sheetProtection password="B9DD" sheet="1" objects="1" scenarios="1" selectLockedCells="1" selectUnlockedCells="1"/>
  <conditionalFormatting sqref="D5:D103">
    <cfRule type="cellIs" priority="1" dxfId="2" operator="greaterThan" stopIfTrue="1">
      <formula>255</formula>
    </cfRule>
  </conditionalFormatting>
  <printOptions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5"/>
  <dimension ref="A1:AN201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5.75390625" style="26" customWidth="1"/>
    <col min="8" max="8" width="16.875" style="26" customWidth="1"/>
    <col min="9" max="9" width="1.12109375" style="26" customWidth="1"/>
    <col min="10" max="12" width="11.75390625" style="26" customWidth="1"/>
    <col min="13" max="13" width="10.75390625" style="26" customWidth="1"/>
    <col min="14" max="14" width="12.75390625" style="26" customWidth="1"/>
    <col min="15" max="38" width="1.75390625" style="26" customWidth="1"/>
    <col min="39" max="39" width="9.125" style="26" customWidth="1"/>
    <col min="40" max="40" width="10.375" style="26" bestFit="1" customWidth="1"/>
    <col min="41" max="16384" width="9.125" style="26" customWidth="1"/>
  </cols>
  <sheetData>
    <row r="1" spans="1:15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CONCATENATE(C1,N1)</f>
        <v>#REF!</v>
      </c>
      <c r="F1" s="18">
        <v>1</v>
      </c>
      <c r="G1" s="19"/>
      <c r="H1" s="19"/>
      <c r="I1" s="19"/>
      <c r="K1" s="21"/>
      <c r="L1" s="21"/>
      <c r="M1" s="21"/>
      <c r="N1" s="22"/>
      <c r="O1" s="23"/>
    </row>
    <row r="2" spans="1:3" ht="12.75">
      <c r="A2" s="20" t="s">
        <v>99</v>
      </c>
      <c r="B2" s="24"/>
      <c r="C2" s="25"/>
    </row>
    <row r="3" spans="1:14" s="28" customFormat="1" ht="15.75">
      <c r="A3" s="20" t="s">
        <v>99</v>
      </c>
      <c r="B3" s="27" t="s">
        <v>100</v>
      </c>
      <c r="D3" s="29" t="s">
        <v>64</v>
      </c>
      <c r="E3" s="29"/>
      <c r="F3" s="29"/>
      <c r="G3" s="29"/>
      <c r="H3" s="30" t="s">
        <v>193</v>
      </c>
      <c r="I3" s="31"/>
      <c r="J3" s="29"/>
      <c r="K3" s="29"/>
      <c r="L3" s="29"/>
      <c r="M3" s="29"/>
      <c r="N3" s="32">
        <v>3843471</v>
      </c>
    </row>
    <row r="4" spans="1:14" s="28" customFormat="1" ht="15.75" hidden="1">
      <c r="A4" s="20" t="s">
        <v>99</v>
      </c>
      <c r="B4" s="33">
        <f>COUNTA(Datova_oblast)</f>
        <v>45</v>
      </c>
      <c r="D4" s="34" t="e">
        <f>IF(D1=" ?","",CONCATENATE("Tab. ",E1,":"))</f>
        <v>#REF!</v>
      </c>
      <c r="E4" s="29"/>
      <c r="F4" s="29"/>
      <c r="G4" s="29"/>
      <c r="H4" s="34" t="str">
        <f>IF(H3="Zadejte název tabulky","",H3)</f>
        <v>Veřejné výdaje a příjmy v oblasti školství</v>
      </c>
      <c r="I4" s="31"/>
      <c r="J4" s="29"/>
      <c r="K4" s="29"/>
      <c r="L4" s="29"/>
      <c r="M4" s="29"/>
      <c r="N4" s="29"/>
    </row>
    <row r="5" spans="1:14" s="28" customFormat="1" ht="15.75">
      <c r="A5" s="20" t="str">
        <f>IF(D5="","odstr","OK")</f>
        <v>odstr</v>
      </c>
      <c r="B5" s="35">
        <v>0</v>
      </c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s="28" customFormat="1" ht="21" customHeight="1" hidden="1">
      <c r="A6" s="20" t="str">
        <f>IF(COUNTBLANK(C6:IV6)=254,"odstr","OK")</f>
        <v>odstr</v>
      </c>
      <c r="B6" s="38" t="s">
        <v>101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s="28" customFormat="1" ht="21" customHeight="1" hidden="1">
      <c r="A7" s="20" t="str">
        <f>IF(COUNTBLANK(C7:IV7)=254,"odstr","OK")</f>
        <v>odstr</v>
      </c>
      <c r="B7" s="38" t="s">
        <v>102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5" s="41" customFormat="1" ht="21" customHeight="1" thickBot="1">
      <c r="A8" s="20" t="s">
        <v>99</v>
      </c>
      <c r="B8" s="20"/>
      <c r="D8" s="42" t="s">
        <v>31</v>
      </c>
      <c r="E8" s="43"/>
      <c r="F8" s="43"/>
      <c r="G8" s="43"/>
      <c r="H8" s="43"/>
      <c r="I8" s="44"/>
      <c r="J8" s="44"/>
      <c r="K8" s="44"/>
      <c r="L8" s="44"/>
      <c r="M8" s="44"/>
      <c r="N8" s="45" t="s">
        <v>194</v>
      </c>
      <c r="O8" s="20"/>
    </row>
    <row r="9" spans="1:15" ht="3.75" customHeight="1">
      <c r="A9" s="20" t="s">
        <v>99</v>
      </c>
      <c r="C9" s="46"/>
      <c r="D9" s="541"/>
      <c r="E9" s="542"/>
      <c r="F9" s="542"/>
      <c r="G9" s="542"/>
      <c r="H9" s="542"/>
      <c r="I9" s="543"/>
      <c r="J9" s="551" t="s">
        <v>195</v>
      </c>
      <c r="K9" s="552"/>
      <c r="L9" s="553"/>
      <c r="M9" s="545" t="s">
        <v>196</v>
      </c>
      <c r="N9" s="548" t="s">
        <v>197</v>
      </c>
      <c r="O9" s="47"/>
    </row>
    <row r="10" spans="1:15" ht="3.75" customHeight="1">
      <c r="A10" s="20" t="s">
        <v>99</v>
      </c>
      <c r="C10" s="46"/>
      <c r="D10" s="534"/>
      <c r="E10" s="535"/>
      <c r="F10" s="535"/>
      <c r="G10" s="535"/>
      <c r="H10" s="535"/>
      <c r="I10" s="536"/>
      <c r="J10" s="554"/>
      <c r="K10" s="555"/>
      <c r="L10" s="556"/>
      <c r="M10" s="546"/>
      <c r="N10" s="549"/>
      <c r="O10" s="47"/>
    </row>
    <row r="11" spans="1:15" ht="3.75" customHeight="1">
      <c r="A11" s="20" t="s">
        <v>99</v>
      </c>
      <c r="C11" s="46"/>
      <c r="D11" s="534"/>
      <c r="E11" s="535"/>
      <c r="F11" s="535"/>
      <c r="G11" s="535"/>
      <c r="H11" s="535"/>
      <c r="I11" s="536"/>
      <c r="J11" s="554"/>
      <c r="K11" s="555"/>
      <c r="L11" s="556"/>
      <c r="M11" s="546"/>
      <c r="N11" s="549"/>
      <c r="O11" s="47"/>
    </row>
    <row r="12" spans="1:15" ht="3.75" customHeight="1">
      <c r="A12" s="20" t="s">
        <v>99</v>
      </c>
      <c r="C12" s="46"/>
      <c r="D12" s="534"/>
      <c r="E12" s="535"/>
      <c r="F12" s="535"/>
      <c r="G12" s="535"/>
      <c r="H12" s="535"/>
      <c r="I12" s="536"/>
      <c r="J12" s="557"/>
      <c r="K12" s="539"/>
      <c r="L12" s="540"/>
      <c r="M12" s="546"/>
      <c r="N12" s="549"/>
      <c r="O12" s="47"/>
    </row>
    <row r="13" spans="1:15" ht="15" customHeight="1" thickBot="1">
      <c r="A13" s="20" t="s">
        <v>99</v>
      </c>
      <c r="B13" s="20" t="s">
        <v>163</v>
      </c>
      <c r="C13" s="46"/>
      <c r="D13" s="537"/>
      <c r="E13" s="538"/>
      <c r="F13" s="538"/>
      <c r="G13" s="538"/>
      <c r="H13" s="538"/>
      <c r="I13" s="533"/>
      <c r="J13" s="48" t="s">
        <v>198</v>
      </c>
      <c r="K13" s="49" t="s">
        <v>199</v>
      </c>
      <c r="L13" s="50" t="s">
        <v>200</v>
      </c>
      <c r="M13" s="547"/>
      <c r="N13" s="550"/>
      <c r="O13" s="47"/>
    </row>
    <row r="14" spans="1:15" ht="13.5" thickTop="1">
      <c r="A14" s="51" t="s">
        <v>99</v>
      </c>
      <c r="B14" s="22" t="s">
        <v>103</v>
      </c>
      <c r="C14" s="52"/>
      <c r="D14" s="53"/>
      <c r="E14" s="54" t="s">
        <v>201</v>
      </c>
      <c r="F14" s="54"/>
      <c r="G14" s="54"/>
      <c r="H14" s="55"/>
      <c r="I14" s="56"/>
      <c r="J14" s="57">
        <v>127178431.86713012</v>
      </c>
      <c r="K14" s="58">
        <v>11264404.55671</v>
      </c>
      <c r="L14" s="59">
        <v>138442836.4238401</v>
      </c>
      <c r="M14" s="60">
        <v>0.035646415714546166</v>
      </c>
      <c r="N14" s="61">
        <v>15577179.248610003</v>
      </c>
      <c r="O14" s="47"/>
    </row>
    <row r="15" spans="1:40" ht="12.75" customHeight="1">
      <c r="A15" s="51" t="s">
        <v>99</v>
      </c>
      <c r="B15" s="22" t="s">
        <v>103</v>
      </c>
      <c r="C15" s="52"/>
      <c r="D15" s="62"/>
      <c r="E15" s="63" t="s">
        <v>212</v>
      </c>
      <c r="F15" s="63"/>
      <c r="G15" s="63"/>
      <c r="H15" s="64"/>
      <c r="I15" s="65"/>
      <c r="J15" s="66">
        <v>26247754.78662</v>
      </c>
      <c r="K15" s="67">
        <v>8976617.91531</v>
      </c>
      <c r="L15" s="68">
        <v>35224372.70193</v>
      </c>
      <c r="M15" s="69">
        <v>0.009069610714801044</v>
      </c>
      <c r="N15" s="70">
        <v>739865.91146</v>
      </c>
      <c r="O15" s="47"/>
      <c r="AN15" s="71"/>
    </row>
    <row r="16" spans="1:15" ht="12.75" customHeight="1">
      <c r="A16" s="51" t="s">
        <v>99</v>
      </c>
      <c r="B16" s="22" t="s">
        <v>103</v>
      </c>
      <c r="C16" s="52"/>
      <c r="D16" s="62"/>
      <c r="E16" s="63" t="s">
        <v>213</v>
      </c>
      <c r="F16" s="63"/>
      <c r="G16" s="63"/>
      <c r="H16" s="64"/>
      <c r="I16" s="65"/>
      <c r="J16" s="66">
        <v>81154765.13319</v>
      </c>
      <c r="K16" s="67">
        <v>1896049.72299</v>
      </c>
      <c r="L16" s="68">
        <v>83050814.85618</v>
      </c>
      <c r="M16" s="69">
        <v>0.02138401630787017</v>
      </c>
      <c r="N16" s="70">
        <v>662354.17445</v>
      </c>
      <c r="O16" s="47"/>
    </row>
    <row r="17" spans="1:15" ht="12.75" customHeight="1">
      <c r="A17" s="51" t="s">
        <v>99</v>
      </c>
      <c r="B17" s="22" t="s">
        <v>103</v>
      </c>
      <c r="C17" s="52"/>
      <c r="D17" s="72"/>
      <c r="E17" s="73" t="s">
        <v>202</v>
      </c>
      <c r="F17" s="73"/>
      <c r="G17" s="73"/>
      <c r="H17" s="74"/>
      <c r="I17" s="75"/>
      <c r="J17" s="76">
        <v>-84993061.22179</v>
      </c>
      <c r="K17" s="77">
        <v>0</v>
      </c>
      <c r="L17" s="78">
        <v>-84993061.22179</v>
      </c>
      <c r="M17" s="79">
        <v>-0.021884108065284336</v>
      </c>
      <c r="N17" s="80" t="s">
        <v>203</v>
      </c>
      <c r="O17" s="47"/>
    </row>
    <row r="18" spans="1:15" ht="12.75">
      <c r="A18" s="51" t="s">
        <v>99</v>
      </c>
      <c r="B18" s="22" t="s">
        <v>103</v>
      </c>
      <c r="C18" s="52"/>
      <c r="D18" s="81"/>
      <c r="E18" s="82" t="s">
        <v>204</v>
      </c>
      <c r="F18" s="82"/>
      <c r="G18" s="82"/>
      <c r="H18" s="83"/>
      <c r="I18" s="84"/>
      <c r="J18" s="85">
        <v>149587890.56515014</v>
      </c>
      <c r="K18" s="86">
        <v>22137072.19501</v>
      </c>
      <c r="L18" s="87">
        <v>171724962.7601601</v>
      </c>
      <c r="M18" s="88">
        <v>0.044215934671933035</v>
      </c>
      <c r="N18" s="89">
        <v>16979399.33452</v>
      </c>
      <c r="O18" s="47"/>
    </row>
    <row r="19" spans="1:15" ht="12.75">
      <c r="A19" s="51" t="s">
        <v>99</v>
      </c>
      <c r="B19" s="22" t="s">
        <v>103</v>
      </c>
      <c r="C19" s="52"/>
      <c r="D19" s="90"/>
      <c r="E19" s="91" t="s">
        <v>205</v>
      </c>
      <c r="F19" s="91"/>
      <c r="G19" s="91"/>
      <c r="H19" s="92"/>
      <c r="I19" s="93"/>
      <c r="J19" s="94">
        <v>983678.75284</v>
      </c>
      <c r="K19" s="95">
        <v>98932.7402900001</v>
      </c>
      <c r="L19" s="96">
        <v>1082611.49313</v>
      </c>
      <c r="M19" s="97">
        <v>0.00027875201302081994</v>
      </c>
      <c r="N19" s="98" t="s">
        <v>203</v>
      </c>
      <c r="O19" s="47"/>
    </row>
    <row r="20" spans="1:15" ht="12.75">
      <c r="A20" s="51" t="s">
        <v>99</v>
      </c>
      <c r="B20" s="22" t="s">
        <v>103</v>
      </c>
      <c r="C20" s="52"/>
      <c r="D20" s="62"/>
      <c r="E20" s="63"/>
      <c r="F20" s="63" t="s">
        <v>206</v>
      </c>
      <c r="G20" s="63"/>
      <c r="H20" s="64"/>
      <c r="I20" s="65"/>
      <c r="J20" s="66">
        <v>-2400</v>
      </c>
      <c r="K20" s="67">
        <v>0</v>
      </c>
      <c r="L20" s="68">
        <v>-2400</v>
      </c>
      <c r="M20" s="69">
        <v>-6.179546730247336E-07</v>
      </c>
      <c r="N20" s="70" t="s">
        <v>203</v>
      </c>
      <c r="O20" s="47"/>
    </row>
    <row r="21" spans="1:15" ht="12.75">
      <c r="A21" s="51" t="s">
        <v>99</v>
      </c>
      <c r="B21" s="22" t="s">
        <v>103</v>
      </c>
      <c r="C21" s="52"/>
      <c r="D21" s="62"/>
      <c r="E21" s="63" t="s">
        <v>207</v>
      </c>
      <c r="F21" s="63"/>
      <c r="G21" s="63"/>
      <c r="H21" s="64"/>
      <c r="I21" s="65"/>
      <c r="J21" s="66" t="s">
        <v>208</v>
      </c>
      <c r="K21" s="67" t="s">
        <v>208</v>
      </c>
      <c r="L21" s="68" t="s">
        <v>208</v>
      </c>
      <c r="M21" s="69" t="s">
        <v>208</v>
      </c>
      <c r="N21" s="70" t="s">
        <v>208</v>
      </c>
      <c r="O21" s="47"/>
    </row>
    <row r="22" spans="1:15" ht="13.5" thickBot="1">
      <c r="A22" s="51" t="s">
        <v>99</v>
      </c>
      <c r="B22" s="22" t="s">
        <v>103</v>
      </c>
      <c r="C22" s="52"/>
      <c r="D22" s="99"/>
      <c r="E22" s="100" t="s">
        <v>209</v>
      </c>
      <c r="F22" s="100"/>
      <c r="G22" s="100"/>
      <c r="H22" s="101"/>
      <c r="I22" s="102"/>
      <c r="J22" s="103" t="s">
        <v>2</v>
      </c>
      <c r="K22" s="104" t="s">
        <v>2</v>
      </c>
      <c r="L22" s="105" t="s">
        <v>2</v>
      </c>
      <c r="M22" s="106" t="s">
        <v>2</v>
      </c>
      <c r="N22" s="107" t="s">
        <v>2</v>
      </c>
      <c r="O22" s="47"/>
    </row>
    <row r="23" spans="1:15" ht="13.5" thickBot="1">
      <c r="A23" s="51" t="s">
        <v>99</v>
      </c>
      <c r="B23" s="22" t="s">
        <v>103</v>
      </c>
      <c r="C23" s="52"/>
      <c r="D23" s="108"/>
      <c r="E23" s="109" t="s">
        <v>210</v>
      </c>
      <c r="F23" s="109"/>
      <c r="G23" s="109"/>
      <c r="H23" s="110"/>
      <c r="I23" s="111"/>
      <c r="J23" s="112">
        <v>150569169.31799015</v>
      </c>
      <c r="K23" s="113">
        <v>22236004.9353</v>
      </c>
      <c r="L23" s="114">
        <v>172805174.2532901</v>
      </c>
      <c r="M23" s="115">
        <v>0.044494068730280834</v>
      </c>
      <c r="N23" s="116">
        <v>16979399.33452</v>
      </c>
      <c r="O23" s="47"/>
    </row>
    <row r="24" spans="1:14" ht="13.5" customHeight="1">
      <c r="A24" s="51" t="s">
        <v>99</v>
      </c>
      <c r="B24" s="51" t="s">
        <v>104</v>
      </c>
      <c r="D24" s="117" t="s">
        <v>56</v>
      </c>
      <c r="E24" s="118"/>
      <c r="F24" s="118"/>
      <c r="G24" s="118"/>
      <c r="H24" s="118"/>
      <c r="I24" s="117"/>
      <c r="J24" s="117"/>
      <c r="K24" s="117"/>
      <c r="L24" s="117"/>
      <c r="M24" s="117"/>
      <c r="N24" s="119" t="s">
        <v>62</v>
      </c>
    </row>
    <row r="25" spans="1:14" ht="23.25" customHeight="1">
      <c r="A25" s="51" t="str">
        <f>IF(COUNTBLANK(D25:E25)=2,"odstr","OK")</f>
        <v>OK</v>
      </c>
      <c r="B25" s="51"/>
      <c r="D25" s="120" t="s">
        <v>211</v>
      </c>
      <c r="E25" s="544" t="s">
        <v>94</v>
      </c>
      <c r="F25" s="544"/>
      <c r="G25" s="544"/>
      <c r="H25" s="544"/>
      <c r="I25" s="544"/>
      <c r="J25" s="544"/>
      <c r="K25" s="544"/>
      <c r="L25" s="544"/>
      <c r="M25" s="544"/>
      <c r="N25" s="544"/>
    </row>
    <row r="26" spans="1:14" ht="12.75">
      <c r="A26" s="51" t="str">
        <f>IF(COUNTBLANK(D26:E26)=2,"odstr","OK")</f>
        <v>odstr</v>
      </c>
      <c r="B26" s="51"/>
      <c r="D26" s="120"/>
      <c r="E26" s="544"/>
      <c r="F26" s="544"/>
      <c r="G26" s="544"/>
      <c r="H26" s="544"/>
      <c r="I26" s="544"/>
      <c r="J26" s="544"/>
      <c r="K26" s="544"/>
      <c r="L26" s="544"/>
      <c r="M26" s="544"/>
      <c r="N26" s="544"/>
    </row>
    <row r="27" spans="1:2" ht="12.75">
      <c r="A27" s="51" t="s">
        <v>104</v>
      </c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 sheet="1" objects="1" scenarios="1"/>
  <mergeCells count="6">
    <mergeCell ref="E26:N26"/>
    <mergeCell ref="M9:M13"/>
    <mergeCell ref="N9:N13"/>
    <mergeCell ref="E25:N25"/>
    <mergeCell ref="J9:L12"/>
    <mergeCell ref="D9:I13"/>
  </mergeCells>
  <conditionalFormatting sqref="C1:E1">
    <cfRule type="cellIs" priority="1" dxfId="0" operator="equal" stopIfTrue="1">
      <formula>"nezadána"</formula>
    </cfRule>
  </conditionalFormatting>
  <conditionalFormatting sqref="B21:B23 A2:A15 B14:B15 A21:A26 A16:B20">
    <cfRule type="cellIs" priority="2" dxfId="1" operator="equal" stopIfTrue="1">
      <formula>"odstr"</formula>
    </cfRule>
  </conditionalFormatting>
  <conditionalFormatting sqref="B1">
    <cfRule type="cellIs" priority="3" dxfId="2" operator="equal" stopIfTrue="1">
      <formula>"FUNKCE"</formula>
    </cfRule>
  </conditionalFormatting>
  <conditionalFormatting sqref="G8">
    <cfRule type="expression" priority="4" dxfId="2" stopIfTrue="1">
      <formula>O8=" "</formula>
    </cfRule>
  </conditionalFormatting>
  <conditionalFormatting sqref="N24">
    <cfRule type="expression" priority="5" dxfId="2" stopIfTrue="1">
      <formula>O24=" "</formula>
    </cfRule>
  </conditionalFormatting>
  <conditionalFormatting sqref="N1 F1:I1">
    <cfRule type="cellIs" priority="6" dxfId="3" operator="notEqual" stopIfTrue="1">
      <formula>""</formula>
    </cfRule>
  </conditionalFormatting>
  <conditionalFormatting sqref="G3">
    <cfRule type="expression" priority="7" dxfId="2" stopIfTrue="1">
      <formula>D1=" ?"</formula>
    </cfRule>
  </conditionalFormatting>
  <conditionalFormatting sqref="B4">
    <cfRule type="expression" priority="8" dxfId="2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N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6"/>
  <dimension ref="A1:N199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5.375" style="26" customWidth="1"/>
    <col min="8" max="8" width="18.125" style="26" customWidth="1"/>
    <col min="9" max="9" width="1.12109375" style="26" customWidth="1"/>
    <col min="10" max="12" width="12.75390625" style="26" customWidth="1"/>
    <col min="13" max="13" width="13.875" style="26" customWidth="1"/>
    <col min="14" max="37" width="1.75390625" style="26" customWidth="1"/>
    <col min="38" max="16384" width="9.125" style="26" customWidth="1"/>
  </cols>
  <sheetData>
    <row r="1" spans="1:14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CONCATENATE(C1,M1)</f>
        <v>#REF!</v>
      </c>
      <c r="F1" s="18">
        <v>2</v>
      </c>
      <c r="G1" s="19"/>
      <c r="H1" s="19"/>
      <c r="I1" s="19"/>
      <c r="K1" s="21"/>
      <c r="L1" s="21"/>
      <c r="M1" s="22"/>
      <c r="N1" s="23"/>
    </row>
    <row r="2" spans="1:3" ht="12.75">
      <c r="A2" s="20" t="s">
        <v>99</v>
      </c>
      <c r="B2" s="24"/>
      <c r="C2" s="25"/>
    </row>
    <row r="3" spans="1:13" s="28" customFormat="1" ht="15.75">
      <c r="A3" s="20" t="s">
        <v>99</v>
      </c>
      <c r="B3" s="27" t="s">
        <v>105</v>
      </c>
      <c r="D3" s="29" t="s">
        <v>65</v>
      </c>
      <c r="E3" s="29"/>
      <c r="F3" s="29"/>
      <c r="G3" s="29"/>
      <c r="H3" s="30" t="s">
        <v>183</v>
      </c>
      <c r="I3" s="31"/>
      <c r="J3" s="29"/>
      <c r="K3" s="29"/>
      <c r="L3" s="29"/>
      <c r="M3" s="29"/>
    </row>
    <row r="4" spans="1:13" s="28" customFormat="1" ht="15.75" hidden="1">
      <c r="A4" s="20" t="s">
        <v>99</v>
      </c>
      <c r="B4" s="33">
        <f>COUNTA(Datova_oblast)</f>
        <v>12</v>
      </c>
      <c r="D4" s="34" t="e">
        <f>IF(D1=" ?","",CONCATENATE("Tab. ",E1,":"))</f>
        <v>#REF!</v>
      </c>
      <c r="E4" s="29"/>
      <c r="F4" s="29"/>
      <c r="G4" s="29"/>
      <c r="H4" s="34" t="str">
        <f>IF(H3="Zadejte název tabulky","",H3)</f>
        <v>Přehled běžných a kapitálových výdajů, příjmů a plnění rozpočtu kapitoly 333-MŠMT</v>
      </c>
      <c r="I4" s="31"/>
      <c r="J4" s="29"/>
      <c r="K4" s="29"/>
      <c r="L4" s="29"/>
      <c r="M4" s="29"/>
    </row>
    <row r="5" spans="1:13" s="28" customFormat="1" ht="15.75">
      <c r="A5" s="20" t="str">
        <f>IF(D5="","odstr","OK")</f>
        <v>odstr</v>
      </c>
      <c r="B5" s="35">
        <v>0</v>
      </c>
      <c r="D5" s="36"/>
      <c r="E5" s="37"/>
      <c r="F5" s="37"/>
      <c r="G5" s="37"/>
      <c r="H5" s="37"/>
      <c r="I5" s="37"/>
      <c r="J5" s="37"/>
      <c r="K5" s="37"/>
      <c r="L5" s="37"/>
      <c r="M5" s="37"/>
    </row>
    <row r="6" spans="1:13" s="28" customFormat="1" ht="21" customHeight="1" hidden="1">
      <c r="A6" s="20" t="str">
        <f>IF(COUNTBLANK(C6:IV6)=254,"odstr","OK")</f>
        <v>odstr</v>
      </c>
      <c r="B6" s="38" t="s">
        <v>101</v>
      </c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s="28" customFormat="1" ht="21" customHeight="1" hidden="1">
      <c r="A7" s="20" t="str">
        <f>IF(COUNTBLANK(C7:IV7)=254,"odstr","OK")</f>
        <v>odstr</v>
      </c>
      <c r="B7" s="38" t="s">
        <v>102</v>
      </c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4" s="41" customFormat="1" ht="21" customHeight="1" thickBot="1">
      <c r="A8" s="20" t="s">
        <v>99</v>
      </c>
      <c r="B8" s="20"/>
      <c r="D8" s="42" t="s">
        <v>31</v>
      </c>
      <c r="E8" s="43"/>
      <c r="F8" s="43"/>
      <c r="G8" s="43"/>
      <c r="H8" s="43"/>
      <c r="I8" s="44"/>
      <c r="J8" s="44"/>
      <c r="K8" s="44"/>
      <c r="L8" s="44"/>
      <c r="M8" s="45" t="s">
        <v>194</v>
      </c>
      <c r="N8" s="20"/>
    </row>
    <row r="9" spans="1:14" ht="3.75" customHeight="1">
      <c r="A9" s="20" t="s">
        <v>99</v>
      </c>
      <c r="C9" s="46"/>
      <c r="D9" s="541"/>
      <c r="E9" s="542"/>
      <c r="F9" s="542"/>
      <c r="G9" s="542"/>
      <c r="H9" s="542"/>
      <c r="I9" s="543"/>
      <c r="J9" s="551" t="s">
        <v>195</v>
      </c>
      <c r="K9" s="552"/>
      <c r="L9" s="553"/>
      <c r="M9" s="548" t="s">
        <v>197</v>
      </c>
      <c r="N9" s="47"/>
    </row>
    <row r="10" spans="1:14" ht="3.75" customHeight="1">
      <c r="A10" s="20" t="s">
        <v>99</v>
      </c>
      <c r="C10" s="46"/>
      <c r="D10" s="534"/>
      <c r="E10" s="535"/>
      <c r="F10" s="535"/>
      <c r="G10" s="535"/>
      <c r="H10" s="535"/>
      <c r="I10" s="536"/>
      <c r="J10" s="554"/>
      <c r="K10" s="555"/>
      <c r="L10" s="556"/>
      <c r="M10" s="549"/>
      <c r="N10" s="47"/>
    </row>
    <row r="11" spans="1:14" ht="3.75" customHeight="1">
      <c r="A11" s="20" t="s">
        <v>99</v>
      </c>
      <c r="C11" s="46"/>
      <c r="D11" s="534"/>
      <c r="E11" s="535"/>
      <c r="F11" s="535"/>
      <c r="G11" s="535"/>
      <c r="H11" s="535"/>
      <c r="I11" s="536"/>
      <c r="J11" s="554"/>
      <c r="K11" s="555"/>
      <c r="L11" s="556"/>
      <c r="M11" s="549"/>
      <c r="N11" s="47"/>
    </row>
    <row r="12" spans="1:14" ht="3.75" customHeight="1">
      <c r="A12" s="20" t="s">
        <v>99</v>
      </c>
      <c r="C12" s="46"/>
      <c r="D12" s="534"/>
      <c r="E12" s="535"/>
      <c r="F12" s="535"/>
      <c r="G12" s="535"/>
      <c r="H12" s="535"/>
      <c r="I12" s="536"/>
      <c r="J12" s="557"/>
      <c r="K12" s="539"/>
      <c r="L12" s="540"/>
      <c r="M12" s="549"/>
      <c r="N12" s="47"/>
    </row>
    <row r="13" spans="1:14" ht="15" customHeight="1" thickBot="1">
      <c r="A13" s="20" t="s">
        <v>99</v>
      </c>
      <c r="B13" s="20" t="s">
        <v>163</v>
      </c>
      <c r="C13" s="46"/>
      <c r="D13" s="537"/>
      <c r="E13" s="538"/>
      <c r="F13" s="538"/>
      <c r="G13" s="538"/>
      <c r="H13" s="538"/>
      <c r="I13" s="533"/>
      <c r="J13" s="48" t="s">
        <v>198</v>
      </c>
      <c r="K13" s="49" t="s">
        <v>199</v>
      </c>
      <c r="L13" s="50" t="s">
        <v>200</v>
      </c>
      <c r="M13" s="550"/>
      <c r="N13" s="47"/>
    </row>
    <row r="14" spans="1:14" ht="13.5" thickTop="1">
      <c r="A14" s="51" t="s">
        <v>99</v>
      </c>
      <c r="B14" s="22" t="s">
        <v>103</v>
      </c>
      <c r="C14" s="52"/>
      <c r="D14" s="53"/>
      <c r="E14" s="54" t="s">
        <v>215</v>
      </c>
      <c r="F14" s="54"/>
      <c r="G14" s="54"/>
      <c r="H14" s="55"/>
      <c r="I14" s="56"/>
      <c r="J14" s="57">
        <v>124704657</v>
      </c>
      <c r="K14" s="58">
        <v>15707036</v>
      </c>
      <c r="L14" s="59">
        <v>140411693</v>
      </c>
      <c r="M14" s="61">
        <v>17841765</v>
      </c>
      <c r="N14" s="47"/>
    </row>
    <row r="15" spans="1:14" ht="12.75" customHeight="1">
      <c r="A15" s="51" t="s">
        <v>99</v>
      </c>
      <c r="B15" s="22" t="s">
        <v>103</v>
      </c>
      <c r="C15" s="52"/>
      <c r="D15" s="72"/>
      <c r="E15" s="73" t="s">
        <v>216</v>
      </c>
      <c r="F15" s="73"/>
      <c r="G15" s="73"/>
      <c r="H15" s="74"/>
      <c r="I15" s="75"/>
      <c r="J15" s="76">
        <v>126982416.856</v>
      </c>
      <c r="K15" s="77">
        <v>14575174.609</v>
      </c>
      <c r="L15" s="78">
        <v>141557591.465</v>
      </c>
      <c r="M15" s="80">
        <v>19107896.965</v>
      </c>
      <c r="N15" s="47"/>
    </row>
    <row r="16" spans="1:14" ht="13.5" thickBot="1">
      <c r="A16" s="51" t="s">
        <v>99</v>
      </c>
      <c r="B16" s="22" t="s">
        <v>103</v>
      </c>
      <c r="C16" s="52"/>
      <c r="D16" s="121"/>
      <c r="E16" s="122" t="s">
        <v>217</v>
      </c>
      <c r="F16" s="122"/>
      <c r="G16" s="122"/>
      <c r="H16" s="123"/>
      <c r="I16" s="124"/>
      <c r="J16" s="125">
        <v>127178431.86713012</v>
      </c>
      <c r="K16" s="126">
        <v>11264404.55671</v>
      </c>
      <c r="L16" s="127">
        <v>138442836.4238401</v>
      </c>
      <c r="M16" s="128">
        <v>15571671.184610002</v>
      </c>
      <c r="N16" s="47"/>
    </row>
    <row r="17" spans="1:14" ht="13.5" thickBot="1">
      <c r="A17" s="51" t="s">
        <v>99</v>
      </c>
      <c r="B17" s="22" t="s">
        <v>103</v>
      </c>
      <c r="C17" s="52"/>
      <c r="D17" s="108"/>
      <c r="E17" s="109" t="s">
        <v>218</v>
      </c>
      <c r="F17" s="109"/>
      <c r="G17" s="109"/>
      <c r="H17" s="110"/>
      <c r="I17" s="111"/>
      <c r="J17" s="129">
        <v>1.0015436390012358</v>
      </c>
      <c r="K17" s="130">
        <v>0.7728486868180887</v>
      </c>
      <c r="L17" s="131">
        <v>0.9779965524354798</v>
      </c>
      <c r="M17" s="132">
        <v>0.8149338052812763</v>
      </c>
      <c r="N17" s="47"/>
    </row>
    <row r="18" spans="1:13" ht="13.5">
      <c r="A18" s="51" t="s">
        <v>99</v>
      </c>
      <c r="B18" s="51" t="s">
        <v>104</v>
      </c>
      <c r="D18" s="117" t="s">
        <v>93</v>
      </c>
      <c r="E18" s="118"/>
      <c r="F18" s="118"/>
      <c r="G18" s="118"/>
      <c r="H18" s="118"/>
      <c r="I18" s="117"/>
      <c r="J18" s="117"/>
      <c r="K18" s="117"/>
      <c r="L18" s="117"/>
      <c r="M18" s="119" t="s">
        <v>61</v>
      </c>
    </row>
    <row r="19" spans="1:13" ht="13.5" customHeight="1">
      <c r="A19" s="51" t="str">
        <f>IF(COUNTBLANK(D19:E19)=2,"odstr","OK")</f>
        <v>odstr</v>
      </c>
      <c r="B19" s="51"/>
      <c r="D19" s="120"/>
      <c r="E19" s="558"/>
      <c r="F19" s="558"/>
      <c r="G19" s="558"/>
      <c r="H19" s="558"/>
      <c r="I19" s="558"/>
      <c r="J19" s="558"/>
      <c r="K19" s="558"/>
      <c r="L19" s="558"/>
      <c r="M19" s="558"/>
    </row>
    <row r="20" spans="1:13" ht="13.5" customHeight="1">
      <c r="A20" s="51" t="str">
        <f>IF(COUNTBLANK(D20:E20)=2,"odstr","OK")</f>
        <v>odstr</v>
      </c>
      <c r="B20" s="51"/>
      <c r="D20" s="120"/>
      <c r="E20" s="544"/>
      <c r="F20" s="544"/>
      <c r="G20" s="544"/>
      <c r="H20" s="544"/>
      <c r="I20" s="544"/>
      <c r="J20" s="544"/>
      <c r="K20" s="544"/>
      <c r="L20" s="544"/>
      <c r="M20" s="544"/>
    </row>
    <row r="21" spans="1:2" ht="12.75">
      <c r="A21" s="51" t="s">
        <v>104</v>
      </c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</sheetData>
  <sheetProtection sheet="1" objects="1" scenarios="1"/>
  <mergeCells count="5">
    <mergeCell ref="E20:M20"/>
    <mergeCell ref="M9:M13"/>
    <mergeCell ref="E19:M19"/>
    <mergeCell ref="J9:L12"/>
    <mergeCell ref="D9:I13"/>
  </mergeCells>
  <conditionalFormatting sqref="G8">
    <cfRule type="expression" priority="1" dxfId="2" stopIfTrue="1">
      <formula>N8=" "</formula>
    </cfRule>
  </conditionalFormatting>
  <conditionalFormatting sqref="M18">
    <cfRule type="expression" priority="2" dxfId="2" stopIfTrue="1">
      <formula>N18=" "</formula>
    </cfRule>
  </conditionalFormatting>
  <conditionalFormatting sqref="G3">
    <cfRule type="expression" priority="3" dxfId="2" stopIfTrue="1">
      <formula>D1=" ?"</formula>
    </cfRule>
  </conditionalFormatting>
  <conditionalFormatting sqref="C1:E1">
    <cfRule type="cellIs" priority="4" dxfId="0" operator="equal" stopIfTrue="1">
      <formula>"nezadána"</formula>
    </cfRule>
  </conditionalFormatting>
  <conditionalFormatting sqref="B14:B17 A2:A20">
    <cfRule type="cellIs" priority="5" dxfId="1" operator="equal" stopIfTrue="1">
      <formula>"odstr"</formula>
    </cfRule>
  </conditionalFormatting>
  <conditionalFormatting sqref="B1">
    <cfRule type="cellIs" priority="6" dxfId="2" operator="equal" stopIfTrue="1">
      <formula>"FUNKCE"</formula>
    </cfRule>
  </conditionalFormatting>
  <conditionalFormatting sqref="M1 F1:I1">
    <cfRule type="cellIs" priority="7" dxfId="3" operator="notEqual" stopIfTrue="1">
      <formula>""</formula>
    </cfRule>
  </conditionalFormatting>
  <conditionalFormatting sqref="B4">
    <cfRule type="expression" priority="8" dxfId="2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M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7"/>
  <dimension ref="A1:Q200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5.75390625" style="26" customWidth="1"/>
    <col min="8" max="8" width="3.00390625" style="26" customWidth="1"/>
    <col min="9" max="9" width="1.12109375" style="26" customWidth="1"/>
    <col min="10" max="10" width="9.375" style="26" customWidth="1"/>
    <col min="11" max="11" width="11.875" style="26" customWidth="1"/>
    <col min="12" max="12" width="10.625" style="26" customWidth="1"/>
    <col min="13" max="13" width="9.625" style="26" customWidth="1"/>
    <col min="14" max="14" width="10.625" style="26" customWidth="1"/>
    <col min="15" max="15" width="10.875" style="26" customWidth="1"/>
    <col min="16" max="16" width="11.375" style="26" customWidth="1"/>
    <col min="17" max="40" width="1.75390625" style="26" customWidth="1"/>
    <col min="41" max="16384" width="9.125" style="26" customWidth="1"/>
  </cols>
  <sheetData>
    <row r="1" spans="1:17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CONCATENATE(C1,P1)</f>
        <v>#REF!</v>
      </c>
      <c r="F1" s="18">
        <v>3</v>
      </c>
      <c r="G1" s="19"/>
      <c r="H1" s="19"/>
      <c r="I1" s="19"/>
      <c r="K1" s="21"/>
      <c r="L1" s="21"/>
      <c r="M1" s="21"/>
      <c r="N1" s="21"/>
      <c r="O1" s="21"/>
      <c r="P1" s="22"/>
      <c r="Q1" s="23"/>
    </row>
    <row r="2" spans="1:3" ht="12.75">
      <c r="A2" s="20" t="s">
        <v>99</v>
      </c>
      <c r="B2" s="24"/>
      <c r="C2" s="25"/>
    </row>
    <row r="3" spans="1:16" s="28" customFormat="1" ht="15.75">
      <c r="A3" s="20" t="s">
        <v>99</v>
      </c>
      <c r="B3" s="27" t="s">
        <v>106</v>
      </c>
      <c r="D3" s="29" t="s">
        <v>66</v>
      </c>
      <c r="E3" s="29"/>
      <c r="F3" s="29"/>
      <c r="G3" s="29"/>
      <c r="H3" s="30" t="s">
        <v>219</v>
      </c>
      <c r="I3" s="31"/>
      <c r="J3" s="29"/>
      <c r="K3" s="29"/>
      <c r="L3" s="29"/>
      <c r="M3" s="29"/>
      <c r="N3" s="29"/>
      <c r="O3" s="29"/>
      <c r="P3" s="29"/>
    </row>
    <row r="4" spans="1:16" s="28" customFormat="1" ht="15.75" hidden="1">
      <c r="A4" s="20" t="s">
        <v>99</v>
      </c>
      <c r="B4" s="33">
        <f>COUNTA(Datova_oblast)</f>
        <v>21</v>
      </c>
      <c r="D4" s="34" t="e">
        <f>IF(D1=" ?","",CONCATENATE("Tab. ",E1,":"))</f>
        <v>#REF!</v>
      </c>
      <c r="E4" s="29"/>
      <c r="F4" s="29"/>
      <c r="G4" s="29"/>
      <c r="H4" s="34" t="str">
        <f>IF(H3="Zadejte název tabulky","",H3)</f>
        <v>Přehled výdajů kapitoly 333-MŠMT – státní správa a vzdělávání</v>
      </c>
      <c r="I4" s="31"/>
      <c r="J4" s="29"/>
      <c r="K4" s="29"/>
      <c r="L4" s="29"/>
      <c r="M4" s="29"/>
      <c r="N4" s="29"/>
      <c r="O4" s="29"/>
      <c r="P4" s="29"/>
    </row>
    <row r="5" spans="1:16" s="28" customFormat="1" ht="15.75">
      <c r="A5" s="20" t="str">
        <f>IF(D5="","odstr","OK")</f>
        <v>odstr</v>
      </c>
      <c r="B5" s="35">
        <v>0</v>
      </c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s="28" customFormat="1" ht="21" customHeight="1" hidden="1">
      <c r="A6" s="20" t="str">
        <f>IF(COUNTBLANK(C6:IV6)=254,"odstr","OK")</f>
        <v>odstr</v>
      </c>
      <c r="B6" s="38" t="s">
        <v>101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s="28" customFormat="1" ht="21" customHeight="1" hidden="1">
      <c r="A7" s="20" t="str">
        <f>IF(COUNTBLANK(C7:IV7)=254,"odstr","OK")</f>
        <v>odstr</v>
      </c>
      <c r="B7" s="38" t="s">
        <v>102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7" s="41" customFormat="1" ht="21" customHeight="1" thickBot="1">
      <c r="A8" s="20" t="s">
        <v>99</v>
      </c>
      <c r="B8" s="20"/>
      <c r="D8" s="42" t="s">
        <v>31</v>
      </c>
      <c r="E8" s="43"/>
      <c r="F8" s="43"/>
      <c r="G8" s="43"/>
      <c r="H8" s="43"/>
      <c r="I8" s="44"/>
      <c r="J8" s="44"/>
      <c r="K8" s="44"/>
      <c r="L8" s="44"/>
      <c r="M8" s="44"/>
      <c r="N8" s="44"/>
      <c r="O8" s="44"/>
      <c r="P8" s="45" t="s">
        <v>194</v>
      </c>
      <c r="Q8" s="20"/>
    </row>
    <row r="9" spans="1:17" ht="3.75" customHeight="1">
      <c r="A9" s="20" t="s">
        <v>99</v>
      </c>
      <c r="C9" s="46"/>
      <c r="D9" s="541"/>
      <c r="E9" s="542"/>
      <c r="F9" s="542"/>
      <c r="G9" s="542"/>
      <c r="H9" s="542"/>
      <c r="I9" s="543"/>
      <c r="J9" s="551" t="s">
        <v>220</v>
      </c>
      <c r="K9" s="559"/>
      <c r="L9" s="560"/>
      <c r="M9" s="567" t="s">
        <v>221</v>
      </c>
      <c r="N9" s="559"/>
      <c r="O9" s="560"/>
      <c r="P9" s="548" t="s">
        <v>222</v>
      </c>
      <c r="Q9" s="47"/>
    </row>
    <row r="10" spans="1:17" ht="3.75" customHeight="1">
      <c r="A10" s="20" t="s">
        <v>99</v>
      </c>
      <c r="C10" s="46"/>
      <c r="D10" s="534"/>
      <c r="E10" s="535"/>
      <c r="F10" s="535"/>
      <c r="G10" s="535"/>
      <c r="H10" s="535"/>
      <c r="I10" s="536"/>
      <c r="J10" s="561"/>
      <c r="K10" s="562"/>
      <c r="L10" s="563"/>
      <c r="M10" s="568"/>
      <c r="N10" s="562"/>
      <c r="O10" s="563"/>
      <c r="P10" s="549"/>
      <c r="Q10" s="47"/>
    </row>
    <row r="11" spans="1:17" ht="3.75" customHeight="1">
      <c r="A11" s="20" t="s">
        <v>99</v>
      </c>
      <c r="C11" s="46"/>
      <c r="D11" s="534"/>
      <c r="E11" s="535"/>
      <c r="F11" s="535"/>
      <c r="G11" s="535"/>
      <c r="H11" s="535"/>
      <c r="I11" s="536"/>
      <c r="J11" s="561"/>
      <c r="K11" s="562"/>
      <c r="L11" s="563"/>
      <c r="M11" s="568"/>
      <c r="N11" s="562"/>
      <c r="O11" s="563"/>
      <c r="P11" s="549"/>
      <c r="Q11" s="47"/>
    </row>
    <row r="12" spans="1:17" ht="3.75" customHeight="1">
      <c r="A12" s="20" t="s">
        <v>99</v>
      </c>
      <c r="C12" s="46"/>
      <c r="D12" s="534"/>
      <c r="E12" s="535"/>
      <c r="F12" s="535"/>
      <c r="G12" s="535"/>
      <c r="H12" s="535"/>
      <c r="I12" s="536"/>
      <c r="J12" s="564"/>
      <c r="K12" s="565"/>
      <c r="L12" s="566"/>
      <c r="M12" s="569"/>
      <c r="N12" s="565"/>
      <c r="O12" s="566"/>
      <c r="P12" s="549"/>
      <c r="Q12" s="47"/>
    </row>
    <row r="13" spans="1:17" ht="15" customHeight="1" thickBot="1">
      <c r="A13" s="20" t="s">
        <v>99</v>
      </c>
      <c r="B13" s="20" t="s">
        <v>163</v>
      </c>
      <c r="C13" s="46"/>
      <c r="D13" s="537"/>
      <c r="E13" s="538"/>
      <c r="F13" s="538"/>
      <c r="G13" s="538"/>
      <c r="H13" s="538"/>
      <c r="I13" s="533"/>
      <c r="J13" s="48" t="s">
        <v>223</v>
      </c>
      <c r="K13" s="49" t="s">
        <v>224</v>
      </c>
      <c r="L13" s="50" t="s">
        <v>225</v>
      </c>
      <c r="M13" s="133" t="s">
        <v>226</v>
      </c>
      <c r="N13" s="49" t="s">
        <v>224</v>
      </c>
      <c r="O13" s="50" t="s">
        <v>225</v>
      </c>
      <c r="P13" s="550"/>
      <c r="Q13" s="47"/>
    </row>
    <row r="14" spans="1:17" ht="13.5" thickTop="1">
      <c r="A14" s="51" t="s">
        <v>99</v>
      </c>
      <c r="B14" s="22" t="s">
        <v>103</v>
      </c>
      <c r="C14" s="52"/>
      <c r="D14" s="53"/>
      <c r="E14" s="54" t="s">
        <v>215</v>
      </c>
      <c r="F14" s="54"/>
      <c r="G14" s="54"/>
      <c r="H14" s="55"/>
      <c r="I14" s="56"/>
      <c r="J14" s="57">
        <v>731123</v>
      </c>
      <c r="K14" s="58">
        <v>117846710</v>
      </c>
      <c r="L14" s="59">
        <v>6126824</v>
      </c>
      <c r="M14" s="134">
        <v>11132</v>
      </c>
      <c r="N14" s="58">
        <v>3109698</v>
      </c>
      <c r="O14" s="59">
        <v>12586206</v>
      </c>
      <c r="P14" s="61">
        <v>140411693</v>
      </c>
      <c r="Q14" s="47"/>
    </row>
    <row r="15" spans="1:17" ht="12.75" customHeight="1">
      <c r="A15" s="51" t="s">
        <v>99</v>
      </c>
      <c r="B15" s="22" t="s">
        <v>103</v>
      </c>
      <c r="C15" s="52"/>
      <c r="D15" s="72"/>
      <c r="E15" s="73" t="s">
        <v>216</v>
      </c>
      <c r="F15" s="73"/>
      <c r="G15" s="73"/>
      <c r="H15" s="74"/>
      <c r="I15" s="75"/>
      <c r="J15" s="76">
        <v>736416.7949999999</v>
      </c>
      <c r="K15" s="77">
        <v>119145812.35100001</v>
      </c>
      <c r="L15" s="78">
        <v>7100187.71</v>
      </c>
      <c r="M15" s="135">
        <v>41183.929</v>
      </c>
      <c r="N15" s="77">
        <v>5843019.456</v>
      </c>
      <c r="O15" s="78">
        <v>8690971.224</v>
      </c>
      <c r="P15" s="80">
        <v>141557591.465</v>
      </c>
      <c r="Q15" s="47"/>
    </row>
    <row r="16" spans="1:17" ht="13.5" thickBot="1">
      <c r="A16" s="51" t="s">
        <v>99</v>
      </c>
      <c r="B16" s="22" t="s">
        <v>103</v>
      </c>
      <c r="C16" s="52"/>
      <c r="D16" s="121"/>
      <c r="E16" s="122" t="s">
        <v>217</v>
      </c>
      <c r="F16" s="122"/>
      <c r="G16" s="122"/>
      <c r="H16" s="123"/>
      <c r="I16" s="124"/>
      <c r="J16" s="125">
        <v>673671.16469</v>
      </c>
      <c r="K16" s="126">
        <v>119282759.16494012</v>
      </c>
      <c r="L16" s="127">
        <v>7222001.5375000015</v>
      </c>
      <c r="M16" s="136">
        <v>30947.492169999998</v>
      </c>
      <c r="N16" s="126">
        <v>4424109.78562</v>
      </c>
      <c r="O16" s="127">
        <v>6809347.2789199995</v>
      </c>
      <c r="P16" s="128">
        <v>138442836.42384014</v>
      </c>
      <c r="Q16" s="47"/>
    </row>
    <row r="17" spans="1:17" ht="13.5" thickBot="1">
      <c r="A17" s="51" t="s">
        <v>99</v>
      </c>
      <c r="B17" s="22" t="s">
        <v>103</v>
      </c>
      <c r="C17" s="52"/>
      <c r="D17" s="108"/>
      <c r="E17" s="109" t="s">
        <v>218</v>
      </c>
      <c r="F17" s="109"/>
      <c r="G17" s="109"/>
      <c r="H17" s="110"/>
      <c r="I17" s="111"/>
      <c r="J17" s="129">
        <v>0.9147960357014944</v>
      </c>
      <c r="K17" s="130">
        <v>1.0011494051804075</v>
      </c>
      <c r="L17" s="131">
        <v>1.0171564235306676</v>
      </c>
      <c r="M17" s="137">
        <v>0.7514458411678012</v>
      </c>
      <c r="N17" s="130">
        <v>0.7571615701325504</v>
      </c>
      <c r="O17" s="131">
        <v>0.7834967005892367</v>
      </c>
      <c r="P17" s="132">
        <v>0.97799655243548</v>
      </c>
      <c r="Q17" s="47"/>
    </row>
    <row r="18" spans="1:16" ht="13.5">
      <c r="A18" s="51" t="s">
        <v>99</v>
      </c>
      <c r="B18" s="51" t="s">
        <v>104</v>
      </c>
      <c r="D18" s="117"/>
      <c r="E18" s="118"/>
      <c r="F18" s="118"/>
      <c r="G18" s="118"/>
      <c r="H18" s="118"/>
      <c r="I18" s="117"/>
      <c r="J18" s="117"/>
      <c r="K18" s="117"/>
      <c r="L18" s="117"/>
      <c r="M18" s="117"/>
      <c r="N18" s="117"/>
      <c r="O18" s="117"/>
      <c r="P18" s="119" t="s">
        <v>61</v>
      </c>
    </row>
    <row r="19" spans="1:16" ht="12.75">
      <c r="A19" s="51" t="str">
        <f>IF(COUNTBLANK(D19:E19)=2,"odstr","OK")</f>
        <v>odstr</v>
      </c>
      <c r="B19" s="51"/>
      <c r="D19" s="120"/>
      <c r="E19" s="544"/>
      <c r="F19" s="544"/>
      <c r="G19" s="544"/>
      <c r="H19" s="544"/>
      <c r="I19" s="544"/>
      <c r="J19" s="544"/>
      <c r="K19" s="544"/>
      <c r="L19" s="544"/>
      <c r="M19" s="544"/>
      <c r="N19" s="544"/>
      <c r="O19" s="544"/>
      <c r="P19" s="544"/>
    </row>
    <row r="20" spans="1:16" ht="12.75">
      <c r="A20" s="51" t="str">
        <f>IF(COUNTBLANK(D20:E20)=2,"odstr","OK")</f>
        <v>odstr</v>
      </c>
      <c r="B20" s="51"/>
      <c r="D20" s="120"/>
      <c r="E20" s="544"/>
      <c r="F20" s="544"/>
      <c r="G20" s="544"/>
      <c r="H20" s="544"/>
      <c r="I20" s="544"/>
      <c r="J20" s="544"/>
      <c r="K20" s="544"/>
      <c r="L20" s="544"/>
      <c r="M20" s="544"/>
      <c r="N20" s="544"/>
      <c r="O20" s="544"/>
      <c r="P20" s="544"/>
    </row>
    <row r="21" spans="1:2" ht="12.75">
      <c r="A21" s="51" t="s">
        <v>104</v>
      </c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15" ht="12.75">
      <c r="A32" s="51"/>
      <c r="B32" s="51"/>
      <c r="O32" s="7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</sheetData>
  <sheetProtection sheet="1" objects="1" scenarios="1"/>
  <mergeCells count="6">
    <mergeCell ref="E20:P20"/>
    <mergeCell ref="P9:P13"/>
    <mergeCell ref="E19:P19"/>
    <mergeCell ref="D9:I13"/>
    <mergeCell ref="J9:L12"/>
    <mergeCell ref="M9:O12"/>
  </mergeCells>
  <conditionalFormatting sqref="C1:E1">
    <cfRule type="cellIs" priority="1" dxfId="0" operator="equal" stopIfTrue="1">
      <formula>"nezadána"</formula>
    </cfRule>
  </conditionalFormatting>
  <conditionalFormatting sqref="B14:B17 A2:A20">
    <cfRule type="cellIs" priority="2" dxfId="1" operator="equal" stopIfTrue="1">
      <formula>"odstr"</formula>
    </cfRule>
  </conditionalFormatting>
  <conditionalFormatting sqref="B1">
    <cfRule type="cellIs" priority="3" dxfId="2" operator="equal" stopIfTrue="1">
      <formula>"FUNKCE"</formula>
    </cfRule>
  </conditionalFormatting>
  <conditionalFormatting sqref="G8">
    <cfRule type="expression" priority="4" dxfId="2" stopIfTrue="1">
      <formula>Q8=" "</formula>
    </cfRule>
  </conditionalFormatting>
  <conditionalFormatting sqref="P18">
    <cfRule type="expression" priority="5" dxfId="2" stopIfTrue="1">
      <formula>Q18=" "</formula>
    </cfRule>
  </conditionalFormatting>
  <conditionalFormatting sqref="P1 F1:I1">
    <cfRule type="cellIs" priority="6" dxfId="3" operator="notEqual" stopIfTrue="1">
      <formula>""</formula>
    </cfRule>
  </conditionalFormatting>
  <conditionalFormatting sqref="G3">
    <cfRule type="expression" priority="7" dxfId="2" stopIfTrue="1">
      <formula>D1=" ?"</formula>
    </cfRule>
  </conditionalFormatting>
  <conditionalFormatting sqref="B4">
    <cfRule type="expression" priority="8" dxfId="2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P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8"/>
  <dimension ref="A1:N216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5.75390625" style="26" customWidth="1"/>
    <col min="6" max="6" width="1.12109375" style="26" customWidth="1"/>
    <col min="7" max="7" width="12.375" style="26" customWidth="1"/>
    <col min="8" max="8" width="32.875" style="26" customWidth="1"/>
    <col min="9" max="9" width="1.12109375" style="26" customWidth="1"/>
    <col min="10" max="10" width="10.00390625" style="26" customWidth="1"/>
    <col min="11" max="11" width="10.125" style="26" customWidth="1"/>
    <col min="12" max="12" width="10.25390625" style="26" customWidth="1"/>
    <col min="13" max="13" width="13.875" style="26" customWidth="1"/>
    <col min="14" max="37" width="1.75390625" style="26" customWidth="1"/>
    <col min="38" max="16384" width="9.125" style="26" customWidth="1"/>
  </cols>
  <sheetData>
    <row r="1" spans="1:14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CONCATENATE(C1,M1)</f>
        <v>#REF!</v>
      </c>
      <c r="F1" s="18">
        <v>4</v>
      </c>
      <c r="G1" s="19"/>
      <c r="H1" s="19"/>
      <c r="I1" s="19"/>
      <c r="K1" s="21"/>
      <c r="L1" s="21"/>
      <c r="M1" s="22"/>
      <c r="N1" s="23"/>
    </row>
    <row r="2" spans="1:3" ht="12.75">
      <c r="A2" s="20" t="s">
        <v>99</v>
      </c>
      <c r="B2" s="24"/>
      <c r="C2" s="25"/>
    </row>
    <row r="3" spans="1:13" s="28" customFormat="1" ht="15.75">
      <c r="A3" s="20" t="s">
        <v>99</v>
      </c>
      <c r="B3" s="27" t="s">
        <v>107</v>
      </c>
      <c r="D3" s="29" t="s">
        <v>67</v>
      </c>
      <c r="E3" s="29"/>
      <c r="F3" s="29"/>
      <c r="G3" s="30"/>
      <c r="H3" s="30" t="s">
        <v>227</v>
      </c>
      <c r="I3" s="31"/>
      <c r="J3" s="29"/>
      <c r="K3" s="29"/>
      <c r="L3" s="29"/>
      <c r="M3" s="29"/>
    </row>
    <row r="4" spans="1:13" s="28" customFormat="1" ht="15.75" hidden="1">
      <c r="A4" s="20" t="s">
        <v>99</v>
      </c>
      <c r="B4" s="33">
        <f>COUNTA(Datova_oblast)</f>
        <v>99</v>
      </c>
      <c r="D4" s="34" t="e">
        <f>IF(D1=" ?","",CONCATENATE("Tab. ",E1,":"))</f>
        <v>#REF!</v>
      </c>
      <c r="E4" s="29"/>
      <c r="F4" s="29"/>
      <c r="G4" s="34"/>
      <c r="H4" s="34" t="str">
        <f>IF(H3="Zadejte název tabulky","",H3)</f>
        <v>Příjmy kapitoly 333-MŠMT – podle položek</v>
      </c>
      <c r="I4" s="31"/>
      <c r="J4" s="29"/>
      <c r="K4" s="29"/>
      <c r="L4" s="29"/>
      <c r="M4" s="29"/>
    </row>
    <row r="5" spans="1:13" s="28" customFormat="1" ht="15.75">
      <c r="A5" s="20" t="str">
        <f>IF(D5="","odstr","OK")</f>
        <v>odstr</v>
      </c>
      <c r="B5" s="35">
        <v>0</v>
      </c>
      <c r="D5" s="36"/>
      <c r="E5" s="37"/>
      <c r="F5" s="37"/>
      <c r="G5" s="37"/>
      <c r="H5" s="37"/>
      <c r="I5" s="37"/>
      <c r="J5" s="37"/>
      <c r="K5" s="37"/>
      <c r="L5" s="37"/>
      <c r="M5" s="37"/>
    </row>
    <row r="6" spans="1:13" s="28" customFormat="1" ht="21" customHeight="1" hidden="1">
      <c r="A6" s="20" t="str">
        <f>IF(COUNTBLANK(C6:IV6)=254,"odstr","OK")</f>
        <v>odstr</v>
      </c>
      <c r="B6" s="38" t="s">
        <v>101</v>
      </c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s="28" customFormat="1" ht="21" customHeight="1" hidden="1">
      <c r="A7" s="20" t="str">
        <f>IF(COUNTBLANK(C7:IV7)=254,"odstr","OK")</f>
        <v>odstr</v>
      </c>
      <c r="B7" s="38" t="s">
        <v>102</v>
      </c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4" s="41" customFormat="1" ht="21" customHeight="1" thickBot="1">
      <c r="A8" s="20" t="s">
        <v>99</v>
      </c>
      <c r="B8" s="20"/>
      <c r="D8" s="42" t="s">
        <v>31</v>
      </c>
      <c r="E8" s="43"/>
      <c r="F8" s="43"/>
      <c r="G8" s="43"/>
      <c r="H8" s="43"/>
      <c r="I8" s="44"/>
      <c r="J8" s="44"/>
      <c r="K8" s="44"/>
      <c r="L8" s="44"/>
      <c r="M8" s="45" t="s">
        <v>194</v>
      </c>
      <c r="N8" s="20"/>
    </row>
    <row r="9" spans="1:14" ht="6" customHeight="1">
      <c r="A9" s="20" t="s">
        <v>99</v>
      </c>
      <c r="C9" s="46"/>
      <c r="D9" s="571" t="s">
        <v>228</v>
      </c>
      <c r="E9" s="553"/>
      <c r="F9" s="138"/>
      <c r="G9" s="575" t="s">
        <v>229</v>
      </c>
      <c r="H9" s="140"/>
      <c r="I9" s="141"/>
      <c r="J9" s="578" t="s">
        <v>230</v>
      </c>
      <c r="K9" s="581" t="s">
        <v>231</v>
      </c>
      <c r="L9" s="584" t="s">
        <v>217</v>
      </c>
      <c r="M9" s="548" t="s">
        <v>232</v>
      </c>
      <c r="N9" s="47"/>
    </row>
    <row r="10" spans="1:14" ht="6" customHeight="1">
      <c r="A10" s="20" t="s">
        <v>99</v>
      </c>
      <c r="C10" s="46"/>
      <c r="D10" s="572"/>
      <c r="E10" s="556"/>
      <c r="F10" s="142"/>
      <c r="G10" s="576"/>
      <c r="H10" s="144"/>
      <c r="I10" s="145"/>
      <c r="J10" s="579"/>
      <c r="K10" s="582"/>
      <c r="L10" s="585"/>
      <c r="M10" s="549"/>
      <c r="N10" s="47"/>
    </row>
    <row r="11" spans="1:14" ht="6" customHeight="1">
      <c r="A11" s="20" t="s">
        <v>99</v>
      </c>
      <c r="C11" s="46"/>
      <c r="D11" s="572"/>
      <c r="E11" s="556"/>
      <c r="F11" s="142"/>
      <c r="G11" s="576"/>
      <c r="H11" s="144"/>
      <c r="I11" s="145"/>
      <c r="J11" s="579"/>
      <c r="K11" s="582"/>
      <c r="L11" s="585"/>
      <c r="M11" s="549"/>
      <c r="N11" s="47"/>
    </row>
    <row r="12" spans="1:14" ht="6" customHeight="1">
      <c r="A12" s="20" t="s">
        <v>99</v>
      </c>
      <c r="C12" s="46"/>
      <c r="D12" s="572"/>
      <c r="E12" s="556"/>
      <c r="F12" s="142"/>
      <c r="G12" s="576"/>
      <c r="H12" s="144"/>
      <c r="I12" s="145"/>
      <c r="J12" s="579"/>
      <c r="K12" s="582"/>
      <c r="L12" s="585"/>
      <c r="M12" s="549"/>
      <c r="N12" s="47"/>
    </row>
    <row r="13" spans="1:14" ht="6" customHeight="1" thickBot="1">
      <c r="A13" s="20" t="s">
        <v>99</v>
      </c>
      <c r="C13" s="46"/>
      <c r="D13" s="573"/>
      <c r="E13" s="574"/>
      <c r="F13" s="146"/>
      <c r="G13" s="577"/>
      <c r="H13" s="148"/>
      <c r="I13" s="149"/>
      <c r="J13" s="580"/>
      <c r="K13" s="583"/>
      <c r="L13" s="586"/>
      <c r="M13" s="550"/>
      <c r="N13" s="47"/>
    </row>
    <row r="14" spans="1:14" ht="13.5" thickTop="1">
      <c r="A14" s="51"/>
      <c r="B14" s="22"/>
      <c r="C14" s="52"/>
      <c r="D14" s="150"/>
      <c r="E14" s="151">
        <v>1361</v>
      </c>
      <c r="F14" s="152"/>
      <c r="G14" s="153" t="s">
        <v>233</v>
      </c>
      <c r="H14" s="154"/>
      <c r="I14" s="155"/>
      <c r="J14" s="156">
        <v>400</v>
      </c>
      <c r="K14" s="157">
        <v>400</v>
      </c>
      <c r="L14" s="158">
        <v>187.15198999999998</v>
      </c>
      <c r="M14" s="159">
        <v>0.46787997499999995</v>
      </c>
      <c r="N14" s="47"/>
    </row>
    <row r="15" spans="1:14" ht="13.5" thickBot="1">
      <c r="A15" s="51"/>
      <c r="B15" s="22"/>
      <c r="C15" s="52"/>
      <c r="D15" s="160"/>
      <c r="E15" s="161">
        <v>1</v>
      </c>
      <c r="F15" s="162"/>
      <c r="G15" s="163" t="s">
        <v>234</v>
      </c>
      <c r="H15" s="164"/>
      <c r="I15" s="165"/>
      <c r="J15" s="166">
        <v>400</v>
      </c>
      <c r="K15" s="167">
        <v>400</v>
      </c>
      <c r="L15" s="168">
        <v>187.15198999999998</v>
      </c>
      <c r="M15" s="169">
        <v>0.46787997499999995</v>
      </c>
      <c r="N15" s="47"/>
    </row>
    <row r="16" spans="1:14" ht="13.5" thickTop="1">
      <c r="A16" s="51" t="e">
        <f>IF(COUNTBLANK(C16:IV16)=254,"odstr",IF(AND($A$1="TISK",SUM(J16:M16)=0),"odstr","OK"))</f>
        <v>#REF!</v>
      </c>
      <c r="B16" s="22" t="s">
        <v>103</v>
      </c>
      <c r="C16" s="52"/>
      <c r="D16" s="170"/>
      <c r="E16" s="171">
        <v>2111</v>
      </c>
      <c r="F16" s="172"/>
      <c r="G16" s="173" t="s">
        <v>235</v>
      </c>
      <c r="H16" s="174"/>
      <c r="I16" s="175"/>
      <c r="J16" s="57">
        <v>66</v>
      </c>
      <c r="K16" s="58">
        <v>66</v>
      </c>
      <c r="L16" s="59">
        <v>94.035</v>
      </c>
      <c r="M16" s="176">
        <v>1.4247727272727273</v>
      </c>
      <c r="N16" s="47"/>
    </row>
    <row r="17" spans="1:14" ht="12.75">
      <c r="A17" s="51" t="e">
        <f>IF(COUNTBLANK(C17:IV17)=254,"odstr",IF(AND($A$1="TISK",SUM(J17:M17)=0),"odstr","OK"))</f>
        <v>#REF!</v>
      </c>
      <c r="B17" s="22" t="s">
        <v>103</v>
      </c>
      <c r="C17" s="52"/>
      <c r="D17" s="177"/>
      <c r="E17" s="178">
        <v>2119</v>
      </c>
      <c r="F17" s="179"/>
      <c r="G17" s="180" t="s">
        <v>236</v>
      </c>
      <c r="H17" s="181"/>
      <c r="I17" s="182"/>
      <c r="J17" s="183">
        <v>0</v>
      </c>
      <c r="K17" s="184">
        <v>0</v>
      </c>
      <c r="L17" s="185">
        <v>1</v>
      </c>
      <c r="M17" s="186" t="s">
        <v>208</v>
      </c>
      <c r="N17" s="47"/>
    </row>
    <row r="18" spans="1:14" ht="12.75">
      <c r="A18" s="51" t="e">
        <f>IF(COUNTBLANK(C18:IV18)=254,"odstr",IF(AND($A$1="TISK",SUM(J18:M18)=0),"odstr","OK"))</f>
        <v>#REF!</v>
      </c>
      <c r="B18" s="22" t="s">
        <v>103</v>
      </c>
      <c r="C18" s="52"/>
      <c r="D18" s="187"/>
      <c r="E18" s="178">
        <v>2123</v>
      </c>
      <c r="F18" s="188"/>
      <c r="G18" s="180" t="s">
        <v>237</v>
      </c>
      <c r="H18" s="189"/>
      <c r="I18" s="190"/>
      <c r="J18" s="66">
        <v>145</v>
      </c>
      <c r="K18" s="67">
        <v>145</v>
      </c>
      <c r="L18" s="68">
        <v>14652.56</v>
      </c>
      <c r="M18" s="191">
        <v>101.05213793103448</v>
      </c>
      <c r="N18" s="47"/>
    </row>
    <row r="19" spans="1:14" ht="12.75">
      <c r="A19" s="51" t="e">
        <f>IF(COUNTBLANK(C19:IV19)=254,"odstr",IF(AND($A$1="TISK",SUM(J19:M19)=0),"odstr","OK"))</f>
        <v>#REF!</v>
      </c>
      <c r="B19" s="22" t="s">
        <v>103</v>
      </c>
      <c r="C19" s="52"/>
      <c r="D19" s="187"/>
      <c r="E19" s="178">
        <v>2131</v>
      </c>
      <c r="F19" s="188"/>
      <c r="G19" s="180" t="s">
        <v>238</v>
      </c>
      <c r="H19" s="189"/>
      <c r="I19" s="190"/>
      <c r="J19" s="66">
        <v>40</v>
      </c>
      <c r="K19" s="67">
        <v>10</v>
      </c>
      <c r="L19" s="68">
        <v>20.5905</v>
      </c>
      <c r="M19" s="191">
        <v>2.05905</v>
      </c>
      <c r="N19" s="47"/>
    </row>
    <row r="20" spans="1:14" ht="12.75">
      <c r="A20" s="51" t="e">
        <f>IF(COUNTBLANK(C20:IV20)=254,"odstr",IF(AND($A$1="TISK",SUM(J20:M20)=0),"odstr","OK"))</f>
        <v>#REF!</v>
      </c>
      <c r="B20" s="22" t="s">
        <v>103</v>
      </c>
      <c r="C20" s="52"/>
      <c r="D20" s="187"/>
      <c r="E20" s="178">
        <v>2132</v>
      </c>
      <c r="F20" s="188"/>
      <c r="G20" s="180" t="s">
        <v>239</v>
      </c>
      <c r="H20" s="189"/>
      <c r="I20" s="190"/>
      <c r="J20" s="66">
        <v>615</v>
      </c>
      <c r="K20" s="67">
        <v>904</v>
      </c>
      <c r="L20" s="68">
        <v>2029.785</v>
      </c>
      <c r="M20" s="191">
        <v>2.245337389380531</v>
      </c>
      <c r="N20" s="47"/>
    </row>
    <row r="21" spans="1:14" ht="13.5" customHeight="1">
      <c r="A21" s="51" t="e">
        <f>IF(COUNTBLANK(C21:IV21)=254,"odstr",IF(AND($A$1="TISK",SUM(J21:M21)=0),"odstr","OK"))</f>
        <v>#REF!</v>
      </c>
      <c r="B21" s="22" t="s">
        <v>103</v>
      </c>
      <c r="C21" s="52"/>
      <c r="D21" s="187"/>
      <c r="E21" s="178">
        <v>2133</v>
      </c>
      <c r="F21" s="188"/>
      <c r="G21" s="180" t="s">
        <v>240</v>
      </c>
      <c r="H21" s="189"/>
      <c r="I21" s="190"/>
      <c r="J21" s="66">
        <v>0</v>
      </c>
      <c r="K21" s="67">
        <v>0</v>
      </c>
      <c r="L21" s="68">
        <v>1.138</v>
      </c>
      <c r="M21" s="191" t="s">
        <v>208</v>
      </c>
      <c r="N21" s="47"/>
    </row>
    <row r="22" spans="1:14" ht="12.75">
      <c r="A22" s="51" t="e">
        <f>IF(COUNTBLANK(C22:IV22)=254,"odstr",IF(AND($A$1="TISK",SUM(J22:M22)=0),"odstr","OK"))</f>
        <v>#REF!</v>
      </c>
      <c r="B22" s="22" t="s">
        <v>103</v>
      </c>
      <c r="C22" s="52"/>
      <c r="D22" s="187"/>
      <c r="E22" s="178">
        <v>2141</v>
      </c>
      <c r="F22" s="188"/>
      <c r="G22" s="180" t="s">
        <v>241</v>
      </c>
      <c r="H22" s="189"/>
      <c r="I22" s="190"/>
      <c r="J22" s="66">
        <v>61</v>
      </c>
      <c r="K22" s="67">
        <v>1</v>
      </c>
      <c r="L22" s="68">
        <v>1593.9141100000002</v>
      </c>
      <c r="M22" s="191">
        <v>1593.9141100000002</v>
      </c>
      <c r="N22" s="47"/>
    </row>
    <row r="23" spans="1:14" ht="12.75">
      <c r="A23" s="51" t="e">
        <f>IF(COUNTBLANK(C23:IV23)=254,"odstr",IF(AND($A$1="TISK",SUM(J23:M23)=0),"odstr","OK"))</f>
        <v>#REF!</v>
      </c>
      <c r="B23" s="22" t="s">
        <v>103</v>
      </c>
      <c r="C23" s="52"/>
      <c r="D23" s="192"/>
      <c r="E23" s="193">
        <v>2143</v>
      </c>
      <c r="F23" s="194"/>
      <c r="G23" s="195" t="s">
        <v>242</v>
      </c>
      <c r="H23" s="196"/>
      <c r="I23" s="197"/>
      <c r="J23" s="76">
        <v>0</v>
      </c>
      <c r="K23" s="77">
        <v>0</v>
      </c>
      <c r="L23" s="78">
        <v>9.94811</v>
      </c>
      <c r="M23" s="198" t="s">
        <v>208</v>
      </c>
      <c r="N23" s="47"/>
    </row>
    <row r="24" spans="1:14" ht="27" customHeight="1">
      <c r="A24" s="51" t="e">
        <f>IF(COUNTBLANK(C24:IV24)=254,"odstr",IF(AND($A$1="TISK",SUM(J24:M24)=0),"odstr","OK"))</f>
        <v>#REF!</v>
      </c>
      <c r="B24" s="22" t="s">
        <v>103</v>
      </c>
      <c r="C24" s="52"/>
      <c r="D24" s="199"/>
      <c r="E24" s="200">
        <v>21</v>
      </c>
      <c r="F24" s="201"/>
      <c r="G24" s="570" t="s">
        <v>32</v>
      </c>
      <c r="H24" s="570"/>
      <c r="I24" s="202"/>
      <c r="J24" s="203">
        <v>927</v>
      </c>
      <c r="K24" s="204">
        <v>1126</v>
      </c>
      <c r="L24" s="87">
        <v>18402.97072</v>
      </c>
      <c r="M24" s="205">
        <v>16.343668490230908</v>
      </c>
      <c r="N24" s="47"/>
    </row>
    <row r="25" spans="1:14" ht="12.75" customHeight="1">
      <c r="A25" s="51" t="e">
        <f>IF(COUNTBLANK(C25:IV25)=254,"odstr",IF(AND($A$1="TISK",SUM(J25:M25)=0),"odstr","OK"))</f>
        <v>#REF!</v>
      </c>
      <c r="B25" s="22" t="s">
        <v>103</v>
      </c>
      <c r="C25" s="52"/>
      <c r="D25" s="187"/>
      <c r="E25" s="178">
        <v>2212</v>
      </c>
      <c r="F25" s="188"/>
      <c r="G25" s="180" t="s">
        <v>243</v>
      </c>
      <c r="H25" s="189"/>
      <c r="I25" s="190"/>
      <c r="J25" s="66">
        <v>0</v>
      </c>
      <c r="K25" s="67">
        <v>0</v>
      </c>
      <c r="L25" s="68">
        <v>640.8808</v>
      </c>
      <c r="M25" s="191" t="s">
        <v>208</v>
      </c>
      <c r="N25" s="47"/>
    </row>
    <row r="26" spans="1:14" ht="12.75" customHeight="1">
      <c r="A26" s="51" t="e">
        <f>IF(COUNTBLANK(C26:IV26)=254,"odstr",IF(AND($A$1="TISK",SUM(J26:M26)=0),"odstr","OK"))</f>
        <v>#REF!</v>
      </c>
      <c r="B26" s="22" t="s">
        <v>103</v>
      </c>
      <c r="C26" s="52"/>
      <c r="D26" s="177"/>
      <c r="E26" s="206">
        <v>2221</v>
      </c>
      <c r="F26" s="179"/>
      <c r="G26" s="180" t="s">
        <v>244</v>
      </c>
      <c r="H26" s="181"/>
      <c r="I26" s="182"/>
      <c r="J26" s="183">
        <v>0</v>
      </c>
      <c r="K26" s="184">
        <v>0</v>
      </c>
      <c r="L26" s="185">
        <v>523.71</v>
      </c>
      <c r="M26" s="191" t="s">
        <v>208</v>
      </c>
      <c r="N26" s="47"/>
    </row>
    <row r="27" spans="1:14" ht="12.75" customHeight="1">
      <c r="A27" s="51" t="e">
        <f>IF(COUNTBLANK(C27:IV27)=254,"odstr",IF(AND($A$1="TISK",SUM(J27:M27)=0),"odstr","OK"))</f>
        <v>#REF!</v>
      </c>
      <c r="B27" s="22" t="s">
        <v>103</v>
      </c>
      <c r="C27" s="52"/>
      <c r="D27" s="177"/>
      <c r="E27" s="206">
        <v>2222</v>
      </c>
      <c r="F27" s="179"/>
      <c r="G27" s="195" t="s">
        <v>245</v>
      </c>
      <c r="H27" s="181"/>
      <c r="I27" s="182"/>
      <c r="J27" s="183">
        <v>0</v>
      </c>
      <c r="K27" s="184">
        <v>0</v>
      </c>
      <c r="L27" s="185">
        <v>212.53223</v>
      </c>
      <c r="M27" s="186"/>
      <c r="N27" s="47"/>
    </row>
    <row r="28" spans="1:14" ht="12.75" customHeight="1">
      <c r="A28" s="51" t="e">
        <f>IF(COUNTBLANK(C28:IV28)=254,"odstr",IF(AND($A$1="TISK",SUM(J28:M28)=0),"odstr","OK"))</f>
        <v>#REF!</v>
      </c>
      <c r="B28" s="22" t="s">
        <v>103</v>
      </c>
      <c r="C28" s="52"/>
      <c r="D28" s="177"/>
      <c r="E28" s="206">
        <v>2229</v>
      </c>
      <c r="F28" s="179"/>
      <c r="G28" s="195" t="s">
        <v>246</v>
      </c>
      <c r="H28" s="181"/>
      <c r="I28" s="182"/>
      <c r="J28" s="183">
        <v>0</v>
      </c>
      <c r="K28" s="184">
        <v>0</v>
      </c>
      <c r="L28" s="185">
        <v>9.82335</v>
      </c>
      <c r="M28" s="186" t="s">
        <v>208</v>
      </c>
      <c r="N28" s="47"/>
    </row>
    <row r="29" spans="1:14" ht="12.75" customHeight="1">
      <c r="A29" s="51" t="e">
        <f>IF(COUNTBLANK(C29:IV29)=254,"odstr",IF(AND($A$1="TISK",SUM(J29:M29)=0),"odstr","OK"))</f>
        <v>#REF!</v>
      </c>
      <c r="B29" s="22" t="s">
        <v>103</v>
      </c>
      <c r="C29" s="52"/>
      <c r="D29" s="199"/>
      <c r="E29" s="200">
        <v>22</v>
      </c>
      <c r="F29" s="201"/>
      <c r="G29" s="207" t="s">
        <v>33</v>
      </c>
      <c r="H29" s="208"/>
      <c r="I29" s="202"/>
      <c r="J29" s="203">
        <v>0</v>
      </c>
      <c r="K29" s="204">
        <v>0</v>
      </c>
      <c r="L29" s="87">
        <v>1386.9463799999999</v>
      </c>
      <c r="M29" s="205" t="s">
        <v>208</v>
      </c>
      <c r="N29" s="47"/>
    </row>
    <row r="30" spans="1:14" ht="12.75" customHeight="1">
      <c r="A30" s="51" t="e">
        <f>IF(COUNTBLANK(C30:IV30)=254,"odstr",IF(AND($A$1="TISK",SUM(J30:M30)=0),"odstr","OK"))</f>
        <v>#REF!</v>
      </c>
      <c r="B30" s="22" t="s">
        <v>103</v>
      </c>
      <c r="C30" s="52"/>
      <c r="D30" s="187"/>
      <c r="E30" s="178">
        <v>2324</v>
      </c>
      <c r="F30" s="188"/>
      <c r="G30" s="180" t="s">
        <v>248</v>
      </c>
      <c r="H30" s="189"/>
      <c r="I30" s="190"/>
      <c r="J30" s="66"/>
      <c r="K30" s="67"/>
      <c r="L30" s="68"/>
      <c r="M30" s="191" t="s">
        <v>208</v>
      </c>
      <c r="N30" s="47"/>
    </row>
    <row r="31" spans="1:14" ht="12.75" customHeight="1">
      <c r="A31" s="51" t="e">
        <f>IF(COUNTBLANK(C31:IV31)=254,"odstr",IF(AND($A$1="TISK",SUM(J31:M31)=0),"odstr","OK"))</f>
        <v>#REF!</v>
      </c>
      <c r="B31" s="22" t="s">
        <v>103</v>
      </c>
      <c r="C31" s="52"/>
      <c r="D31" s="209"/>
      <c r="E31" s="210">
        <v>2327</v>
      </c>
      <c r="F31" s="211"/>
      <c r="G31" s="180" t="s">
        <v>120</v>
      </c>
      <c r="H31" s="212"/>
      <c r="I31" s="213"/>
      <c r="J31" s="214">
        <v>490</v>
      </c>
      <c r="K31" s="215">
        <v>425</v>
      </c>
      <c r="L31" s="216">
        <v>1159.0808200000001</v>
      </c>
      <c r="M31" s="217">
        <v>2.7272489882352944</v>
      </c>
      <c r="N31" s="47"/>
    </row>
    <row r="32" spans="1:14" ht="12.75" customHeight="1">
      <c r="A32" s="51" t="e">
        <f>IF(COUNTBLANK(C32:IV32)=254,"odstr",IF(AND($A$1="TISK",SUM(J32:M32)=0),"odstr","OK"))</f>
        <v>#REF!</v>
      </c>
      <c r="B32" s="22" t="s">
        <v>103</v>
      </c>
      <c r="C32" s="52"/>
      <c r="D32" s="209"/>
      <c r="E32" s="210">
        <v>2329</v>
      </c>
      <c r="F32" s="211"/>
      <c r="G32" s="532" t="s">
        <v>250</v>
      </c>
      <c r="H32" s="212"/>
      <c r="I32" s="213"/>
      <c r="J32" s="214"/>
      <c r="K32" s="215"/>
      <c r="L32" s="216"/>
      <c r="M32" s="217" t="s">
        <v>208</v>
      </c>
      <c r="N32" s="47"/>
    </row>
    <row r="33" spans="1:14" ht="14.25" customHeight="1">
      <c r="A33" s="51" t="e">
        <f>IF(COUNTBLANK(C33:IV33)=254,"odstr",IF(AND($A$1="TISK",SUM(J33:M33)=0),"odstr","OK"))</f>
        <v>#REF!</v>
      </c>
      <c r="B33" s="22" t="s">
        <v>103</v>
      </c>
      <c r="C33" s="52"/>
      <c r="D33" s="192"/>
      <c r="E33" s="193">
        <v>2329</v>
      </c>
      <c r="F33" s="194"/>
      <c r="G33" s="195" t="s">
        <v>250</v>
      </c>
      <c r="H33" s="196"/>
      <c r="I33" s="197"/>
      <c r="J33" s="76">
        <v>135</v>
      </c>
      <c r="K33" s="77">
        <v>1</v>
      </c>
      <c r="L33" s="78">
        <v>257.75381</v>
      </c>
      <c r="M33" s="198">
        <v>257.75381</v>
      </c>
      <c r="N33" s="47"/>
    </row>
    <row r="34" spans="1:14" ht="27" customHeight="1">
      <c r="A34" s="51" t="e">
        <f>IF(COUNTBLANK(C34:IV34)=254,"odstr",IF(AND($A$1="TISK",SUM(J34:M34)=0),"odstr","OK"))</f>
        <v>#REF!</v>
      </c>
      <c r="B34" s="22"/>
      <c r="C34" s="52"/>
      <c r="D34" s="199"/>
      <c r="E34" s="200">
        <v>23</v>
      </c>
      <c r="F34" s="201"/>
      <c r="G34" s="570" t="s">
        <v>34</v>
      </c>
      <c r="H34" s="570"/>
      <c r="I34" s="202"/>
      <c r="J34" s="220">
        <v>625</v>
      </c>
      <c r="K34" s="221">
        <v>426</v>
      </c>
      <c r="L34" s="222">
        <v>1416.83463</v>
      </c>
      <c r="M34" s="223">
        <v>3.325902887323944</v>
      </c>
      <c r="N34" s="47"/>
    </row>
    <row r="35" spans="1:14" ht="12.75" customHeight="1">
      <c r="A35" s="51" t="e">
        <f>IF(COUNTBLANK(C35:IV35)=254,"odstr",IF(AND($A$1="TISK",SUM(J35:M35)=0),"odstr","OK"))</f>
        <v>#REF!</v>
      </c>
      <c r="B35" s="22"/>
      <c r="C35" s="52"/>
      <c r="D35" s="177"/>
      <c r="E35" s="206">
        <v>2452</v>
      </c>
      <c r="F35" s="179"/>
      <c r="G35" s="218" t="s">
        <v>122</v>
      </c>
      <c r="H35" s="181"/>
      <c r="I35" s="219"/>
      <c r="J35" s="203">
        <v>88000</v>
      </c>
      <c r="K35" s="204">
        <v>88000</v>
      </c>
      <c r="L35" s="87">
        <v>88000</v>
      </c>
      <c r="M35" s="205">
        <v>1</v>
      </c>
      <c r="N35" s="47"/>
    </row>
    <row r="36" spans="1:14" ht="12.75">
      <c r="A36" s="51" t="e">
        <f>IF(COUNTBLANK(C36:IV36)=254,"odstr",IF(AND($A$1="TISK",SUM(J36:M36)=0),"odstr","OK"))</f>
        <v>#REF!</v>
      </c>
      <c r="B36" s="22" t="s">
        <v>103</v>
      </c>
      <c r="C36" s="52"/>
      <c r="D36" s="199"/>
      <c r="E36" s="200">
        <v>24</v>
      </c>
      <c r="F36" s="201"/>
      <c r="G36" s="570" t="s">
        <v>35</v>
      </c>
      <c r="H36" s="570"/>
      <c r="I36" s="202"/>
      <c r="J36" s="203">
        <v>88000</v>
      </c>
      <c r="K36" s="204">
        <v>88000</v>
      </c>
      <c r="L36" s="87">
        <v>88000</v>
      </c>
      <c r="M36" s="205">
        <v>1</v>
      </c>
      <c r="N36" s="47"/>
    </row>
    <row r="37" spans="1:14" ht="12.75">
      <c r="A37" s="51" t="e">
        <f>IF(COUNTBLANK(C37:IV37)=254,"odstr",IF(AND($A$1="TISK",SUM(J37:M37)=0),"odstr","OK"))</f>
        <v>#REF!</v>
      </c>
      <c r="B37" s="22" t="s">
        <v>103</v>
      </c>
      <c r="C37" s="52"/>
      <c r="D37" s="199"/>
      <c r="E37" s="200">
        <v>2</v>
      </c>
      <c r="F37" s="201"/>
      <c r="G37" s="207" t="s">
        <v>251</v>
      </c>
      <c r="H37" s="224"/>
      <c r="I37" s="202"/>
      <c r="J37" s="220">
        <v>89552</v>
      </c>
      <c r="K37" s="221">
        <v>89552</v>
      </c>
      <c r="L37" s="222">
        <v>109206.75173</v>
      </c>
      <c r="M37" s="205">
        <v>1.21947864626139</v>
      </c>
      <c r="N37" s="47"/>
    </row>
    <row r="38" spans="1:14" ht="12.75">
      <c r="A38" s="51" t="e">
        <f>IF(COUNTBLANK(C38:IV38)=254,"odstr",IF(AND($A$1="TISK",SUM(J38:M38)=0),"odstr","OK"))</f>
        <v>#REF!</v>
      </c>
      <c r="B38" s="22" t="s">
        <v>103</v>
      </c>
      <c r="C38" s="52"/>
      <c r="D38" s="225"/>
      <c r="E38" s="226">
        <v>3111</v>
      </c>
      <c r="F38" s="227"/>
      <c r="G38" s="228" t="s">
        <v>252</v>
      </c>
      <c r="H38" s="229"/>
      <c r="I38" s="219"/>
      <c r="J38" s="220">
        <v>0</v>
      </c>
      <c r="K38" s="221">
        <v>0</v>
      </c>
      <c r="L38" s="222">
        <v>171.09</v>
      </c>
      <c r="M38" s="205" t="s">
        <v>208</v>
      </c>
      <c r="N38" s="47"/>
    </row>
    <row r="39" spans="1:14" ht="27" customHeight="1">
      <c r="A39" s="51" t="e">
        <f>IF(COUNTBLANK(C39:IV39)=254,"odstr",IF(AND($A$1="TISK",SUM(J39:M39)=0),"odstr","OK"))</f>
        <v>#REF!</v>
      </c>
      <c r="B39" s="22" t="s">
        <v>103</v>
      </c>
      <c r="C39" s="52"/>
      <c r="D39" s="225"/>
      <c r="E39" s="226">
        <v>3113</v>
      </c>
      <c r="F39" s="227"/>
      <c r="G39" s="228" t="s">
        <v>253</v>
      </c>
      <c r="H39" s="229"/>
      <c r="I39" s="219"/>
      <c r="J39" s="203">
        <v>0</v>
      </c>
      <c r="K39" s="204">
        <v>0</v>
      </c>
      <c r="L39" s="87">
        <v>86</v>
      </c>
      <c r="M39" s="205" t="s">
        <v>208</v>
      </c>
      <c r="N39" s="47"/>
    </row>
    <row r="40" spans="1:14" ht="12.75">
      <c r="A40" s="51" t="e">
        <f>IF(COUNTBLANK(C40:IV40)=254,"odstr",IF(AND($A$1="TISK",SUM(J40:M40)=0),"odstr","OK"))</f>
        <v>#REF!</v>
      </c>
      <c r="B40" s="22" t="s">
        <v>103</v>
      </c>
      <c r="C40" s="52"/>
      <c r="D40" s="199"/>
      <c r="E40" s="200">
        <v>31</v>
      </c>
      <c r="F40" s="201"/>
      <c r="G40" s="570" t="s">
        <v>36</v>
      </c>
      <c r="H40" s="570"/>
      <c r="I40" s="202"/>
      <c r="J40" s="203">
        <v>0</v>
      </c>
      <c r="K40" s="204">
        <v>0</v>
      </c>
      <c r="L40" s="87">
        <v>257.09</v>
      </c>
      <c r="M40" s="205" t="s">
        <v>208</v>
      </c>
      <c r="N40" s="47"/>
    </row>
    <row r="41" spans="1:14" ht="12.75">
      <c r="A41" s="51" t="e">
        <f>IF(COUNTBLANK(C41:IV41)=254,"odstr",IF(AND($A$1="TISK",SUM(J41:M41)=0),"odstr","OK"))</f>
        <v>#REF!</v>
      </c>
      <c r="B41" s="22" t="s">
        <v>103</v>
      </c>
      <c r="C41" s="52"/>
      <c r="D41" s="199"/>
      <c r="E41" s="200">
        <v>3</v>
      </c>
      <c r="F41" s="201"/>
      <c r="G41" s="207" t="s">
        <v>254</v>
      </c>
      <c r="H41" s="224"/>
      <c r="I41" s="202"/>
      <c r="J41" s="94">
        <v>0</v>
      </c>
      <c r="K41" s="95">
        <v>0</v>
      </c>
      <c r="L41" s="235">
        <v>257.09</v>
      </c>
      <c r="M41" s="236" t="s">
        <v>208</v>
      </c>
      <c r="N41" s="47"/>
    </row>
    <row r="42" spans="1:14" ht="12.75">
      <c r="A42" s="51" t="e">
        <f>IF(COUNTBLANK(C42:IV42)=254,"odstr",IF(AND($A$1="TISK",SUM(J42:M42)=0),"odstr","OK"))</f>
        <v>#REF!</v>
      </c>
      <c r="B42" s="22" t="s">
        <v>103</v>
      </c>
      <c r="C42" s="52"/>
      <c r="D42" s="230"/>
      <c r="E42" s="231">
        <v>4118</v>
      </c>
      <c r="F42" s="232"/>
      <c r="G42" s="180" t="s">
        <v>255</v>
      </c>
      <c r="H42" s="233"/>
      <c r="I42" s="234"/>
      <c r="J42" s="66">
        <v>6599147</v>
      </c>
      <c r="K42" s="67">
        <v>8817702.387</v>
      </c>
      <c r="L42" s="68">
        <v>8927654.821700001</v>
      </c>
      <c r="M42" s="191">
        <v>1.0124695107494335</v>
      </c>
      <c r="N42" s="47"/>
    </row>
    <row r="43" spans="1:14" ht="12.75">
      <c r="A43" s="51" t="e">
        <f>IF(COUNTBLANK(C43:IV43)=254,"odstr",IF(AND($A$1="TISK",SUM(J43:M43)=0),"odstr","OK"))</f>
        <v>#REF!</v>
      </c>
      <c r="B43" s="22" t="s">
        <v>103</v>
      </c>
      <c r="C43" s="52"/>
      <c r="D43" s="187"/>
      <c r="E43" s="237">
        <v>4122</v>
      </c>
      <c r="F43" s="188"/>
      <c r="G43" s="180" t="s">
        <v>256</v>
      </c>
      <c r="H43" s="189"/>
      <c r="I43" s="190"/>
      <c r="J43" s="66">
        <v>0</v>
      </c>
      <c r="K43" s="67">
        <v>0</v>
      </c>
      <c r="L43" s="68">
        <v>6411.691890000001</v>
      </c>
      <c r="M43" s="191" t="s">
        <v>208</v>
      </c>
      <c r="N43" s="47"/>
    </row>
    <row r="44" spans="1:14" ht="12.75">
      <c r="A44" s="51" t="e">
        <f>IF(COUNTBLANK(C44:IV44)=254,"odstr",IF(AND($A$1="TISK",SUM(J44:M44)=0),"odstr","OK"))</f>
        <v>#REF!</v>
      </c>
      <c r="B44" s="22" t="s">
        <v>103</v>
      </c>
      <c r="C44" s="52"/>
      <c r="D44" s="187"/>
      <c r="E44" s="178">
        <v>4132</v>
      </c>
      <c r="F44" s="188"/>
      <c r="G44" s="180" t="s">
        <v>257</v>
      </c>
      <c r="H44" s="189"/>
      <c r="I44" s="190"/>
      <c r="J44" s="66">
        <v>0</v>
      </c>
      <c r="K44" s="67">
        <v>0</v>
      </c>
      <c r="L44" s="68">
        <v>1025.84503</v>
      </c>
      <c r="M44" s="191" t="s">
        <v>208</v>
      </c>
      <c r="N44" s="47"/>
    </row>
    <row r="45" spans="1:14" ht="12.75">
      <c r="A45" s="51" t="e">
        <f>IF(COUNTBLANK(C45:IV45)=254,"odstr",IF(AND($A$1="TISK",SUM(J45:M45)=0),"odstr","OK"))</f>
        <v>#REF!</v>
      </c>
      <c r="B45" s="22" t="s">
        <v>103</v>
      </c>
      <c r="C45" s="52"/>
      <c r="D45" s="187"/>
      <c r="E45" s="178">
        <v>4135</v>
      </c>
      <c r="F45" s="188"/>
      <c r="G45" s="180" t="s">
        <v>258</v>
      </c>
      <c r="H45" s="189"/>
      <c r="I45" s="190"/>
      <c r="J45" s="214">
        <v>0</v>
      </c>
      <c r="K45" s="215">
        <v>0</v>
      </c>
      <c r="L45" s="216">
        <v>22023.026</v>
      </c>
      <c r="M45" s="217" t="s">
        <v>208</v>
      </c>
      <c r="N45" s="47"/>
    </row>
    <row r="46" spans="1:14" ht="12.75">
      <c r="A46" s="51" t="e">
        <f>IF(COUNTBLANK(C46:IV46)=254,"odstr",IF(AND($A$1="TISK",SUM(J46:M46)=0),"odstr","OK"))</f>
        <v>#REF!</v>
      </c>
      <c r="B46" s="22" t="s">
        <v>103</v>
      </c>
      <c r="C46" s="52"/>
      <c r="D46" s="199"/>
      <c r="E46" s="200">
        <v>41</v>
      </c>
      <c r="F46" s="201"/>
      <c r="G46" s="207" t="s">
        <v>37</v>
      </c>
      <c r="H46" s="224"/>
      <c r="I46" s="202"/>
      <c r="J46" s="203">
        <v>6599147</v>
      </c>
      <c r="K46" s="204">
        <v>8817702.387</v>
      </c>
      <c r="L46" s="87">
        <v>8957115.384620002</v>
      </c>
      <c r="M46" s="205">
        <v>1.0158105809769151</v>
      </c>
      <c r="N46" s="47"/>
    </row>
    <row r="47" spans="1:14" ht="12.75">
      <c r="A47" s="51" t="e">
        <f>IF(COUNTBLANK(C47:IV47)=254,"odstr",IF(AND($A$1="TISK",SUM(J47:M47)=0),"odstr","OK"))</f>
        <v>#REF!</v>
      </c>
      <c r="B47" s="22" t="s">
        <v>103</v>
      </c>
      <c r="C47" s="52"/>
      <c r="D47" s="225"/>
      <c r="E47" s="226">
        <v>4218</v>
      </c>
      <c r="F47" s="227"/>
      <c r="G47" s="228" t="s">
        <v>259</v>
      </c>
      <c r="H47" s="229"/>
      <c r="I47" s="219"/>
      <c r="J47" s="220">
        <v>11152666</v>
      </c>
      <c r="K47" s="221">
        <v>10200242.578</v>
      </c>
      <c r="L47" s="222">
        <v>6510412.870270001</v>
      </c>
      <c r="M47" s="223">
        <v>0.6382605923815708</v>
      </c>
      <c r="N47" s="47"/>
    </row>
    <row r="48" spans="1:14" ht="12.75">
      <c r="A48" s="51" t="e">
        <f>IF(COUNTBLANK(C48:IV48)=254,"odstr",IF(AND($A$1="TISK",SUM(J48:M48)=0),"odstr","OK"))</f>
        <v>#REF!</v>
      </c>
      <c r="B48" s="22" t="s">
        <v>103</v>
      </c>
      <c r="C48" s="52"/>
      <c r="D48" s="199"/>
      <c r="E48" s="200">
        <v>42</v>
      </c>
      <c r="F48" s="201"/>
      <c r="G48" s="207" t="s">
        <v>38</v>
      </c>
      <c r="H48" s="224"/>
      <c r="I48" s="202"/>
      <c r="J48" s="203">
        <v>11152666</v>
      </c>
      <c r="K48" s="204">
        <v>10200242.578</v>
      </c>
      <c r="L48" s="87">
        <v>6510412.870270001</v>
      </c>
      <c r="M48" s="205">
        <v>0.6382605923815708</v>
      </c>
      <c r="N48" s="47"/>
    </row>
    <row r="49" spans="1:14" ht="13.5" thickBot="1">
      <c r="A49" s="51" t="e">
        <f>IF(COUNTBLANK(C49:IV49)=254,"odstr",IF(AND($A$1="TISK",SUM(J49:M49)=0),"odstr","OK"))</f>
        <v>#REF!</v>
      </c>
      <c r="B49" s="22" t="s">
        <v>103</v>
      </c>
      <c r="C49" s="52"/>
      <c r="D49" s="199"/>
      <c r="E49" s="200">
        <v>4</v>
      </c>
      <c r="F49" s="201"/>
      <c r="G49" s="238" t="s">
        <v>260</v>
      </c>
      <c r="H49" s="224"/>
      <c r="I49" s="202"/>
      <c r="J49" s="203">
        <v>17751813</v>
      </c>
      <c r="K49" s="204">
        <v>19017944.965</v>
      </c>
      <c r="L49" s="87">
        <v>15467528.254890002</v>
      </c>
      <c r="M49" s="205">
        <v>0.813312283916897</v>
      </c>
      <c r="N49" s="47"/>
    </row>
    <row r="50" spans="1:14" ht="13.5" thickBot="1">
      <c r="A50" s="51" t="e">
        <f>IF(COUNTBLANK(C50:IV50)=254,"odstr",IF(AND($A$1="TISK",SUM(J50:M50)=0),"odstr","OK"))</f>
        <v>#REF!</v>
      </c>
      <c r="B50" s="22" t="s">
        <v>103</v>
      </c>
      <c r="C50" s="52"/>
      <c r="D50" s="239"/>
      <c r="E50" s="240" t="s">
        <v>261</v>
      </c>
      <c r="F50" s="240"/>
      <c r="G50" s="240"/>
      <c r="H50" s="241"/>
      <c r="I50" s="242"/>
      <c r="J50" s="112">
        <v>17841765</v>
      </c>
      <c r="K50" s="113">
        <v>19107896.965</v>
      </c>
      <c r="L50" s="114">
        <v>15577179.248610003</v>
      </c>
      <c r="M50" s="132">
        <v>0.8152220664127913</v>
      </c>
      <c r="N50" s="47"/>
    </row>
    <row r="51" spans="1:13" ht="13.5">
      <c r="A51" s="51" t="s">
        <v>99</v>
      </c>
      <c r="B51" s="51" t="s">
        <v>104</v>
      </c>
      <c r="D51" s="117" t="s">
        <v>93</v>
      </c>
      <c r="E51" s="118"/>
      <c r="F51" s="118"/>
      <c r="G51" s="118"/>
      <c r="H51" s="118"/>
      <c r="I51" s="117"/>
      <c r="J51" s="117"/>
      <c r="K51" s="117"/>
      <c r="L51" s="117"/>
      <c r="M51" s="119" t="s">
        <v>61</v>
      </c>
    </row>
    <row r="52" spans="1:13" s="244" customFormat="1" ht="12.75" customHeight="1">
      <c r="A52" s="243" t="str">
        <f>IF(COUNTBLANK(D52:E52)=2,"odstr","OK")</f>
        <v>odstr</v>
      </c>
      <c r="B52" s="243"/>
      <c r="D52" s="245"/>
      <c r="E52" s="558"/>
      <c r="F52" s="558"/>
      <c r="G52" s="558"/>
      <c r="H52" s="558"/>
      <c r="I52" s="558"/>
      <c r="J52" s="558"/>
      <c r="K52" s="558"/>
      <c r="L52" s="558"/>
      <c r="M52" s="558"/>
    </row>
    <row r="53" spans="1:2" ht="12.75">
      <c r="A53" s="51" t="s">
        <v>104</v>
      </c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  <row r="202" spans="1:2" ht="12.75">
      <c r="A202" s="51"/>
      <c r="B202" s="51"/>
    </row>
    <row r="203" spans="1:2" ht="12.75">
      <c r="A203" s="51"/>
      <c r="B203" s="51"/>
    </row>
    <row r="204" spans="1:2" ht="12.75">
      <c r="A204" s="51"/>
      <c r="B204" s="51"/>
    </row>
    <row r="205" spans="1:2" ht="12.75">
      <c r="A205" s="51"/>
      <c r="B205" s="51"/>
    </row>
    <row r="206" spans="1:2" ht="12.75">
      <c r="A206" s="51"/>
      <c r="B206" s="51"/>
    </row>
    <row r="207" spans="1:2" ht="12.75">
      <c r="A207" s="51"/>
      <c r="B207" s="51"/>
    </row>
    <row r="208" spans="1:2" ht="12.75">
      <c r="A208" s="51"/>
      <c r="B208" s="51"/>
    </row>
    <row r="209" spans="1:2" ht="12.75">
      <c r="A209" s="51"/>
      <c r="B209" s="51"/>
    </row>
    <row r="210" spans="1:2" ht="12.75">
      <c r="A210" s="51"/>
      <c r="B210" s="51"/>
    </row>
    <row r="211" spans="1:2" ht="12.75">
      <c r="A211" s="51"/>
      <c r="B211" s="51"/>
    </row>
    <row r="212" spans="1:2" ht="12.75">
      <c r="A212" s="51"/>
      <c r="B212" s="51"/>
    </row>
    <row r="213" spans="1:2" ht="12.75">
      <c r="A213" s="51"/>
      <c r="B213" s="51"/>
    </row>
    <row r="214" spans="1:2" ht="12.75">
      <c r="A214" s="51"/>
      <c r="B214" s="51"/>
    </row>
    <row r="215" spans="1:2" ht="12.75">
      <c r="A215" s="51"/>
      <c r="B215" s="51"/>
    </row>
    <row r="216" spans="1:2" ht="12.75">
      <c r="A216" s="51"/>
      <c r="B216" s="51"/>
    </row>
  </sheetData>
  <sheetProtection sheet="1" objects="1" scenarios="1"/>
  <mergeCells count="11">
    <mergeCell ref="G34:H34"/>
    <mergeCell ref="G36:H36"/>
    <mergeCell ref="G40:H40"/>
    <mergeCell ref="E52:M52"/>
    <mergeCell ref="D9:E13"/>
    <mergeCell ref="G9:G13"/>
    <mergeCell ref="J9:J13"/>
    <mergeCell ref="K9:K13"/>
    <mergeCell ref="G24:H24"/>
    <mergeCell ref="L9:L13"/>
    <mergeCell ref="M9:M13"/>
  </mergeCells>
  <conditionalFormatting sqref="G8">
    <cfRule type="expression" priority="1" dxfId="2" stopIfTrue="1">
      <formula>N8=" "</formula>
    </cfRule>
  </conditionalFormatting>
  <conditionalFormatting sqref="M51">
    <cfRule type="expression" priority="2" dxfId="2" stopIfTrue="1">
      <formula>N51=" "</formula>
    </cfRule>
  </conditionalFormatting>
  <conditionalFormatting sqref="A49:A52 B49:B50 A2:A13 A14:B48">
    <cfRule type="cellIs" priority="3" dxfId="1" operator="equal" stopIfTrue="1">
      <formula>"odstr"</formula>
    </cfRule>
  </conditionalFormatting>
  <conditionalFormatting sqref="C1:E1">
    <cfRule type="cellIs" priority="4" dxfId="0" operator="equal" stopIfTrue="1">
      <formula>"nezadána"</formula>
    </cfRule>
  </conditionalFormatting>
  <conditionalFormatting sqref="B1">
    <cfRule type="cellIs" priority="5" dxfId="2" operator="equal" stopIfTrue="1">
      <formula>"FUNKCE"</formula>
    </cfRule>
  </conditionalFormatting>
  <conditionalFormatting sqref="M1 F1:I1">
    <cfRule type="cellIs" priority="6" dxfId="3" operator="notEqual" stopIfTrue="1">
      <formula>""</formula>
    </cfRule>
  </conditionalFormatting>
  <conditionalFormatting sqref="B4">
    <cfRule type="expression" priority="7" dxfId="2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M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9"/>
  <dimension ref="A1:V209"/>
  <sheetViews>
    <sheetView workbookViewId="0" topLeftCell="C2">
      <selection activeCell="U32" sqref="U32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5.75390625" style="26" customWidth="1"/>
    <col min="6" max="6" width="1.12109375" style="26" customWidth="1"/>
    <col min="7" max="7" width="12.375" style="26" customWidth="1"/>
    <col min="8" max="8" width="10.75390625" style="26" customWidth="1"/>
    <col min="9" max="9" width="0.875" style="26" customWidth="1"/>
    <col min="10" max="10" width="8.75390625" style="26" customWidth="1"/>
    <col min="11" max="11" width="9.75390625" style="26" customWidth="1"/>
    <col min="12" max="12" width="9.25390625" style="26" customWidth="1"/>
    <col min="13" max="13" width="10.25390625" style="26" customWidth="1"/>
    <col min="14" max="14" width="8.75390625" style="26" customWidth="1"/>
    <col min="15" max="15" width="9.75390625" style="26" customWidth="1"/>
    <col min="16" max="16" width="9.25390625" style="26" customWidth="1"/>
    <col min="17" max="18" width="8.75390625" style="26" customWidth="1"/>
    <col min="19" max="19" width="9.875" style="26" customWidth="1"/>
    <col min="20" max="20" width="9.25390625" style="26" customWidth="1"/>
    <col min="21" max="21" width="9.75390625" style="26" customWidth="1"/>
    <col min="22" max="22" width="8.25390625" style="26" customWidth="1"/>
    <col min="23" max="16384" width="9.125" style="26" customWidth="1"/>
  </cols>
  <sheetData>
    <row r="1" spans="1:22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CONCATENATE(C1,U1)</f>
        <v>#REF!</v>
      </c>
      <c r="F1" s="18">
        <v>5</v>
      </c>
      <c r="G1" s="19"/>
      <c r="H1" s="19"/>
      <c r="I1" s="19"/>
      <c r="T1" s="21"/>
      <c r="U1" s="22"/>
      <c r="V1" s="23"/>
    </row>
    <row r="2" spans="1:3" ht="12.75">
      <c r="A2" s="20" t="s">
        <v>99</v>
      </c>
      <c r="B2" s="24"/>
      <c r="C2" s="25"/>
    </row>
    <row r="3" spans="1:21" s="28" customFormat="1" ht="15.75">
      <c r="A3" s="20" t="s">
        <v>99</v>
      </c>
      <c r="B3" s="27" t="s">
        <v>108</v>
      </c>
      <c r="D3" s="29" t="s">
        <v>68</v>
      </c>
      <c r="E3" s="29"/>
      <c r="F3" s="29"/>
      <c r="G3" s="30"/>
      <c r="H3" s="30" t="s">
        <v>262</v>
      </c>
      <c r="I3" s="31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s="28" customFormat="1" ht="15.75" hidden="1">
      <c r="A4" s="20" t="s">
        <v>99</v>
      </c>
      <c r="B4" s="33">
        <f>COUNTA(Datova_oblast)</f>
        <v>511</v>
      </c>
      <c r="D4" s="34" t="e">
        <f>IF(D1=" ?","",CONCATENATE("Tab. ",E1,":"))</f>
        <v>#REF!</v>
      </c>
      <c r="E4" s="29"/>
      <c r="F4" s="29"/>
      <c r="G4" s="34"/>
      <c r="H4" s="34" t="str">
        <f>IF(H3="Zadejte název tabulky","",H3)</f>
        <v>Příjmy kapitoly 700-Obce a DSO; KÚ (část: vzdělávání) – podle položek</v>
      </c>
      <c r="I4" s="31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s="28" customFormat="1" ht="15.75">
      <c r="A5" s="20" t="str">
        <f>IF(D5="","odstr","OK")</f>
        <v>odstr</v>
      </c>
      <c r="B5" s="35">
        <v>0</v>
      </c>
      <c r="D5" s="24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1:21" s="28" customFormat="1" ht="21" customHeight="1" hidden="1">
      <c r="A6" s="20" t="str">
        <f>IF(COUNTBLANK(C6:IV6)=254,"odstr","OK")</f>
        <v>odstr</v>
      </c>
      <c r="B6" s="38" t="s">
        <v>101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1" s="28" customFormat="1" ht="21" customHeight="1" hidden="1">
      <c r="A7" s="20" t="str">
        <f>IF(COUNTBLANK(C7:IV7)=254,"odstr","OK")</f>
        <v>odstr</v>
      </c>
      <c r="B7" s="38" t="s">
        <v>102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</row>
    <row r="8" spans="1:22" s="41" customFormat="1" ht="21" customHeight="1" thickBot="1">
      <c r="A8" s="20" t="s">
        <v>99</v>
      </c>
      <c r="B8" s="20"/>
      <c r="D8" s="42" t="s">
        <v>31</v>
      </c>
      <c r="E8" s="43"/>
      <c r="F8" s="43"/>
      <c r="G8" s="43"/>
      <c r="H8" s="43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5" t="s">
        <v>194</v>
      </c>
      <c r="V8" s="20"/>
    </row>
    <row r="9" spans="1:22" ht="6" customHeight="1">
      <c r="A9" s="20" t="s">
        <v>99</v>
      </c>
      <c r="C9" s="46"/>
      <c r="D9" s="571" t="s">
        <v>228</v>
      </c>
      <c r="E9" s="553"/>
      <c r="F9" s="138"/>
      <c r="G9" s="575" t="s">
        <v>229</v>
      </c>
      <c r="H9" s="140"/>
      <c r="I9" s="141"/>
      <c r="J9" s="551" t="s">
        <v>287</v>
      </c>
      <c r="K9" s="552"/>
      <c r="L9" s="552"/>
      <c r="M9" s="603"/>
      <c r="N9" s="571" t="s">
        <v>288</v>
      </c>
      <c r="O9" s="552"/>
      <c r="P9" s="552"/>
      <c r="Q9" s="603"/>
      <c r="R9" s="571" t="s">
        <v>289</v>
      </c>
      <c r="S9" s="552"/>
      <c r="T9" s="552"/>
      <c r="U9" s="603"/>
      <c r="V9" s="47"/>
    </row>
    <row r="10" spans="1:22" ht="6" customHeight="1">
      <c r="A10" s="20" t="s">
        <v>99</v>
      </c>
      <c r="C10" s="46"/>
      <c r="D10" s="572"/>
      <c r="E10" s="556"/>
      <c r="F10" s="142"/>
      <c r="G10" s="576"/>
      <c r="H10" s="144"/>
      <c r="I10" s="145"/>
      <c r="J10" s="607"/>
      <c r="K10" s="605"/>
      <c r="L10" s="605"/>
      <c r="M10" s="606"/>
      <c r="N10" s="604"/>
      <c r="O10" s="605"/>
      <c r="P10" s="605"/>
      <c r="Q10" s="606"/>
      <c r="R10" s="604"/>
      <c r="S10" s="605"/>
      <c r="T10" s="605"/>
      <c r="U10" s="606"/>
      <c r="V10" s="47"/>
    </row>
    <row r="11" spans="1:22" ht="9.75" customHeight="1">
      <c r="A11" s="20" t="s">
        <v>99</v>
      </c>
      <c r="C11" s="46"/>
      <c r="D11" s="572"/>
      <c r="E11" s="556"/>
      <c r="F11" s="142"/>
      <c r="G11" s="576"/>
      <c r="H11" s="144"/>
      <c r="I11" s="145"/>
      <c r="J11" s="601" t="s">
        <v>263</v>
      </c>
      <c r="K11" s="602" t="s">
        <v>264</v>
      </c>
      <c r="L11" s="597" t="s">
        <v>265</v>
      </c>
      <c r="M11" s="600" t="s">
        <v>232</v>
      </c>
      <c r="N11" s="608" t="s">
        <v>263</v>
      </c>
      <c r="O11" s="602" t="s">
        <v>264</v>
      </c>
      <c r="P11" s="597" t="s">
        <v>265</v>
      </c>
      <c r="Q11" s="600" t="s">
        <v>232</v>
      </c>
      <c r="R11" s="608" t="s">
        <v>263</v>
      </c>
      <c r="S11" s="602" t="s">
        <v>264</v>
      </c>
      <c r="T11" s="597" t="s">
        <v>265</v>
      </c>
      <c r="U11" s="600" t="s">
        <v>232</v>
      </c>
      <c r="V11" s="47"/>
    </row>
    <row r="12" spans="1:22" ht="9.75" customHeight="1">
      <c r="A12" s="20" t="s">
        <v>99</v>
      </c>
      <c r="C12" s="46"/>
      <c r="D12" s="572"/>
      <c r="E12" s="556"/>
      <c r="F12" s="142"/>
      <c r="G12" s="576"/>
      <c r="H12" s="144"/>
      <c r="I12" s="145"/>
      <c r="J12" s="579"/>
      <c r="K12" s="582"/>
      <c r="L12" s="585"/>
      <c r="M12" s="549"/>
      <c r="N12" s="609"/>
      <c r="O12" s="582"/>
      <c r="P12" s="585"/>
      <c r="Q12" s="549"/>
      <c r="R12" s="609"/>
      <c r="S12" s="582"/>
      <c r="T12" s="585"/>
      <c r="U12" s="549"/>
      <c r="V12" s="47"/>
    </row>
    <row r="13" spans="1:22" ht="9.75" customHeight="1" thickBot="1">
      <c r="A13" s="20" t="s">
        <v>99</v>
      </c>
      <c r="C13" s="46"/>
      <c r="D13" s="573"/>
      <c r="E13" s="574"/>
      <c r="F13" s="146"/>
      <c r="G13" s="577"/>
      <c r="H13" s="148"/>
      <c r="I13" s="149"/>
      <c r="J13" s="580"/>
      <c r="K13" s="583"/>
      <c r="L13" s="586"/>
      <c r="M13" s="550"/>
      <c r="N13" s="610"/>
      <c r="O13" s="583"/>
      <c r="P13" s="586"/>
      <c r="Q13" s="550"/>
      <c r="R13" s="610"/>
      <c r="S13" s="583"/>
      <c r="T13" s="586"/>
      <c r="U13" s="550"/>
      <c r="V13" s="47"/>
    </row>
    <row r="14" spans="1:22" ht="27" customHeight="1" thickTop="1">
      <c r="A14" s="51" t="e">
        <f>IF(COUNTBLANK(C14:IV14)=254,"odstr",IF(AND($A$1="TISK",SUM(J14:U14)=0),"odstr","OK"))</f>
        <v>#REF!</v>
      </c>
      <c r="B14" s="22" t="s">
        <v>103</v>
      </c>
      <c r="C14" s="52"/>
      <c r="D14" s="53"/>
      <c r="E14" s="171">
        <v>2111</v>
      </c>
      <c r="F14" s="247"/>
      <c r="G14" s="598" t="s">
        <v>235</v>
      </c>
      <c r="H14" s="599"/>
      <c r="I14" s="56"/>
      <c r="J14" s="248">
        <v>103285.48</v>
      </c>
      <c r="K14" s="58">
        <v>142941.97918000002</v>
      </c>
      <c r="L14" s="59">
        <v>141899.98877</v>
      </c>
      <c r="M14" s="176">
        <v>0.9927103960923341</v>
      </c>
      <c r="N14" s="248">
        <v>30785.48</v>
      </c>
      <c r="O14" s="58">
        <v>32490.63734</v>
      </c>
      <c r="P14" s="58">
        <v>31340.59621</v>
      </c>
      <c r="Q14" s="176">
        <v>0.9646039221094577</v>
      </c>
      <c r="R14" s="248">
        <v>72500</v>
      </c>
      <c r="S14" s="58">
        <v>110451.34184000001</v>
      </c>
      <c r="T14" s="58">
        <v>110559.39256000001</v>
      </c>
      <c r="U14" s="176">
        <v>1.000978265344721</v>
      </c>
      <c r="V14" s="47"/>
    </row>
    <row r="15" spans="1:22" ht="37.5" customHeight="1">
      <c r="A15" s="51" t="e">
        <f>IF(COUNTBLANK(C15:IV15)=254,"odstr",IF(AND($A$1="TISK",SUM(J15:U15)=0),"odstr","OK"))</f>
        <v>#REF!</v>
      </c>
      <c r="B15" s="22" t="s">
        <v>103</v>
      </c>
      <c r="C15" s="52"/>
      <c r="D15" s="62"/>
      <c r="E15" s="178">
        <v>2112</v>
      </c>
      <c r="F15" s="249"/>
      <c r="G15" s="589" t="s">
        <v>266</v>
      </c>
      <c r="H15" s="590"/>
      <c r="I15" s="65"/>
      <c r="J15" s="250">
        <v>170.343</v>
      </c>
      <c r="K15" s="67">
        <v>243.008</v>
      </c>
      <c r="L15" s="68">
        <v>238.09855</v>
      </c>
      <c r="M15" s="191">
        <v>0.979797167171451</v>
      </c>
      <c r="N15" s="250">
        <v>170.343</v>
      </c>
      <c r="O15" s="67">
        <v>243.008</v>
      </c>
      <c r="P15" s="67">
        <v>238.09855</v>
      </c>
      <c r="Q15" s="191">
        <v>0.979797167171451</v>
      </c>
      <c r="R15" s="250">
        <v>0</v>
      </c>
      <c r="S15" s="67">
        <v>0</v>
      </c>
      <c r="T15" s="67">
        <v>0</v>
      </c>
      <c r="U15" s="191" t="s">
        <v>208</v>
      </c>
      <c r="V15" s="47"/>
    </row>
    <row r="16" spans="1:22" ht="13.5" customHeight="1">
      <c r="A16" s="51" t="e">
        <f>IF(COUNTBLANK(C16:IV16)=254,"odstr",IF(AND($A$1="TISK",SUM(J16:U16)=0),"odstr","OK"))</f>
        <v>#REF!</v>
      </c>
      <c r="B16" s="22" t="s">
        <v>103</v>
      </c>
      <c r="C16" s="52"/>
      <c r="D16" s="62"/>
      <c r="E16" s="178">
        <v>2113</v>
      </c>
      <c r="F16" s="249"/>
      <c r="G16" s="589" t="s">
        <v>267</v>
      </c>
      <c r="H16" s="590"/>
      <c r="I16" s="65"/>
      <c r="J16" s="250">
        <v>264.32</v>
      </c>
      <c r="K16" s="67">
        <v>264.318</v>
      </c>
      <c r="L16" s="68">
        <v>396.166</v>
      </c>
      <c r="M16" s="191">
        <v>1.4988233869808338</v>
      </c>
      <c r="N16" s="250">
        <v>264.32</v>
      </c>
      <c r="O16" s="67">
        <v>264.318</v>
      </c>
      <c r="P16" s="67">
        <v>396.166</v>
      </c>
      <c r="Q16" s="191">
        <v>1.4988233869808338</v>
      </c>
      <c r="R16" s="250">
        <v>0</v>
      </c>
      <c r="S16" s="67">
        <v>0</v>
      </c>
      <c r="T16" s="67">
        <v>0</v>
      </c>
      <c r="U16" s="191" t="s">
        <v>208</v>
      </c>
      <c r="V16" s="47"/>
    </row>
    <row r="17" spans="1:22" ht="13.5" customHeight="1">
      <c r="A17" s="51" t="e">
        <f>IF(COUNTBLANK(C17:IV17)=254,"odstr",IF(AND($A$1="TISK",SUM(J17:U17)=0),"odstr","OK"))</f>
        <v>#REF!</v>
      </c>
      <c r="B17" s="22" t="s">
        <v>103</v>
      </c>
      <c r="C17" s="52"/>
      <c r="D17" s="62"/>
      <c r="E17" s="178">
        <v>2119</v>
      </c>
      <c r="F17" s="249"/>
      <c r="G17" s="589" t="s">
        <v>236</v>
      </c>
      <c r="H17" s="590"/>
      <c r="I17" s="65"/>
      <c r="J17" s="250">
        <v>405</v>
      </c>
      <c r="K17" s="67">
        <v>1118.506</v>
      </c>
      <c r="L17" s="68">
        <v>1318.49278</v>
      </c>
      <c r="M17" s="191">
        <v>1.1787981289327012</v>
      </c>
      <c r="N17" s="250">
        <v>405</v>
      </c>
      <c r="O17" s="67">
        <v>1118.506</v>
      </c>
      <c r="P17" s="67">
        <v>1229.55478</v>
      </c>
      <c r="Q17" s="191">
        <v>1.0992831330363895</v>
      </c>
      <c r="R17" s="250">
        <v>0</v>
      </c>
      <c r="S17" s="67">
        <v>0</v>
      </c>
      <c r="T17" s="67">
        <v>88.938</v>
      </c>
      <c r="U17" s="191" t="s">
        <v>208</v>
      </c>
      <c r="V17" s="47"/>
    </row>
    <row r="18" spans="1:22" ht="27" customHeight="1">
      <c r="A18" s="51" t="e">
        <f>IF(COUNTBLANK(C18:IV18)=254,"odstr",IF(AND($A$1="TISK",SUM(J18:U18)=0),"odstr","OK"))</f>
        <v>#REF!</v>
      </c>
      <c r="B18" s="22" t="s">
        <v>103</v>
      </c>
      <c r="C18" s="52"/>
      <c r="D18" s="62"/>
      <c r="E18" s="178">
        <v>2122</v>
      </c>
      <c r="F18" s="249"/>
      <c r="G18" s="589" t="s">
        <v>268</v>
      </c>
      <c r="H18" s="590"/>
      <c r="I18" s="65"/>
      <c r="J18" s="250">
        <v>665227.8884099999</v>
      </c>
      <c r="K18" s="67">
        <v>904785.6525699999</v>
      </c>
      <c r="L18" s="68">
        <v>900411.8234900001</v>
      </c>
      <c r="M18" s="191">
        <v>0.9951658947424993</v>
      </c>
      <c r="N18" s="250">
        <v>279703.31840999995</v>
      </c>
      <c r="O18" s="67">
        <v>441421.30487</v>
      </c>
      <c r="P18" s="67">
        <v>437659.8057900001</v>
      </c>
      <c r="Q18" s="191">
        <v>0.991478664399518</v>
      </c>
      <c r="R18" s="250">
        <v>385524.57</v>
      </c>
      <c r="S18" s="67">
        <v>463364.3477</v>
      </c>
      <c r="T18" s="67">
        <v>462752.01769999997</v>
      </c>
      <c r="U18" s="191">
        <v>0.9986785129174495</v>
      </c>
      <c r="V18" s="47"/>
    </row>
    <row r="19" spans="1:22" ht="27" customHeight="1">
      <c r="A19" s="51" t="e">
        <f>IF(COUNTBLANK(C19:IV19)=254,"odstr",IF(AND($A$1="TISK",SUM(J19:U19)=0),"odstr","OK"))</f>
        <v>#REF!</v>
      </c>
      <c r="B19" s="22" t="s">
        <v>103</v>
      </c>
      <c r="C19" s="52"/>
      <c r="D19" s="62"/>
      <c r="E19" s="178">
        <v>2123</v>
      </c>
      <c r="F19" s="249"/>
      <c r="G19" s="589" t="s">
        <v>237</v>
      </c>
      <c r="H19" s="590"/>
      <c r="I19" s="65"/>
      <c r="J19" s="250">
        <v>3499</v>
      </c>
      <c r="K19" s="67">
        <v>8365.40635</v>
      </c>
      <c r="L19" s="68">
        <v>12314.10423</v>
      </c>
      <c r="M19" s="191">
        <v>1.4720270259196675</v>
      </c>
      <c r="N19" s="250">
        <v>3499</v>
      </c>
      <c r="O19" s="67">
        <v>4615.7063499999995</v>
      </c>
      <c r="P19" s="67">
        <v>4692.8596</v>
      </c>
      <c r="Q19" s="191">
        <v>1.0167153722853275</v>
      </c>
      <c r="R19" s="250">
        <v>0</v>
      </c>
      <c r="S19" s="67">
        <v>3749.7</v>
      </c>
      <c r="T19" s="67">
        <v>7621.24463</v>
      </c>
      <c r="U19" s="191">
        <v>2.0324945008934048</v>
      </c>
      <c r="V19" s="47"/>
    </row>
    <row r="20" spans="1:22" ht="39.75" customHeight="1">
      <c r="A20" s="51" t="e">
        <f>IF(COUNTBLANK(C20:IV20)=254,"odstr",IF(AND($A$1="TISK",SUM(J20:U20)=0),"odstr","OK"))</f>
        <v>#REF!</v>
      </c>
      <c r="B20" s="22" t="s">
        <v>103</v>
      </c>
      <c r="C20" s="52"/>
      <c r="D20" s="62"/>
      <c r="E20" s="178">
        <v>2124</v>
      </c>
      <c r="F20" s="249"/>
      <c r="G20" s="589" t="s">
        <v>269</v>
      </c>
      <c r="H20" s="590"/>
      <c r="I20" s="65"/>
      <c r="J20" s="250">
        <v>2210.88</v>
      </c>
      <c r="K20" s="67">
        <v>2950.939</v>
      </c>
      <c r="L20" s="68">
        <v>2950.769</v>
      </c>
      <c r="M20" s="191">
        <v>0.999942391218524</v>
      </c>
      <c r="N20" s="250">
        <v>2210.88</v>
      </c>
      <c r="O20" s="67">
        <v>2950.939</v>
      </c>
      <c r="P20" s="67">
        <v>2950.769</v>
      </c>
      <c r="Q20" s="191">
        <v>0.999942391218524</v>
      </c>
      <c r="R20" s="250">
        <v>0</v>
      </c>
      <c r="S20" s="67">
        <v>0</v>
      </c>
      <c r="T20" s="67">
        <v>0</v>
      </c>
      <c r="U20" s="191" t="s">
        <v>208</v>
      </c>
      <c r="V20" s="47"/>
    </row>
    <row r="21" spans="1:22" ht="27" customHeight="1">
      <c r="A21" s="51" t="e">
        <f>IF(COUNTBLANK(C21:IV21)=254,"odstr",IF(AND($A$1="TISK",SUM(J21:U21)=0),"odstr","OK"))</f>
        <v>#REF!</v>
      </c>
      <c r="B21" s="22" t="s">
        <v>103</v>
      </c>
      <c r="C21" s="52"/>
      <c r="D21" s="62"/>
      <c r="E21" s="178">
        <v>2129</v>
      </c>
      <c r="F21" s="249"/>
      <c r="G21" s="589" t="s">
        <v>270</v>
      </c>
      <c r="H21" s="590"/>
      <c r="I21" s="65"/>
      <c r="J21" s="250">
        <v>0</v>
      </c>
      <c r="K21" s="67">
        <v>1144.4833899999999</v>
      </c>
      <c r="L21" s="68">
        <v>1219.03676</v>
      </c>
      <c r="M21" s="191">
        <v>1.065141504587498</v>
      </c>
      <c r="N21" s="250">
        <v>0</v>
      </c>
      <c r="O21" s="67">
        <v>1130.3043899999998</v>
      </c>
      <c r="P21" s="67">
        <v>1191.92466</v>
      </c>
      <c r="Q21" s="191">
        <v>1.054516527180789</v>
      </c>
      <c r="R21" s="250">
        <v>0</v>
      </c>
      <c r="S21" s="67">
        <v>14.179</v>
      </c>
      <c r="T21" s="67">
        <v>27.112099999999998</v>
      </c>
      <c r="U21" s="191">
        <v>1.9121306156992735</v>
      </c>
      <c r="V21" s="47"/>
    </row>
    <row r="22" spans="1:22" ht="13.5" customHeight="1">
      <c r="A22" s="51" t="e">
        <f>IF(COUNTBLANK(C22:IV22)=254,"odstr",IF(AND($A$1="TISK",SUM(J22:U22)=0),"odstr","OK"))</f>
        <v>#REF!</v>
      </c>
      <c r="B22" s="22" t="s">
        <v>103</v>
      </c>
      <c r="C22" s="52"/>
      <c r="D22" s="62"/>
      <c r="E22" s="178">
        <v>2131</v>
      </c>
      <c r="F22" s="249"/>
      <c r="G22" s="589" t="s">
        <v>238</v>
      </c>
      <c r="H22" s="590"/>
      <c r="I22" s="65"/>
      <c r="J22" s="250">
        <v>644.6</v>
      </c>
      <c r="K22" s="67">
        <v>614.1</v>
      </c>
      <c r="L22" s="68">
        <v>613.956</v>
      </c>
      <c r="M22" s="191">
        <v>0.9997655105031754</v>
      </c>
      <c r="N22" s="250">
        <v>644.6</v>
      </c>
      <c r="O22" s="67">
        <v>614.1</v>
      </c>
      <c r="P22" s="67">
        <v>613.956</v>
      </c>
      <c r="Q22" s="191">
        <v>0.9997655105031754</v>
      </c>
      <c r="R22" s="250">
        <v>0</v>
      </c>
      <c r="S22" s="67">
        <v>0</v>
      </c>
      <c r="T22" s="67">
        <v>0</v>
      </c>
      <c r="U22" s="191" t="s">
        <v>208</v>
      </c>
      <c r="V22" s="47"/>
    </row>
    <row r="23" spans="1:22" ht="27" customHeight="1">
      <c r="A23" s="51" t="e">
        <f>IF(COUNTBLANK(C23:IV23)=254,"odstr",IF(AND($A$1="TISK",SUM(J23:U23)=0),"odstr","OK"))</f>
        <v>#REF!</v>
      </c>
      <c r="B23" s="22" t="s">
        <v>103</v>
      </c>
      <c r="C23" s="52"/>
      <c r="D23" s="62"/>
      <c r="E23" s="178">
        <v>2132</v>
      </c>
      <c r="F23" s="249"/>
      <c r="G23" s="589" t="s">
        <v>239</v>
      </c>
      <c r="H23" s="590"/>
      <c r="I23" s="65"/>
      <c r="J23" s="250">
        <v>84912.545</v>
      </c>
      <c r="K23" s="67">
        <v>87792.264</v>
      </c>
      <c r="L23" s="68">
        <v>89173.73521</v>
      </c>
      <c r="M23" s="191">
        <v>1.0157356827020658</v>
      </c>
      <c r="N23" s="250">
        <v>67912.545</v>
      </c>
      <c r="O23" s="67">
        <v>70792.264</v>
      </c>
      <c r="P23" s="67">
        <v>71486.28929</v>
      </c>
      <c r="Q23" s="191">
        <v>1.0098036882956591</v>
      </c>
      <c r="R23" s="250">
        <v>17000</v>
      </c>
      <c r="S23" s="67">
        <v>17000</v>
      </c>
      <c r="T23" s="67">
        <v>17687.44592</v>
      </c>
      <c r="U23" s="191">
        <v>1.0404379952941176</v>
      </c>
      <c r="V23" s="47"/>
    </row>
    <row r="24" spans="1:22" ht="13.5" customHeight="1">
      <c r="A24" s="51" t="e">
        <f>IF(COUNTBLANK(C24:IV24)=254,"odstr",IF(AND($A$1="TISK",SUM(J24:U24)=0),"odstr","OK"))</f>
        <v>#REF!</v>
      </c>
      <c r="B24" s="22" t="s">
        <v>103</v>
      </c>
      <c r="C24" s="52"/>
      <c r="D24" s="62"/>
      <c r="E24" s="178">
        <v>2133</v>
      </c>
      <c r="F24" s="249"/>
      <c r="G24" s="589" t="s">
        <v>240</v>
      </c>
      <c r="H24" s="590"/>
      <c r="I24" s="65"/>
      <c r="J24" s="250">
        <v>182.8</v>
      </c>
      <c r="K24" s="67">
        <v>480.3285</v>
      </c>
      <c r="L24" s="68">
        <v>1038.09116</v>
      </c>
      <c r="M24" s="191">
        <v>2.161210837999411</v>
      </c>
      <c r="N24" s="250">
        <v>182.8</v>
      </c>
      <c r="O24" s="67">
        <v>480.3285</v>
      </c>
      <c r="P24" s="67">
        <v>1038.09116</v>
      </c>
      <c r="Q24" s="191">
        <v>2.161210837999411</v>
      </c>
      <c r="R24" s="250">
        <v>0</v>
      </c>
      <c r="S24" s="67">
        <v>0</v>
      </c>
      <c r="T24" s="67">
        <v>0</v>
      </c>
      <c r="U24" s="191" t="s">
        <v>208</v>
      </c>
      <c r="V24" s="47"/>
    </row>
    <row r="25" spans="1:22" ht="13.5" customHeight="1">
      <c r="A25" s="51" t="e">
        <f>IF(COUNTBLANK(C25:IV25)=254,"odstr",IF(AND($A$1="TISK",SUM(J25:U25)=0),"odstr","OK"))</f>
        <v>#REF!</v>
      </c>
      <c r="B25" s="22" t="s">
        <v>103</v>
      </c>
      <c r="C25" s="52"/>
      <c r="D25" s="62"/>
      <c r="E25" s="178">
        <v>2139</v>
      </c>
      <c r="F25" s="249"/>
      <c r="G25" s="589" t="s">
        <v>271</v>
      </c>
      <c r="H25" s="590"/>
      <c r="I25" s="65"/>
      <c r="J25" s="250">
        <v>240.5</v>
      </c>
      <c r="K25" s="67">
        <v>205.64</v>
      </c>
      <c r="L25" s="68">
        <v>207.99484</v>
      </c>
      <c r="M25" s="191">
        <v>1.0114512740711925</v>
      </c>
      <c r="N25" s="250">
        <v>240.5</v>
      </c>
      <c r="O25" s="67">
        <v>205.64</v>
      </c>
      <c r="P25" s="67">
        <v>207.99484</v>
      </c>
      <c r="Q25" s="191">
        <v>1.0114512740711925</v>
      </c>
      <c r="R25" s="250">
        <v>0</v>
      </c>
      <c r="S25" s="67">
        <v>0</v>
      </c>
      <c r="T25" s="67">
        <v>0</v>
      </c>
      <c r="U25" s="191" t="s">
        <v>208</v>
      </c>
      <c r="V25" s="47"/>
    </row>
    <row r="26" spans="1:22" ht="13.5" customHeight="1">
      <c r="A26" s="51" t="e">
        <f>IF(COUNTBLANK(C26:IV26)=254,"odstr",IF(AND($A$1="TISK",SUM(J26:U26)=0),"odstr","OK"))</f>
        <v>#REF!</v>
      </c>
      <c r="B26" s="22"/>
      <c r="C26" s="52"/>
      <c r="D26" s="251"/>
      <c r="E26" s="210">
        <v>2141</v>
      </c>
      <c r="F26" s="252"/>
      <c r="G26" s="589" t="s">
        <v>241</v>
      </c>
      <c r="H26" s="590"/>
      <c r="I26" s="253"/>
      <c r="J26" s="254">
        <v>0</v>
      </c>
      <c r="K26" s="215">
        <v>7.860360000000001</v>
      </c>
      <c r="L26" s="216">
        <v>2288.63658</v>
      </c>
      <c r="M26" s="217">
        <v>291.16180174953814</v>
      </c>
      <c r="N26" s="254">
        <v>0</v>
      </c>
      <c r="O26" s="215">
        <v>0.79401</v>
      </c>
      <c r="P26" s="215">
        <v>2.3119699999999996</v>
      </c>
      <c r="Q26" s="217">
        <v>2.9117643354617697</v>
      </c>
      <c r="R26" s="254">
        <v>0</v>
      </c>
      <c r="S26" s="215">
        <v>7.066350000000001</v>
      </c>
      <c r="T26" s="215">
        <v>2286.3246099999997</v>
      </c>
      <c r="U26" s="217">
        <v>323.55100016274304</v>
      </c>
      <c r="V26" s="47"/>
    </row>
    <row r="27" spans="1:22" ht="13.5" customHeight="1">
      <c r="A27" s="51"/>
      <c r="B27" s="22"/>
      <c r="C27" s="52"/>
      <c r="D27" s="251"/>
      <c r="E27" s="210">
        <v>2143</v>
      </c>
      <c r="F27" s="252"/>
      <c r="G27" s="589" t="s">
        <v>242</v>
      </c>
      <c r="H27" s="590"/>
      <c r="I27" s="253"/>
      <c r="J27" s="254">
        <v>0</v>
      </c>
      <c r="K27" s="215">
        <v>0</v>
      </c>
      <c r="L27" s="216">
        <v>0.134</v>
      </c>
      <c r="M27" s="217" t="s">
        <v>208</v>
      </c>
      <c r="N27" s="254">
        <v>0</v>
      </c>
      <c r="O27" s="215">
        <v>0</v>
      </c>
      <c r="P27" s="215">
        <v>0.134</v>
      </c>
      <c r="Q27" s="217" t="s">
        <v>208</v>
      </c>
      <c r="R27" s="254">
        <v>0</v>
      </c>
      <c r="S27" s="215">
        <v>0</v>
      </c>
      <c r="T27" s="215">
        <v>0</v>
      </c>
      <c r="U27" s="217" t="s">
        <v>208</v>
      </c>
      <c r="V27" s="47"/>
    </row>
    <row r="28" spans="1:22" ht="13.5" customHeight="1">
      <c r="A28" s="51" t="e">
        <f>IF(COUNTBLANK(C28:IV28)=254,"odstr",IF(AND($A$1="TISK",SUM(J28:U28)=0),"odstr","OK"))</f>
        <v>#REF!</v>
      </c>
      <c r="B28" s="22" t="s">
        <v>103</v>
      </c>
      <c r="C28" s="52"/>
      <c r="D28" s="72"/>
      <c r="E28" s="193">
        <v>2149</v>
      </c>
      <c r="F28" s="255"/>
      <c r="G28" s="587" t="s">
        <v>272</v>
      </c>
      <c r="H28" s="588"/>
      <c r="I28" s="75"/>
      <c r="J28" s="256">
        <v>0</v>
      </c>
      <c r="K28" s="77">
        <v>30</v>
      </c>
      <c r="L28" s="78">
        <v>29.984</v>
      </c>
      <c r="M28" s="198">
        <v>0.9994666666666667</v>
      </c>
      <c r="N28" s="256">
        <v>0</v>
      </c>
      <c r="O28" s="77">
        <v>30</v>
      </c>
      <c r="P28" s="77">
        <v>29.984</v>
      </c>
      <c r="Q28" s="198">
        <v>0.9994666666666667</v>
      </c>
      <c r="R28" s="256">
        <v>0</v>
      </c>
      <c r="S28" s="77">
        <v>0</v>
      </c>
      <c r="T28" s="77">
        <v>0</v>
      </c>
      <c r="U28" s="198" t="s">
        <v>208</v>
      </c>
      <c r="V28" s="47"/>
    </row>
    <row r="29" spans="1:22" ht="39.75" customHeight="1">
      <c r="A29" s="51" t="e">
        <f>IF(COUNTBLANK(C29:IV29)=254,"odstr",IF(AND($A$1="TISK",SUM(J29:U29)=0),"odstr","OK"))</f>
        <v>#REF!</v>
      </c>
      <c r="B29" s="22" t="s">
        <v>103</v>
      </c>
      <c r="C29" s="52"/>
      <c r="D29" s="81"/>
      <c r="E29" s="200">
        <v>21</v>
      </c>
      <c r="F29" s="257"/>
      <c r="G29" s="593" t="s">
        <v>32</v>
      </c>
      <c r="H29" s="594"/>
      <c r="I29" s="84"/>
      <c r="J29" s="258">
        <v>861043.3564099999</v>
      </c>
      <c r="K29" s="204">
        <v>1150944.4853499997</v>
      </c>
      <c r="L29" s="87">
        <v>1154101.0113700002</v>
      </c>
      <c r="M29" s="205">
        <v>1.0027425527991827</v>
      </c>
      <c r="N29" s="258">
        <v>386018.7864099999</v>
      </c>
      <c r="O29" s="204">
        <v>556357.8504599999</v>
      </c>
      <c r="P29" s="259">
        <v>553078.5358500002</v>
      </c>
      <c r="Q29" s="205">
        <v>0.9941057457762332</v>
      </c>
      <c r="R29" s="258">
        <v>475024.57</v>
      </c>
      <c r="S29" s="204">
        <v>594586.6348899999</v>
      </c>
      <c r="T29" s="204">
        <v>601022.47552</v>
      </c>
      <c r="U29" s="205">
        <v>1.0108240586860664</v>
      </c>
      <c r="V29" s="47"/>
    </row>
    <row r="30" spans="1:22" ht="13.5" customHeight="1">
      <c r="A30" s="51" t="e">
        <f>IF(COUNTBLANK(C30:IV30)=254,"odstr",IF(AND($A$1="TISK",SUM(J30:U30)=0),"odstr","OK"))</f>
        <v>#REF!</v>
      </c>
      <c r="B30" s="22" t="s">
        <v>103</v>
      </c>
      <c r="C30" s="52"/>
      <c r="D30" s="90"/>
      <c r="E30" s="231">
        <v>2210</v>
      </c>
      <c r="F30" s="260"/>
      <c r="G30" s="595" t="s">
        <v>273</v>
      </c>
      <c r="H30" s="596"/>
      <c r="I30" s="93"/>
      <c r="J30" s="261">
        <v>0</v>
      </c>
      <c r="K30" s="95">
        <v>0</v>
      </c>
      <c r="L30" s="235">
        <v>0</v>
      </c>
      <c r="M30" s="236" t="s">
        <v>208</v>
      </c>
      <c r="N30" s="261">
        <v>0</v>
      </c>
      <c r="O30" s="95">
        <v>0</v>
      </c>
      <c r="P30" s="262">
        <v>0</v>
      </c>
      <c r="Q30" s="236" t="s">
        <v>208</v>
      </c>
      <c r="R30" s="261">
        <v>0</v>
      </c>
      <c r="S30" s="95">
        <v>0</v>
      </c>
      <c r="T30" s="95">
        <v>0</v>
      </c>
      <c r="U30" s="236" t="s">
        <v>208</v>
      </c>
      <c r="V30" s="47"/>
    </row>
    <row r="31" spans="1:22" ht="13.5" customHeight="1">
      <c r="A31" s="51" t="e">
        <f>IF(COUNTBLANK(C31:IV31)=254,"odstr",IF(AND($A$1="TISK",SUM(J31:U31)=0),"odstr","OK"))</f>
        <v>#REF!</v>
      </c>
      <c r="B31" s="22"/>
      <c r="C31" s="52"/>
      <c r="D31" s="263"/>
      <c r="E31" s="206">
        <v>2211</v>
      </c>
      <c r="F31" s="264"/>
      <c r="G31" s="595" t="s">
        <v>235</v>
      </c>
      <c r="H31" s="596"/>
      <c r="I31" s="265"/>
      <c r="J31" s="266">
        <v>0</v>
      </c>
      <c r="K31" s="184">
        <v>689.35814</v>
      </c>
      <c r="L31" s="185">
        <v>942.66814</v>
      </c>
      <c r="M31" s="186">
        <v>1.3674577629561318</v>
      </c>
      <c r="N31" s="266">
        <v>0</v>
      </c>
      <c r="O31" s="184">
        <v>308.1</v>
      </c>
      <c r="P31" s="267">
        <v>356.0165</v>
      </c>
      <c r="Q31" s="186">
        <v>1.1555225576111652</v>
      </c>
      <c r="R31" s="266">
        <v>0</v>
      </c>
      <c r="S31" s="184">
        <v>381.25814</v>
      </c>
      <c r="T31" s="184">
        <v>586.65164</v>
      </c>
      <c r="U31" s="186">
        <v>1.5387255469483223</v>
      </c>
      <c r="V31" s="47"/>
    </row>
    <row r="32" spans="1:22" ht="13.5" customHeight="1">
      <c r="A32" s="51" t="e">
        <f>IF(COUNTBLANK(C32:IV32)=254,"odstr",IF(AND($A$1="TISK",SUM(J32:U32)=0),"odstr","OK"))</f>
        <v>#REF!</v>
      </c>
      <c r="B32" s="22"/>
      <c r="C32" s="52"/>
      <c r="D32" s="263"/>
      <c r="E32" s="206">
        <v>2212</v>
      </c>
      <c r="F32" s="264"/>
      <c r="G32" s="595" t="s">
        <v>243</v>
      </c>
      <c r="H32" s="596"/>
      <c r="I32" s="265"/>
      <c r="J32" s="266">
        <v>22.4</v>
      </c>
      <c r="K32" s="184">
        <v>8293.22039</v>
      </c>
      <c r="L32" s="185">
        <v>13389.83939</v>
      </c>
      <c r="M32" s="186">
        <v>1.614552460965046</v>
      </c>
      <c r="N32" s="266">
        <v>22.4</v>
      </c>
      <c r="O32" s="184">
        <v>5575.377</v>
      </c>
      <c r="P32" s="267">
        <v>8535.32038</v>
      </c>
      <c r="Q32" s="186">
        <v>1.5308956470566921</v>
      </c>
      <c r="R32" s="266">
        <v>0</v>
      </c>
      <c r="S32" s="184">
        <v>2717.84339</v>
      </c>
      <c r="T32" s="184">
        <v>4854.51901</v>
      </c>
      <c r="U32" s="186">
        <v>1.786165835699606</v>
      </c>
      <c r="V32" s="47"/>
    </row>
    <row r="33" spans="1:22" ht="27" customHeight="1">
      <c r="A33" s="51" t="e">
        <f>IF(COUNTBLANK(C33:IV33)=254,"odstr",IF(AND($A$1="TISK",SUM(J33:U33)=0),"odstr","OK"))</f>
        <v>#REF!</v>
      </c>
      <c r="B33" s="22" t="s">
        <v>103</v>
      </c>
      <c r="C33" s="52"/>
      <c r="D33" s="62"/>
      <c r="E33" s="178">
        <v>2222</v>
      </c>
      <c r="F33" s="249"/>
      <c r="G33" s="589" t="s">
        <v>245</v>
      </c>
      <c r="H33" s="590"/>
      <c r="I33" s="65"/>
      <c r="J33" s="250">
        <v>0</v>
      </c>
      <c r="K33" s="67">
        <v>154.903</v>
      </c>
      <c r="L33" s="68">
        <v>186.69538</v>
      </c>
      <c r="M33" s="191">
        <v>1.2052405699050375</v>
      </c>
      <c r="N33" s="250">
        <v>0</v>
      </c>
      <c r="O33" s="67">
        <v>154.903</v>
      </c>
      <c r="P33" s="268">
        <v>153.25438</v>
      </c>
      <c r="Q33" s="191">
        <v>0.9893570815284404</v>
      </c>
      <c r="R33" s="250">
        <v>0</v>
      </c>
      <c r="S33" s="67">
        <v>0</v>
      </c>
      <c r="T33" s="67">
        <v>33.441</v>
      </c>
      <c r="U33" s="191" t="s">
        <v>208</v>
      </c>
      <c r="V33" s="47"/>
    </row>
    <row r="34" spans="1:22" ht="39.75" customHeight="1">
      <c r="A34" s="51" t="e">
        <f>IF(COUNTBLANK(C34:IV34)=254,"odstr",IF(AND($A$1="TISK",SUM(J34:U34)=0),"odstr","OK"))</f>
        <v>#REF!</v>
      </c>
      <c r="B34" s="22" t="s">
        <v>103</v>
      </c>
      <c r="C34" s="52"/>
      <c r="D34" s="62"/>
      <c r="E34" s="178">
        <v>2223</v>
      </c>
      <c r="F34" s="249"/>
      <c r="G34" s="589" t="s">
        <v>119</v>
      </c>
      <c r="H34" s="590"/>
      <c r="I34" s="65"/>
      <c r="J34" s="250">
        <v>0</v>
      </c>
      <c r="K34" s="67">
        <v>59</v>
      </c>
      <c r="L34" s="68">
        <v>947.42123</v>
      </c>
      <c r="M34" s="191">
        <v>16.057986949152543</v>
      </c>
      <c r="N34" s="250">
        <v>0</v>
      </c>
      <c r="O34" s="67">
        <v>0</v>
      </c>
      <c r="P34" s="268">
        <v>0</v>
      </c>
      <c r="Q34" s="191" t="s">
        <v>208</v>
      </c>
      <c r="R34" s="250">
        <v>0</v>
      </c>
      <c r="S34" s="67">
        <v>59</v>
      </c>
      <c r="T34" s="67">
        <v>947.42123</v>
      </c>
      <c r="U34" s="191">
        <v>16.057986949152543</v>
      </c>
      <c r="V34" s="47"/>
    </row>
    <row r="35" spans="1:22" ht="27" customHeight="1">
      <c r="A35" s="51" t="e">
        <f>IF(COUNTBLANK(C35:IV35)=254,"odstr",IF(AND($A$1="TISK",SUM(J35:U35)=0),"odstr","OK"))</f>
        <v>#REF!</v>
      </c>
      <c r="B35" s="22" t="s">
        <v>103</v>
      </c>
      <c r="C35" s="52"/>
      <c r="D35" s="62"/>
      <c r="E35" s="178">
        <v>2226</v>
      </c>
      <c r="F35" s="249"/>
      <c r="G35" s="589" t="s">
        <v>274</v>
      </c>
      <c r="H35" s="590"/>
      <c r="I35" s="65"/>
      <c r="J35" s="250">
        <v>2314.296</v>
      </c>
      <c r="K35" s="67">
        <v>5697.39486</v>
      </c>
      <c r="L35" s="68">
        <v>5730.99981</v>
      </c>
      <c r="M35" s="191">
        <v>1.0058983010350804</v>
      </c>
      <c r="N35" s="250">
        <v>2314.296</v>
      </c>
      <c r="O35" s="67">
        <v>5697.39486</v>
      </c>
      <c r="P35" s="268">
        <v>5730.99981</v>
      </c>
      <c r="Q35" s="191">
        <v>1.0058983010350804</v>
      </c>
      <c r="R35" s="250">
        <v>0</v>
      </c>
      <c r="S35" s="67">
        <v>0</v>
      </c>
      <c r="T35" s="67">
        <v>0</v>
      </c>
      <c r="U35" s="191" t="s">
        <v>208</v>
      </c>
      <c r="V35" s="47"/>
    </row>
    <row r="36" spans="1:22" ht="13.5" customHeight="1">
      <c r="A36" s="51" t="e">
        <f>IF(COUNTBLANK(C36:IV36)=254,"odstr",IF(AND($A$1="TISK",SUM(J36:U36)=0),"odstr","OK"))</f>
        <v>#REF!</v>
      </c>
      <c r="B36" s="22" t="s">
        <v>103</v>
      </c>
      <c r="C36" s="52"/>
      <c r="D36" s="72"/>
      <c r="E36" s="193">
        <v>2229</v>
      </c>
      <c r="F36" s="255"/>
      <c r="G36" s="587" t="s">
        <v>246</v>
      </c>
      <c r="H36" s="588"/>
      <c r="I36" s="75"/>
      <c r="J36" s="256">
        <v>5680.98783</v>
      </c>
      <c r="K36" s="77">
        <v>73797.74386</v>
      </c>
      <c r="L36" s="78">
        <v>84077.27469000002</v>
      </c>
      <c r="M36" s="198">
        <v>1.1392932939725242</v>
      </c>
      <c r="N36" s="250">
        <v>5680.98783</v>
      </c>
      <c r="O36" s="67">
        <v>68922.21539</v>
      </c>
      <c r="P36" s="268">
        <v>72095.31413000001</v>
      </c>
      <c r="Q36" s="198">
        <v>1.046038838450634</v>
      </c>
      <c r="R36" s="250">
        <v>0</v>
      </c>
      <c r="S36" s="67">
        <v>4875.528469999999</v>
      </c>
      <c r="T36" s="67">
        <v>11981.96056</v>
      </c>
      <c r="U36" s="198">
        <v>2.4575716527402416</v>
      </c>
      <c r="V36" s="47"/>
    </row>
    <row r="37" spans="1:22" ht="27" customHeight="1">
      <c r="A37" s="51" t="e">
        <f>IF(COUNTBLANK(C37:IV37)=254,"odstr",IF(AND($A$1="TISK",SUM(J37:U37)=0),"odstr","OK"))</f>
        <v>#REF!</v>
      </c>
      <c r="B37" s="22" t="s">
        <v>103</v>
      </c>
      <c r="C37" s="52"/>
      <c r="D37" s="81"/>
      <c r="E37" s="200">
        <v>22</v>
      </c>
      <c r="F37" s="257"/>
      <c r="G37" s="593" t="s">
        <v>33</v>
      </c>
      <c r="H37" s="594"/>
      <c r="I37" s="84"/>
      <c r="J37" s="258">
        <v>8017.68383</v>
      </c>
      <c r="K37" s="204">
        <v>88691.62025</v>
      </c>
      <c r="L37" s="87">
        <v>105274.89864</v>
      </c>
      <c r="M37" s="205">
        <v>1.1869768343757368</v>
      </c>
      <c r="N37" s="258">
        <v>8017.68383</v>
      </c>
      <c r="O37" s="204">
        <v>80657.99025</v>
      </c>
      <c r="P37" s="259">
        <v>86870.90520000001</v>
      </c>
      <c r="Q37" s="205">
        <v>1.0770278918522893</v>
      </c>
      <c r="R37" s="258">
        <v>0</v>
      </c>
      <c r="S37" s="204">
        <v>8033.63</v>
      </c>
      <c r="T37" s="204">
        <v>18403.99344</v>
      </c>
      <c r="U37" s="223">
        <v>2.290868939694758</v>
      </c>
      <c r="V37" s="47"/>
    </row>
    <row r="38" spans="1:22" ht="27" customHeight="1">
      <c r="A38" s="51" t="e">
        <f>IF(COUNTBLANK(C38:IV38)=254,"odstr",IF(AND($A$1="TISK",SUM(J38:U38)=0),"odstr","OK"))</f>
        <v>#REF!</v>
      </c>
      <c r="B38" s="22" t="s">
        <v>103</v>
      </c>
      <c r="C38" s="52"/>
      <c r="D38" s="90"/>
      <c r="E38" s="231">
        <v>2310</v>
      </c>
      <c r="F38" s="260"/>
      <c r="G38" s="595" t="s">
        <v>275</v>
      </c>
      <c r="H38" s="596"/>
      <c r="I38" s="93"/>
      <c r="J38" s="261">
        <v>58.5</v>
      </c>
      <c r="K38" s="95">
        <v>673.56942</v>
      </c>
      <c r="L38" s="235">
        <v>870.87222</v>
      </c>
      <c r="M38" s="236">
        <v>1.2929212552434461</v>
      </c>
      <c r="N38" s="261">
        <v>58.5</v>
      </c>
      <c r="O38" s="95">
        <v>159.214</v>
      </c>
      <c r="P38" s="95">
        <v>237.01979999999998</v>
      </c>
      <c r="Q38" s="236">
        <v>1.488686924516688</v>
      </c>
      <c r="R38" s="261">
        <v>0</v>
      </c>
      <c r="S38" s="95">
        <v>514.35542</v>
      </c>
      <c r="T38" s="95">
        <v>633.85242</v>
      </c>
      <c r="U38" s="236">
        <v>1.2323237888695722</v>
      </c>
      <c r="V38" s="47"/>
    </row>
    <row r="39" spans="1:22" ht="13.5" customHeight="1">
      <c r="A39" s="51" t="e">
        <f>IF(COUNTBLANK(C39:IV39)=254,"odstr",IF(AND($A$1="TISK",SUM(J39:U39)=0),"odstr","OK"))</f>
        <v>#REF!</v>
      </c>
      <c r="B39" s="22" t="s">
        <v>103</v>
      </c>
      <c r="C39" s="52"/>
      <c r="D39" s="62"/>
      <c r="E39" s="178">
        <v>2321</v>
      </c>
      <c r="F39" s="249"/>
      <c r="G39" s="589" t="s">
        <v>276</v>
      </c>
      <c r="H39" s="590"/>
      <c r="I39" s="65"/>
      <c r="J39" s="250">
        <v>3944.3</v>
      </c>
      <c r="K39" s="67">
        <v>26104.12</v>
      </c>
      <c r="L39" s="68">
        <v>26260.96651</v>
      </c>
      <c r="M39" s="191">
        <v>1.0060084963599616</v>
      </c>
      <c r="N39" s="250">
        <v>3944.3</v>
      </c>
      <c r="O39" s="67">
        <v>26004.12</v>
      </c>
      <c r="P39" s="67">
        <v>26010.96651</v>
      </c>
      <c r="Q39" s="191">
        <v>1.000263285587053</v>
      </c>
      <c r="R39" s="250">
        <v>0</v>
      </c>
      <c r="S39" s="67">
        <v>100</v>
      </c>
      <c r="T39" s="67">
        <v>250</v>
      </c>
      <c r="U39" s="191">
        <v>2.5</v>
      </c>
      <c r="V39" s="47"/>
    </row>
    <row r="40" spans="1:22" ht="13.5" customHeight="1">
      <c r="A40" s="51" t="e">
        <f>IF(COUNTBLANK(C40:IV40)=254,"odstr",IF(AND($A$1="TISK",SUM(J40:U40)=0),"odstr","OK"))</f>
        <v>#REF!</v>
      </c>
      <c r="B40" s="22" t="s">
        <v>103</v>
      </c>
      <c r="C40" s="52"/>
      <c r="D40" s="62"/>
      <c r="E40" s="178">
        <v>2322</v>
      </c>
      <c r="F40" s="249"/>
      <c r="G40" s="589" t="s">
        <v>247</v>
      </c>
      <c r="H40" s="590"/>
      <c r="I40" s="65"/>
      <c r="J40" s="250">
        <v>1196.996</v>
      </c>
      <c r="K40" s="67">
        <v>26518.58041</v>
      </c>
      <c r="L40" s="68">
        <v>28894.29321</v>
      </c>
      <c r="M40" s="191">
        <v>1.089586726109371</v>
      </c>
      <c r="N40" s="250">
        <v>1196.996</v>
      </c>
      <c r="O40" s="67">
        <v>26518.58041</v>
      </c>
      <c r="P40" s="67">
        <v>28894.29321</v>
      </c>
      <c r="Q40" s="191">
        <v>1.089586726109371</v>
      </c>
      <c r="R40" s="250">
        <v>0</v>
      </c>
      <c r="S40" s="67">
        <v>0</v>
      </c>
      <c r="T40" s="67">
        <v>0</v>
      </c>
      <c r="U40" s="191" t="s">
        <v>208</v>
      </c>
      <c r="V40" s="47"/>
    </row>
    <row r="41" spans="1:22" ht="27" customHeight="1">
      <c r="A41" s="51" t="e">
        <f>IF(COUNTBLANK(C41:IV41)=254,"odstr",IF(AND($A$1="TISK",SUM(J41:U41)=0),"odstr","OK"))</f>
        <v>#REF!</v>
      </c>
      <c r="B41" s="22" t="s">
        <v>103</v>
      </c>
      <c r="C41" s="52"/>
      <c r="D41" s="62"/>
      <c r="E41" s="178">
        <v>2324</v>
      </c>
      <c r="F41" s="249"/>
      <c r="G41" s="589" t="s">
        <v>248</v>
      </c>
      <c r="H41" s="590"/>
      <c r="I41" s="65"/>
      <c r="J41" s="250">
        <v>5812.504</v>
      </c>
      <c r="K41" s="67">
        <v>17593.67458</v>
      </c>
      <c r="L41" s="68">
        <v>18987.420519999996</v>
      </c>
      <c r="M41" s="191">
        <v>1.079218581295369</v>
      </c>
      <c r="N41" s="250">
        <v>5092.504</v>
      </c>
      <c r="O41" s="67">
        <v>16694.37114</v>
      </c>
      <c r="P41" s="67">
        <v>18070.959529999996</v>
      </c>
      <c r="Q41" s="191">
        <v>1.0824582356805084</v>
      </c>
      <c r="R41" s="250">
        <v>720</v>
      </c>
      <c r="S41" s="67">
        <v>899.3034399999999</v>
      </c>
      <c r="T41" s="68">
        <v>916.46099</v>
      </c>
      <c r="U41" s="191">
        <v>1.0190787105184431</v>
      </c>
      <c r="V41" s="47"/>
    </row>
    <row r="42" spans="1:22" ht="13.5" customHeight="1">
      <c r="A42" s="51" t="e">
        <f>IF(COUNTBLANK(C42:IV42)=254,"odstr",IF(AND($A$1="TISK",SUM(J42:U42)=0),"odstr","OK"))</f>
        <v>#REF!</v>
      </c>
      <c r="B42" s="22" t="s">
        <v>103</v>
      </c>
      <c r="C42" s="52"/>
      <c r="D42" s="62"/>
      <c r="E42" s="178">
        <v>2328</v>
      </c>
      <c r="F42" s="249"/>
      <c r="G42" s="589" t="s">
        <v>249</v>
      </c>
      <c r="H42" s="590"/>
      <c r="I42" s="65"/>
      <c r="J42" s="250">
        <v>50</v>
      </c>
      <c r="K42" s="67">
        <v>168.5</v>
      </c>
      <c r="L42" s="68">
        <v>194.089</v>
      </c>
      <c r="M42" s="191">
        <v>1.1518635014836796</v>
      </c>
      <c r="N42" s="250">
        <v>50</v>
      </c>
      <c r="O42" s="67">
        <v>168.5</v>
      </c>
      <c r="P42" s="67">
        <v>194.089</v>
      </c>
      <c r="Q42" s="191">
        <v>1.1518635014836796</v>
      </c>
      <c r="R42" s="250">
        <v>0</v>
      </c>
      <c r="S42" s="67">
        <v>0</v>
      </c>
      <c r="T42" s="68">
        <v>0</v>
      </c>
      <c r="U42" s="191" t="s">
        <v>208</v>
      </c>
      <c r="V42" s="47"/>
    </row>
    <row r="43" spans="1:22" ht="27" customHeight="1">
      <c r="A43" s="51" t="e">
        <f>IF(COUNTBLANK(C43:IV43)=254,"odstr",IF(AND($A$1="TISK",SUM(J43:U43)=0),"odstr","OK"))</f>
        <v>#REF!</v>
      </c>
      <c r="B43" s="22" t="s">
        <v>103</v>
      </c>
      <c r="C43" s="52"/>
      <c r="D43" s="251"/>
      <c r="E43" s="210">
        <v>2329</v>
      </c>
      <c r="F43" s="252"/>
      <c r="G43" s="589" t="s">
        <v>250</v>
      </c>
      <c r="H43" s="590"/>
      <c r="I43" s="253"/>
      <c r="J43" s="254">
        <v>25245.411</v>
      </c>
      <c r="K43" s="215">
        <v>7194.9881000000005</v>
      </c>
      <c r="L43" s="216">
        <v>6313.191030000001</v>
      </c>
      <c r="M43" s="217">
        <v>0.8774428730465865</v>
      </c>
      <c r="N43" s="254">
        <v>25245.411</v>
      </c>
      <c r="O43" s="215">
        <v>7194.9881000000005</v>
      </c>
      <c r="P43" s="215">
        <v>6259.335180000001</v>
      </c>
      <c r="Q43" s="217">
        <v>0.8699576834602409</v>
      </c>
      <c r="R43" s="250">
        <v>0</v>
      </c>
      <c r="S43" s="67">
        <v>0</v>
      </c>
      <c r="T43" s="68">
        <v>53.85585</v>
      </c>
      <c r="U43" s="217" t="s">
        <v>208</v>
      </c>
      <c r="V43" s="47"/>
    </row>
    <row r="44" spans="1:22" ht="27" customHeight="1">
      <c r="A44" s="51" t="e">
        <f>IF(COUNTBLANK(C44:IV44)=254,"odstr",IF(AND($A$1="TISK",SUM(J44:U44)=0),"odstr","OK"))</f>
        <v>#REF!</v>
      </c>
      <c r="B44" s="22"/>
      <c r="C44" s="52"/>
      <c r="D44" s="72"/>
      <c r="E44" s="210">
        <v>2343</v>
      </c>
      <c r="F44" s="255"/>
      <c r="G44" s="587" t="s">
        <v>277</v>
      </c>
      <c r="H44" s="588"/>
      <c r="I44" s="75"/>
      <c r="J44" s="256">
        <v>25</v>
      </c>
      <c r="K44" s="77">
        <v>25</v>
      </c>
      <c r="L44" s="78">
        <v>0</v>
      </c>
      <c r="M44" s="198">
        <v>0</v>
      </c>
      <c r="N44" s="256">
        <v>25</v>
      </c>
      <c r="O44" s="77">
        <v>25</v>
      </c>
      <c r="P44" s="269">
        <v>0</v>
      </c>
      <c r="Q44" s="198">
        <v>0</v>
      </c>
      <c r="R44" s="256">
        <v>0</v>
      </c>
      <c r="S44" s="77">
        <v>0</v>
      </c>
      <c r="T44" s="77">
        <v>0</v>
      </c>
      <c r="U44" s="198" t="s">
        <v>208</v>
      </c>
      <c r="V44" s="47"/>
    </row>
    <row r="45" spans="1:22" ht="39.75" customHeight="1">
      <c r="A45" s="51" t="e">
        <f>IF(COUNTBLANK(C45:IV45)=254,"odstr",IF(AND($A$1="TISK",SUM(J45:U45)=0),"odstr","OK"))</f>
        <v>#REF!</v>
      </c>
      <c r="B45" s="22" t="s">
        <v>103</v>
      </c>
      <c r="C45" s="52"/>
      <c r="D45" s="81"/>
      <c r="E45" s="200">
        <v>23</v>
      </c>
      <c r="F45" s="257"/>
      <c r="G45" s="593" t="s">
        <v>34</v>
      </c>
      <c r="H45" s="594"/>
      <c r="I45" s="84"/>
      <c r="J45" s="258">
        <v>36332.710999999996</v>
      </c>
      <c r="K45" s="204">
        <v>78278.43251</v>
      </c>
      <c r="L45" s="87">
        <v>81520.83248999999</v>
      </c>
      <c r="M45" s="205">
        <v>1.0414213708173803</v>
      </c>
      <c r="N45" s="258">
        <v>35612.710999999996</v>
      </c>
      <c r="O45" s="204">
        <v>76764.77365</v>
      </c>
      <c r="P45" s="259">
        <v>79666.66322999999</v>
      </c>
      <c r="Q45" s="205">
        <v>1.0378023596243613</v>
      </c>
      <c r="R45" s="258">
        <v>720</v>
      </c>
      <c r="S45" s="204">
        <v>1513.65886</v>
      </c>
      <c r="T45" s="204">
        <v>1854.1692600000001</v>
      </c>
      <c r="U45" s="223">
        <v>1.2249584823888258</v>
      </c>
      <c r="V45" s="47"/>
    </row>
    <row r="46" spans="1:22" ht="13.5" customHeight="1">
      <c r="A46" s="51" t="e">
        <f>IF(COUNTBLANK(C46:IV46)=254,"odstr",IF(AND($A$1="TISK",SUM(J46:U46)=0),"odstr","OK"))</f>
        <v>#REF!</v>
      </c>
      <c r="B46" s="22" t="s">
        <v>103</v>
      </c>
      <c r="C46" s="52"/>
      <c r="D46" s="81"/>
      <c r="E46" s="200">
        <v>2</v>
      </c>
      <c r="F46" s="257"/>
      <c r="G46" s="593" t="s">
        <v>251</v>
      </c>
      <c r="H46" s="594"/>
      <c r="I46" s="84"/>
      <c r="J46" s="258">
        <v>905393.7512399999</v>
      </c>
      <c r="K46" s="204">
        <v>1317914.5381099996</v>
      </c>
      <c r="L46" s="87">
        <v>1340896.7425000002</v>
      </c>
      <c r="M46" s="205">
        <v>1.0174383116093089</v>
      </c>
      <c r="N46" s="258">
        <v>429649.1812399999</v>
      </c>
      <c r="O46" s="204">
        <v>713780.6143599999</v>
      </c>
      <c r="P46" s="259">
        <v>719616.1042800002</v>
      </c>
      <c r="Q46" s="205">
        <v>1.008175467086946</v>
      </c>
      <c r="R46" s="258">
        <v>475744.57</v>
      </c>
      <c r="S46" s="204">
        <v>604133.9237499998</v>
      </c>
      <c r="T46" s="204">
        <v>621280.63822</v>
      </c>
      <c r="U46" s="205">
        <v>1.0283823069619507</v>
      </c>
      <c r="V46" s="47"/>
    </row>
    <row r="47" spans="1:22" ht="13.5" customHeight="1">
      <c r="A47" s="51" t="e">
        <f>IF(COUNTBLANK(C47:IV47)=254,"odstr",IF(AND($A$1="TISK",SUM(J47:U47)=0),"odstr","OK"))</f>
        <v>#REF!</v>
      </c>
      <c r="B47" s="22" t="s">
        <v>103</v>
      </c>
      <c r="C47" s="52"/>
      <c r="D47" s="90"/>
      <c r="E47" s="231">
        <v>3111</v>
      </c>
      <c r="F47" s="260"/>
      <c r="G47" s="595" t="s">
        <v>252</v>
      </c>
      <c r="H47" s="596"/>
      <c r="I47" s="93"/>
      <c r="J47" s="261">
        <v>0</v>
      </c>
      <c r="K47" s="95">
        <v>29389.0552</v>
      </c>
      <c r="L47" s="235">
        <v>29565.208619999998</v>
      </c>
      <c r="M47" s="236">
        <v>1.005993844266215</v>
      </c>
      <c r="N47" s="261">
        <v>0</v>
      </c>
      <c r="O47" s="95">
        <v>0</v>
      </c>
      <c r="P47" s="95">
        <v>10</v>
      </c>
      <c r="Q47" s="236" t="s">
        <v>208</v>
      </c>
      <c r="R47" s="250">
        <v>0</v>
      </c>
      <c r="S47" s="67">
        <v>29389.0552</v>
      </c>
      <c r="T47" s="67">
        <v>29555.208619999998</v>
      </c>
      <c r="U47" s="236">
        <v>1.005653581541471</v>
      </c>
      <c r="V47" s="47"/>
    </row>
    <row r="48" spans="1:22" ht="27" customHeight="1">
      <c r="A48" s="51" t="e">
        <f>IF(COUNTBLANK(C48:IV48)=254,"odstr",IF(AND($A$1="TISK",SUM(J48:U48)=0),"odstr","OK"))</f>
        <v>#REF!</v>
      </c>
      <c r="B48" s="22" t="s">
        <v>103</v>
      </c>
      <c r="C48" s="52"/>
      <c r="D48" s="62"/>
      <c r="E48" s="178">
        <v>3112</v>
      </c>
      <c r="F48" s="249"/>
      <c r="G48" s="589" t="s">
        <v>278</v>
      </c>
      <c r="H48" s="590"/>
      <c r="I48" s="65"/>
      <c r="J48" s="250">
        <v>0</v>
      </c>
      <c r="K48" s="67">
        <v>8465.075799999999</v>
      </c>
      <c r="L48" s="68">
        <v>10971.58238</v>
      </c>
      <c r="M48" s="191">
        <v>1.2960997206900382</v>
      </c>
      <c r="N48" s="250">
        <v>0</v>
      </c>
      <c r="O48" s="67">
        <v>765.84</v>
      </c>
      <c r="P48" s="67">
        <v>765.84</v>
      </c>
      <c r="Q48" s="191">
        <v>1</v>
      </c>
      <c r="R48" s="250">
        <v>0</v>
      </c>
      <c r="S48" s="67">
        <v>7699.2357999999995</v>
      </c>
      <c r="T48" s="67">
        <v>10205.74238</v>
      </c>
      <c r="U48" s="191">
        <v>1.3255526451079729</v>
      </c>
      <c r="V48" s="47"/>
    </row>
    <row r="49" spans="1:22" ht="27" customHeight="1">
      <c r="A49" s="51" t="e">
        <f>IF(COUNTBLANK(C49:IV49)=254,"odstr",IF(AND($A$1="TISK",SUM(J49:U49)=0),"odstr","OK"))</f>
        <v>#REF!</v>
      </c>
      <c r="B49" s="22" t="s">
        <v>103</v>
      </c>
      <c r="C49" s="52"/>
      <c r="D49" s="62"/>
      <c r="E49" s="178">
        <v>3113</v>
      </c>
      <c r="F49" s="249"/>
      <c r="G49" s="589" t="s">
        <v>253</v>
      </c>
      <c r="H49" s="590"/>
      <c r="I49" s="65"/>
      <c r="J49" s="250">
        <v>82.715</v>
      </c>
      <c r="K49" s="67">
        <v>649.6552300000001</v>
      </c>
      <c r="L49" s="68">
        <v>1394.85523</v>
      </c>
      <c r="M49" s="191">
        <v>2.147069962016622</v>
      </c>
      <c r="N49" s="250">
        <v>82.715</v>
      </c>
      <c r="O49" s="67">
        <v>59.2</v>
      </c>
      <c r="P49" s="67">
        <v>270.77</v>
      </c>
      <c r="Q49" s="191">
        <v>4.573817567567567</v>
      </c>
      <c r="R49" s="250">
        <v>0</v>
      </c>
      <c r="S49" s="67">
        <v>590.45523</v>
      </c>
      <c r="T49" s="67">
        <v>1124.08523</v>
      </c>
      <c r="U49" s="191">
        <v>1.9037603071108369</v>
      </c>
      <c r="V49" s="47"/>
    </row>
    <row r="50" spans="1:22" ht="27" customHeight="1">
      <c r="A50" s="51" t="e">
        <f>IF(COUNTBLANK(C50:IV50)=254,"odstr",IF(AND($A$1="TISK",SUM(J50:U50)=0),"odstr","OK"))</f>
        <v>#REF!</v>
      </c>
      <c r="B50" s="22" t="s">
        <v>103</v>
      </c>
      <c r="C50" s="52"/>
      <c r="D50" s="62"/>
      <c r="E50" s="178">
        <v>3114</v>
      </c>
      <c r="F50" s="249"/>
      <c r="G50" s="589" t="s">
        <v>279</v>
      </c>
      <c r="H50" s="590"/>
      <c r="I50" s="65"/>
      <c r="J50" s="250">
        <v>0</v>
      </c>
      <c r="K50" s="67">
        <v>0</v>
      </c>
      <c r="L50" s="68">
        <v>0</v>
      </c>
      <c r="M50" s="191" t="s">
        <v>208</v>
      </c>
      <c r="N50" s="250"/>
      <c r="O50" s="67"/>
      <c r="P50" s="67"/>
      <c r="Q50" s="191" t="s">
        <v>208</v>
      </c>
      <c r="R50" s="250"/>
      <c r="S50" s="67"/>
      <c r="T50" s="67"/>
      <c r="U50" s="191" t="s">
        <v>208</v>
      </c>
      <c r="V50" s="47"/>
    </row>
    <row r="51" spans="1:22" ht="27" customHeight="1">
      <c r="A51" s="51" t="e">
        <f>IF(COUNTBLANK(C51:IV51)=254,"odstr",IF(AND($A$1="TISK",SUM(J51:U51)=0),"odstr","OK"))</f>
        <v>#REF!</v>
      </c>
      <c r="B51" s="22" t="s">
        <v>103</v>
      </c>
      <c r="C51" s="52"/>
      <c r="D51" s="62"/>
      <c r="E51" s="178">
        <v>3119</v>
      </c>
      <c r="F51" s="249"/>
      <c r="G51" s="589" t="s">
        <v>280</v>
      </c>
      <c r="H51" s="590"/>
      <c r="I51" s="65"/>
      <c r="J51" s="250">
        <v>0</v>
      </c>
      <c r="K51" s="67">
        <v>0</v>
      </c>
      <c r="L51" s="68">
        <v>1.65</v>
      </c>
      <c r="M51" s="191" t="s">
        <v>208</v>
      </c>
      <c r="N51" s="250">
        <v>0</v>
      </c>
      <c r="O51" s="67">
        <v>0</v>
      </c>
      <c r="P51" s="67">
        <v>1.65</v>
      </c>
      <c r="Q51" s="191" t="s">
        <v>208</v>
      </c>
      <c r="R51" s="250">
        <v>0</v>
      </c>
      <c r="S51" s="67">
        <v>0</v>
      </c>
      <c r="T51" s="67">
        <v>0</v>
      </c>
      <c r="U51" s="191" t="s">
        <v>208</v>
      </c>
      <c r="V51" s="47"/>
    </row>
    <row r="52" spans="1:22" ht="27" customHeight="1">
      <c r="A52" s="51" t="e">
        <f>IF(COUNTBLANK(C52:IV52)=254,"odstr",IF(AND($A$1="TISK",SUM(J52:U52)=0),"odstr","OK"))</f>
        <v>#REF!</v>
      </c>
      <c r="B52" s="22" t="s">
        <v>103</v>
      </c>
      <c r="C52" s="52"/>
      <c r="D52" s="62"/>
      <c r="E52" s="178">
        <v>3121</v>
      </c>
      <c r="F52" s="249"/>
      <c r="G52" s="589" t="s">
        <v>281</v>
      </c>
      <c r="H52" s="590"/>
      <c r="I52" s="65"/>
      <c r="J52" s="250">
        <v>8955</v>
      </c>
      <c r="K52" s="67">
        <v>24396.81</v>
      </c>
      <c r="L52" s="68">
        <v>18432.206879999998</v>
      </c>
      <c r="M52" s="191">
        <v>0.7555170893243829</v>
      </c>
      <c r="N52" s="250">
        <v>8955</v>
      </c>
      <c r="O52" s="67">
        <v>24396.81</v>
      </c>
      <c r="P52" s="67">
        <v>18432.206879999998</v>
      </c>
      <c r="Q52" s="191">
        <v>0.7555170893243829</v>
      </c>
      <c r="R52" s="250">
        <v>0</v>
      </c>
      <c r="S52" s="67">
        <v>0</v>
      </c>
      <c r="T52" s="67">
        <v>0</v>
      </c>
      <c r="U52" s="191" t="s">
        <v>208</v>
      </c>
      <c r="V52" s="47"/>
    </row>
    <row r="53" spans="1:22" ht="27" customHeight="1">
      <c r="A53" s="51" t="e">
        <f>IF(COUNTBLANK(C53:IV53)=254,"odstr",IF(AND($A$1="TISK",SUM(J53:U53)=0),"odstr","OK"))</f>
        <v>#REF!</v>
      </c>
      <c r="B53" s="22" t="s">
        <v>103</v>
      </c>
      <c r="C53" s="52"/>
      <c r="D53" s="62"/>
      <c r="E53" s="178">
        <v>3122</v>
      </c>
      <c r="F53" s="249"/>
      <c r="G53" s="589" t="s">
        <v>282</v>
      </c>
      <c r="H53" s="590"/>
      <c r="I53" s="65"/>
      <c r="J53" s="250">
        <v>2796</v>
      </c>
      <c r="K53" s="67">
        <v>589.42</v>
      </c>
      <c r="L53" s="68">
        <v>589.3403000000001</v>
      </c>
      <c r="M53" s="191">
        <v>0.9998647823283908</v>
      </c>
      <c r="N53" s="250">
        <v>2796</v>
      </c>
      <c r="O53" s="67">
        <v>589.42</v>
      </c>
      <c r="P53" s="67">
        <v>589.3403000000001</v>
      </c>
      <c r="Q53" s="191">
        <v>0.9998647823283908</v>
      </c>
      <c r="R53" s="250">
        <v>0</v>
      </c>
      <c r="S53" s="67">
        <v>0</v>
      </c>
      <c r="T53" s="67">
        <v>0</v>
      </c>
      <c r="U53" s="191" t="s">
        <v>208</v>
      </c>
      <c r="V53" s="47"/>
    </row>
    <row r="54" spans="1:22" ht="27" customHeight="1">
      <c r="A54" s="51" t="e">
        <f>IF(COUNTBLANK(C54:IV54)=254,"odstr",IF(AND($A$1="TISK",SUM(J54:U54)=0),"odstr","OK"))</f>
        <v>#REF!</v>
      </c>
      <c r="B54" s="22" t="s">
        <v>103</v>
      </c>
      <c r="C54" s="52"/>
      <c r="D54" s="72"/>
      <c r="E54" s="193">
        <v>3129</v>
      </c>
      <c r="F54" s="255"/>
      <c r="G54" s="587" t="s">
        <v>283</v>
      </c>
      <c r="H54" s="588"/>
      <c r="I54" s="75"/>
      <c r="J54" s="256">
        <v>2500</v>
      </c>
      <c r="K54" s="77">
        <v>2685</v>
      </c>
      <c r="L54" s="78">
        <v>180</v>
      </c>
      <c r="M54" s="198">
        <v>0.0670391061452514</v>
      </c>
      <c r="N54" s="250">
        <v>2500</v>
      </c>
      <c r="O54" s="67">
        <v>2685</v>
      </c>
      <c r="P54" s="67">
        <v>180</v>
      </c>
      <c r="Q54" s="198">
        <v>0.0670391061452514</v>
      </c>
      <c r="R54" s="250">
        <v>0</v>
      </c>
      <c r="S54" s="67">
        <v>0</v>
      </c>
      <c r="T54" s="67">
        <v>0</v>
      </c>
      <c r="U54" s="198" t="s">
        <v>208</v>
      </c>
      <c r="V54" s="47"/>
    </row>
    <row r="55" spans="1:22" ht="39.75" customHeight="1">
      <c r="A55" s="51" t="e">
        <f>IF(COUNTBLANK(C55:IV55)=254,"odstr",IF(AND($A$1="TISK",SUM(J55:U55)=0),"odstr","OK"))</f>
        <v>#REF!</v>
      </c>
      <c r="B55" s="22" t="s">
        <v>103</v>
      </c>
      <c r="C55" s="52"/>
      <c r="D55" s="81"/>
      <c r="E55" s="200">
        <v>31</v>
      </c>
      <c r="F55" s="257"/>
      <c r="G55" s="593" t="s">
        <v>36</v>
      </c>
      <c r="H55" s="594"/>
      <c r="I55" s="84"/>
      <c r="J55" s="258">
        <v>14333.715</v>
      </c>
      <c r="K55" s="204">
        <v>66175.01623</v>
      </c>
      <c r="L55" s="87">
        <v>61134.84341</v>
      </c>
      <c r="M55" s="205">
        <v>0.923835714637648</v>
      </c>
      <c r="N55" s="258">
        <v>14333.715</v>
      </c>
      <c r="O55" s="204">
        <v>28496.27</v>
      </c>
      <c r="P55" s="259">
        <v>20249.80718</v>
      </c>
      <c r="Q55" s="205">
        <v>0.7106125531516931</v>
      </c>
      <c r="R55" s="258">
        <v>0</v>
      </c>
      <c r="S55" s="204">
        <v>37678.74623</v>
      </c>
      <c r="T55" s="204">
        <v>40885.03623</v>
      </c>
      <c r="U55" s="270">
        <v>1.0850954535596287</v>
      </c>
      <c r="V55" s="47"/>
    </row>
    <row r="56" spans="1:22" ht="13.5" customHeight="1">
      <c r="A56" s="51" t="e">
        <f>IF(COUNTBLANK(C56:IV56)=254,"odstr",IF(AND($A$1="TISK",SUM(J56:U56)=0),"odstr","OK"))</f>
        <v>#REF!</v>
      </c>
      <c r="B56" s="22" t="s">
        <v>103</v>
      </c>
      <c r="C56" s="52"/>
      <c r="D56" s="90"/>
      <c r="E56" s="231">
        <v>3201</v>
      </c>
      <c r="F56" s="260"/>
      <c r="G56" s="595" t="s">
        <v>284</v>
      </c>
      <c r="H56" s="596"/>
      <c r="I56" s="93"/>
      <c r="J56" s="261">
        <v>0</v>
      </c>
      <c r="K56" s="95">
        <v>0</v>
      </c>
      <c r="L56" s="235">
        <v>188.5</v>
      </c>
      <c r="M56" s="236" t="s">
        <v>208</v>
      </c>
      <c r="N56" s="261">
        <v>0</v>
      </c>
      <c r="O56" s="95">
        <v>0</v>
      </c>
      <c r="P56" s="262">
        <v>0</v>
      </c>
      <c r="Q56" s="236" t="s">
        <v>208</v>
      </c>
      <c r="R56" s="261">
        <v>0</v>
      </c>
      <c r="S56" s="95">
        <v>0</v>
      </c>
      <c r="T56" s="95">
        <v>188.5</v>
      </c>
      <c r="U56" s="236" t="s">
        <v>208</v>
      </c>
      <c r="V56" s="47"/>
    </row>
    <row r="57" spans="1:22" ht="27" customHeight="1">
      <c r="A57" s="51" t="e">
        <f>IF(COUNTBLANK(C57:IV57)=254,"odstr",IF(AND($A$1="TISK",SUM(J57:U57)=0),"odstr","OK"))</f>
        <v>#REF!</v>
      </c>
      <c r="B57" s="22" t="s">
        <v>103</v>
      </c>
      <c r="C57" s="52"/>
      <c r="D57" s="72"/>
      <c r="E57" s="193">
        <v>3202</v>
      </c>
      <c r="F57" s="255"/>
      <c r="G57" s="587" t="s">
        <v>285</v>
      </c>
      <c r="H57" s="588"/>
      <c r="I57" s="75"/>
      <c r="J57" s="256">
        <v>0</v>
      </c>
      <c r="K57" s="77">
        <v>0</v>
      </c>
      <c r="L57" s="78">
        <v>0</v>
      </c>
      <c r="M57" s="198" t="s">
        <v>208</v>
      </c>
      <c r="N57" s="256">
        <v>0</v>
      </c>
      <c r="O57" s="77">
        <v>0</v>
      </c>
      <c r="P57" s="269">
        <v>0</v>
      </c>
      <c r="Q57" s="198" t="s">
        <v>208</v>
      </c>
      <c r="R57" s="256">
        <v>0</v>
      </c>
      <c r="S57" s="77">
        <v>0</v>
      </c>
      <c r="T57" s="77">
        <v>0</v>
      </c>
      <c r="U57" s="198" t="s">
        <v>208</v>
      </c>
      <c r="V57" s="47"/>
    </row>
    <row r="58" spans="1:22" ht="39" customHeight="1">
      <c r="A58" s="51" t="e">
        <f>IF(COUNTBLANK(C58:IV58)=254,"odstr",IF(AND($A$1="TISK",SUM(J58:U58)=0),"odstr","OK"))</f>
        <v>#REF!</v>
      </c>
      <c r="B58" s="22" t="s">
        <v>103</v>
      </c>
      <c r="C58" s="52"/>
      <c r="D58" s="81"/>
      <c r="E58" s="200">
        <v>32</v>
      </c>
      <c r="F58" s="257"/>
      <c r="G58" s="593" t="s">
        <v>39</v>
      </c>
      <c r="H58" s="594"/>
      <c r="I58" s="84"/>
      <c r="J58" s="258">
        <v>0</v>
      </c>
      <c r="K58" s="204">
        <v>0</v>
      </c>
      <c r="L58" s="87">
        <v>188.5</v>
      </c>
      <c r="M58" s="205" t="s">
        <v>208</v>
      </c>
      <c r="N58" s="258">
        <v>0</v>
      </c>
      <c r="O58" s="204">
        <v>0</v>
      </c>
      <c r="P58" s="259">
        <v>0</v>
      </c>
      <c r="Q58" s="205" t="s">
        <v>208</v>
      </c>
      <c r="R58" s="258">
        <v>0</v>
      </c>
      <c r="S58" s="204">
        <v>0</v>
      </c>
      <c r="T58" s="204">
        <v>188.5</v>
      </c>
      <c r="U58" s="270" t="s">
        <v>208</v>
      </c>
      <c r="V58" s="47"/>
    </row>
    <row r="59" spans="1:22" ht="27" customHeight="1" thickBot="1">
      <c r="A59" s="51" t="e">
        <f>IF(COUNTBLANK(C59:IV59)=254,"odstr",IF(AND($A$1="TISK",SUM(J59:U59)=0),"odstr","OK"))</f>
        <v>#REF!</v>
      </c>
      <c r="B59" s="22" t="s">
        <v>103</v>
      </c>
      <c r="C59" s="52"/>
      <c r="D59" s="271"/>
      <c r="E59" s="272">
        <v>3</v>
      </c>
      <c r="F59" s="273"/>
      <c r="G59" s="593" t="s">
        <v>254</v>
      </c>
      <c r="H59" s="594"/>
      <c r="I59" s="274"/>
      <c r="J59" s="275">
        <v>14333.715</v>
      </c>
      <c r="K59" s="126">
        <v>66175.01623</v>
      </c>
      <c r="L59" s="127">
        <v>61323.34341</v>
      </c>
      <c r="M59" s="276">
        <v>0.9266842216836432</v>
      </c>
      <c r="N59" s="275">
        <v>14333.715</v>
      </c>
      <c r="O59" s="126">
        <v>28496.27</v>
      </c>
      <c r="P59" s="126">
        <v>20249.80718</v>
      </c>
      <c r="Q59" s="276">
        <v>0.7106125531516931</v>
      </c>
      <c r="R59" s="275">
        <v>0</v>
      </c>
      <c r="S59" s="126">
        <v>37678.74623</v>
      </c>
      <c r="T59" s="126">
        <v>41073.53623</v>
      </c>
      <c r="U59" s="277">
        <v>1.0900982739520417</v>
      </c>
      <c r="V59" s="47"/>
    </row>
    <row r="60" spans="1:22" ht="27" customHeight="1" thickBot="1">
      <c r="A60" s="51" t="e">
        <f>IF(COUNTBLANK(C60:IV60)=254,"odstr",IF(AND($A$1="TISK",SUM(J60:U60)=0),"odstr","OK"))</f>
        <v>#REF!</v>
      </c>
      <c r="B60" s="22" t="s">
        <v>103</v>
      </c>
      <c r="C60" s="52"/>
      <c r="D60" s="108"/>
      <c r="E60" s="591" t="s">
        <v>286</v>
      </c>
      <c r="F60" s="592"/>
      <c r="G60" s="592"/>
      <c r="H60" s="592"/>
      <c r="I60" s="111"/>
      <c r="J60" s="278">
        <v>919727.46624</v>
      </c>
      <c r="K60" s="279">
        <v>1384089.5543399998</v>
      </c>
      <c r="L60" s="280">
        <v>1402220.0859100001</v>
      </c>
      <c r="M60" s="281">
        <v>1.013099247453425</v>
      </c>
      <c r="N60" s="278">
        <v>443982.8962399999</v>
      </c>
      <c r="O60" s="279">
        <v>742276.8843599999</v>
      </c>
      <c r="P60" s="282">
        <v>739865.9114600002</v>
      </c>
      <c r="Q60" s="281">
        <v>0.9967519224284096</v>
      </c>
      <c r="R60" s="278">
        <v>475744.57</v>
      </c>
      <c r="S60" s="279">
        <v>641812.6699799999</v>
      </c>
      <c r="T60" s="279">
        <v>662354.1744499999</v>
      </c>
      <c r="U60" s="132">
        <v>1.0320054517942754</v>
      </c>
      <c r="V60" s="47"/>
    </row>
    <row r="61" spans="1:21" ht="13.5">
      <c r="A61" s="51" t="s">
        <v>99</v>
      </c>
      <c r="B61" s="51" t="s">
        <v>104</v>
      </c>
      <c r="D61" s="117" t="s">
        <v>56</v>
      </c>
      <c r="E61" s="118"/>
      <c r="F61" s="118"/>
      <c r="G61" s="118"/>
      <c r="H61" s="118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9" t="s">
        <v>60</v>
      </c>
    </row>
    <row r="62" spans="1:21" ht="12.75">
      <c r="A62" s="51" t="str">
        <f>IF(COUNTBLANK(D62:E62)=2,"odstr","OK")</f>
        <v>OK</v>
      </c>
      <c r="B62" s="51"/>
      <c r="D62" s="120" t="s">
        <v>211</v>
      </c>
      <c r="E62" s="544" t="s">
        <v>95</v>
      </c>
      <c r="F62" s="544"/>
      <c r="G62" s="544"/>
      <c r="H62" s="544"/>
      <c r="I62" s="544"/>
      <c r="J62" s="544"/>
      <c r="K62" s="544"/>
      <c r="L62" s="544"/>
      <c r="M62" s="544"/>
      <c r="N62" s="544"/>
      <c r="O62" s="544"/>
      <c r="P62" s="544"/>
      <c r="Q62" s="544"/>
      <c r="R62" s="544"/>
      <c r="S62" s="544"/>
      <c r="T62" s="544"/>
      <c r="U62" s="544"/>
    </row>
    <row r="63" spans="1:21" ht="12.75">
      <c r="A63" s="51" t="str">
        <f>IF(COUNTBLANK(D63:E63)=2,"odstr","OK")</f>
        <v>odstr</v>
      </c>
      <c r="B63" s="51"/>
      <c r="D63" s="120"/>
      <c r="E63" s="544"/>
      <c r="F63" s="544"/>
      <c r="G63" s="544"/>
      <c r="H63" s="544"/>
      <c r="I63" s="544"/>
      <c r="J63" s="544"/>
      <c r="K63" s="544"/>
      <c r="L63" s="544"/>
      <c r="M63" s="544"/>
      <c r="N63" s="544"/>
      <c r="O63" s="544"/>
      <c r="P63" s="544"/>
      <c r="Q63" s="544"/>
      <c r="R63" s="544"/>
      <c r="S63" s="544"/>
      <c r="T63" s="544"/>
      <c r="U63" s="544"/>
    </row>
    <row r="64" spans="1:2" ht="12.75">
      <c r="A64" s="51" t="s">
        <v>104</v>
      </c>
      <c r="B64" s="51"/>
    </row>
    <row r="65" spans="1:20" ht="12.75">
      <c r="A65" s="51"/>
      <c r="B65" s="51"/>
      <c r="N65" s="283"/>
      <c r="O65" s="283"/>
      <c r="P65" s="283"/>
      <c r="R65" s="283"/>
      <c r="S65" s="283"/>
      <c r="T65" s="283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  <row r="202" spans="1:2" ht="12.75">
      <c r="A202" s="51"/>
      <c r="B202" s="51"/>
    </row>
    <row r="203" spans="1:2" ht="12.75">
      <c r="A203" s="51"/>
      <c r="B203" s="51"/>
    </row>
    <row r="204" spans="1:2" ht="12.75">
      <c r="A204" s="51"/>
      <c r="B204" s="51"/>
    </row>
    <row r="205" spans="1:2" ht="12.75">
      <c r="A205" s="51"/>
      <c r="B205" s="51"/>
    </row>
    <row r="206" spans="1:2" ht="12.75">
      <c r="A206" s="51"/>
      <c r="B206" s="51"/>
    </row>
    <row r="207" spans="1:2" ht="12.75">
      <c r="A207" s="51"/>
      <c r="B207" s="51"/>
    </row>
    <row r="208" spans="1:2" ht="12.75">
      <c r="A208" s="51"/>
      <c r="B208" s="51"/>
    </row>
    <row r="209" spans="1:2" ht="12.75">
      <c r="A209" s="51"/>
      <c r="B209" s="51"/>
    </row>
  </sheetData>
  <sheetProtection sheet="1" objects="1" scenarios="1"/>
  <mergeCells count="66">
    <mergeCell ref="R9:U10"/>
    <mergeCell ref="J9:M10"/>
    <mergeCell ref="N9:Q10"/>
    <mergeCell ref="U11:U13"/>
    <mergeCell ref="M11:M13"/>
    <mergeCell ref="N11:N13"/>
    <mergeCell ref="O11:O13"/>
    <mergeCell ref="T11:T13"/>
    <mergeCell ref="R11:R13"/>
    <mergeCell ref="S11:S13"/>
    <mergeCell ref="E62:U62"/>
    <mergeCell ref="E63:U63"/>
    <mergeCell ref="D9:E13"/>
    <mergeCell ref="G9:G13"/>
    <mergeCell ref="Q11:Q13"/>
    <mergeCell ref="J11:J13"/>
    <mergeCell ref="K11:K13"/>
    <mergeCell ref="G45:H45"/>
    <mergeCell ref="G46:H46"/>
    <mergeCell ref="G47:H47"/>
    <mergeCell ref="G48:H48"/>
    <mergeCell ref="L11:L13"/>
    <mergeCell ref="P11:P13"/>
    <mergeCell ref="G42:H42"/>
    <mergeCell ref="G43:H43"/>
    <mergeCell ref="G14:H14"/>
    <mergeCell ref="G15:H15"/>
    <mergeCell ref="G16:H16"/>
    <mergeCell ref="G17:H17"/>
    <mergeCell ref="G40:H40"/>
    <mergeCell ref="G54:H54"/>
    <mergeCell ref="G55:H55"/>
    <mergeCell ref="G56:H56"/>
    <mergeCell ref="G49:H49"/>
    <mergeCell ref="G50:H50"/>
    <mergeCell ref="G51:H51"/>
    <mergeCell ref="G52:H52"/>
    <mergeCell ref="G53:H53"/>
    <mergeCell ref="G41:H41"/>
    <mergeCell ref="G22:H22"/>
    <mergeCell ref="G23:H23"/>
    <mergeCell ref="G24:H24"/>
    <mergeCell ref="G25:H25"/>
    <mergeCell ref="G31:H31"/>
    <mergeCell ref="G32:H32"/>
    <mergeCell ref="G38:H38"/>
    <mergeCell ref="G39:H39"/>
    <mergeCell ref="G28:H28"/>
    <mergeCell ref="G29:H29"/>
    <mergeCell ref="G30:H30"/>
    <mergeCell ref="G33:H33"/>
    <mergeCell ref="G18:H18"/>
    <mergeCell ref="G19:H19"/>
    <mergeCell ref="G20:H20"/>
    <mergeCell ref="G21:H21"/>
    <mergeCell ref="G27:H27"/>
    <mergeCell ref="G44:H44"/>
    <mergeCell ref="G26:H26"/>
    <mergeCell ref="E60:H60"/>
    <mergeCell ref="G34:H34"/>
    <mergeCell ref="G35:H35"/>
    <mergeCell ref="G36:H36"/>
    <mergeCell ref="G57:H57"/>
    <mergeCell ref="G58:H58"/>
    <mergeCell ref="G59:H59"/>
    <mergeCell ref="G37:H37"/>
  </mergeCells>
  <conditionalFormatting sqref="G8">
    <cfRule type="expression" priority="1" dxfId="2" stopIfTrue="1">
      <formula>V8=" "</formula>
    </cfRule>
  </conditionalFormatting>
  <conditionalFormatting sqref="U61">
    <cfRule type="expression" priority="2" dxfId="2" stopIfTrue="1">
      <formula>V61=" "</formula>
    </cfRule>
  </conditionalFormatting>
  <conditionalFormatting sqref="C1:E1">
    <cfRule type="cellIs" priority="3" dxfId="0" operator="equal" stopIfTrue="1">
      <formula>"nezadána"</formula>
    </cfRule>
  </conditionalFormatting>
  <conditionalFormatting sqref="A59:A63 B59:B60 A2:A21 B14:B21 A22:B58">
    <cfRule type="cellIs" priority="4" dxfId="1" operator="equal" stopIfTrue="1">
      <formula>"odstr"</formula>
    </cfRule>
  </conditionalFormatting>
  <conditionalFormatting sqref="B1">
    <cfRule type="cellIs" priority="5" dxfId="2" operator="equal" stopIfTrue="1">
      <formula>"FUNKCE"</formula>
    </cfRule>
  </conditionalFormatting>
  <conditionalFormatting sqref="U1 F1:I1">
    <cfRule type="cellIs" priority="6" dxfId="3" operator="notEqual" stopIfTrue="1">
      <formula>""</formula>
    </cfRule>
  </conditionalFormatting>
  <conditionalFormatting sqref="B4">
    <cfRule type="expression" priority="7" dxfId="2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U1">
      <formula1>"a,b,c,d,e,f,g,h,i,j,k,l,m,a,o,p"</formula1>
    </dataValidation>
  </dataValidations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0"/>
  <dimension ref="A1:AO211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5.75390625" style="26" customWidth="1"/>
    <col min="6" max="6" width="1.12109375" style="26" customWidth="1"/>
    <col min="7" max="7" width="12.375" style="26" customWidth="1"/>
    <col min="8" max="8" width="53.125" style="26" customWidth="1"/>
    <col min="9" max="9" width="1.12109375" style="26" customWidth="1"/>
    <col min="10" max="10" width="11.25390625" style="26" customWidth="1"/>
    <col min="11" max="13" width="11.75390625" style="26" customWidth="1"/>
    <col min="14" max="14" width="9.75390625" style="26" customWidth="1"/>
    <col min="15" max="38" width="1.75390625" style="26" customWidth="1"/>
    <col min="39" max="16384" width="9.125" style="26" customWidth="1"/>
  </cols>
  <sheetData>
    <row r="1" spans="1:15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CONCATENATE(C1,N1)</f>
        <v>#REF!</v>
      </c>
      <c r="F1" s="18">
        <v>6</v>
      </c>
      <c r="G1" s="19"/>
      <c r="H1" s="19"/>
      <c r="I1" s="19"/>
      <c r="K1" s="21"/>
      <c r="L1" s="21"/>
      <c r="M1" s="21"/>
      <c r="N1" s="22"/>
      <c r="O1" s="23"/>
    </row>
    <row r="2" spans="1:3" ht="12.75">
      <c r="A2" s="20" t="s">
        <v>99</v>
      </c>
      <c r="B2" s="24"/>
      <c r="C2" s="25"/>
    </row>
    <row r="3" spans="1:14" s="28" customFormat="1" ht="15.75">
      <c r="A3" s="20" t="s">
        <v>99</v>
      </c>
      <c r="B3" s="27" t="s">
        <v>109</v>
      </c>
      <c r="D3" s="29" t="s">
        <v>69</v>
      </c>
      <c r="E3" s="29"/>
      <c r="F3" s="29"/>
      <c r="G3" s="30"/>
      <c r="H3" s="30" t="s">
        <v>290</v>
      </c>
      <c r="I3" s="31"/>
      <c r="J3" s="29"/>
      <c r="K3" s="29"/>
      <c r="L3" s="29"/>
      <c r="M3" s="29"/>
      <c r="N3" s="29"/>
    </row>
    <row r="4" spans="1:14" s="28" customFormat="1" ht="15.75" hidden="1">
      <c r="A4" s="20" t="s">
        <v>99</v>
      </c>
      <c r="B4" s="33">
        <f>COUNTA(Datova_oblast)</f>
        <v>420</v>
      </c>
      <c r="D4" s="34" t="e">
        <f>IF(D1=" ?","",CONCATENATE("Tab. ",E1,":"))</f>
        <v>#REF!</v>
      </c>
      <c r="E4" s="29"/>
      <c r="F4" s="29"/>
      <c r="G4" s="34"/>
      <c r="H4" s="34" t="str">
        <f>IF(H3="Zadejte název tabulky","",H3)</f>
        <v>Výdaje kapitoly 333-MŠMT – podle položek</v>
      </c>
      <c r="I4" s="31"/>
      <c r="J4" s="29"/>
      <c r="K4" s="29"/>
      <c r="L4" s="29"/>
      <c r="M4" s="29"/>
      <c r="N4" s="29"/>
    </row>
    <row r="5" spans="1:14" s="28" customFormat="1" ht="15.75">
      <c r="A5" s="20" t="str">
        <f>IF(D5="","odstr","OK")</f>
        <v>odstr</v>
      </c>
      <c r="B5" s="35">
        <v>0</v>
      </c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s="28" customFormat="1" ht="21" customHeight="1" hidden="1">
      <c r="A6" s="20" t="str">
        <f>IF(COUNTBLANK(C6:IV6)=254,"odstr","OK")</f>
        <v>odstr</v>
      </c>
      <c r="B6" s="38" t="s">
        <v>101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s="28" customFormat="1" ht="21" customHeight="1" hidden="1">
      <c r="A7" s="20" t="str">
        <f>IF(COUNTBLANK(C7:IV7)=254,"odstr","OK")</f>
        <v>odstr</v>
      </c>
      <c r="B7" s="38" t="s">
        <v>102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5" s="41" customFormat="1" ht="21" customHeight="1" thickBot="1">
      <c r="A8" s="20" t="s">
        <v>99</v>
      </c>
      <c r="B8" s="20"/>
      <c r="D8" s="42" t="s">
        <v>31</v>
      </c>
      <c r="E8" s="43"/>
      <c r="F8" s="43"/>
      <c r="G8" s="43"/>
      <c r="H8" s="43"/>
      <c r="I8" s="44"/>
      <c r="J8" s="44"/>
      <c r="K8" s="44"/>
      <c r="L8" s="44"/>
      <c r="M8" s="44"/>
      <c r="N8" s="45" t="s">
        <v>194</v>
      </c>
      <c r="O8" s="20"/>
    </row>
    <row r="9" spans="1:15" ht="6" customHeight="1">
      <c r="A9" s="20" t="s">
        <v>99</v>
      </c>
      <c r="C9" s="46"/>
      <c r="D9" s="571" t="s">
        <v>228</v>
      </c>
      <c r="E9" s="553"/>
      <c r="F9" s="138"/>
      <c r="G9" s="575" t="s">
        <v>229</v>
      </c>
      <c r="H9" s="140"/>
      <c r="I9" s="141"/>
      <c r="J9" s="578" t="s">
        <v>215</v>
      </c>
      <c r="K9" s="581" t="s">
        <v>216</v>
      </c>
      <c r="L9" s="581" t="s">
        <v>110</v>
      </c>
      <c r="M9" s="613" t="s">
        <v>291</v>
      </c>
      <c r="N9" s="548" t="s">
        <v>292</v>
      </c>
      <c r="O9" s="47"/>
    </row>
    <row r="10" spans="1:15" ht="6" customHeight="1">
      <c r="A10" s="20" t="s">
        <v>99</v>
      </c>
      <c r="C10" s="46"/>
      <c r="D10" s="572"/>
      <c r="E10" s="556"/>
      <c r="F10" s="142"/>
      <c r="G10" s="576"/>
      <c r="H10" s="144"/>
      <c r="I10" s="145"/>
      <c r="J10" s="579"/>
      <c r="K10" s="582"/>
      <c r="L10" s="582"/>
      <c r="M10" s="614"/>
      <c r="N10" s="549"/>
      <c r="O10" s="47"/>
    </row>
    <row r="11" spans="1:15" ht="6" customHeight="1">
      <c r="A11" s="20" t="s">
        <v>99</v>
      </c>
      <c r="C11" s="46"/>
      <c r="D11" s="572"/>
      <c r="E11" s="556"/>
      <c r="F11" s="142"/>
      <c r="G11" s="576"/>
      <c r="H11" s="144"/>
      <c r="I11" s="145"/>
      <c r="J11" s="579"/>
      <c r="K11" s="582"/>
      <c r="L11" s="582"/>
      <c r="M11" s="614"/>
      <c r="N11" s="549"/>
      <c r="O11" s="47"/>
    </row>
    <row r="12" spans="1:15" ht="6" customHeight="1">
      <c r="A12" s="20" t="s">
        <v>99</v>
      </c>
      <c r="C12" s="46"/>
      <c r="D12" s="572"/>
      <c r="E12" s="556"/>
      <c r="F12" s="142"/>
      <c r="G12" s="576"/>
      <c r="H12" s="144"/>
      <c r="I12" s="145"/>
      <c r="J12" s="579"/>
      <c r="K12" s="582"/>
      <c r="L12" s="582"/>
      <c r="M12" s="614"/>
      <c r="N12" s="549"/>
      <c r="O12" s="47"/>
    </row>
    <row r="13" spans="1:15" ht="6" customHeight="1" thickBot="1">
      <c r="A13" s="20" t="s">
        <v>99</v>
      </c>
      <c r="C13" s="46"/>
      <c r="D13" s="573"/>
      <c r="E13" s="574"/>
      <c r="F13" s="146"/>
      <c r="G13" s="577"/>
      <c r="H13" s="148"/>
      <c r="I13" s="149"/>
      <c r="J13" s="580"/>
      <c r="K13" s="583"/>
      <c r="L13" s="583"/>
      <c r="M13" s="615"/>
      <c r="N13" s="550"/>
      <c r="O13" s="47"/>
    </row>
    <row r="14" spans="1:15" ht="13.5" thickTop="1">
      <c r="A14" s="51" t="e">
        <f>IF(COUNTBLANK(C14:IV14)=254,"odstr",IF(AND($A$1="TISK",SUM(J14:N14)=0),"odstr","OK"))</f>
        <v>#REF!</v>
      </c>
      <c r="B14" s="22" t="s">
        <v>103</v>
      </c>
      <c r="C14" s="52"/>
      <c r="D14" s="53"/>
      <c r="E14" s="171">
        <v>5011</v>
      </c>
      <c r="F14" s="247"/>
      <c r="G14" s="54" t="s">
        <v>293</v>
      </c>
      <c r="H14" s="55"/>
      <c r="I14" s="56"/>
      <c r="J14" s="57">
        <v>603616</v>
      </c>
      <c r="K14" s="58">
        <v>616417</v>
      </c>
      <c r="L14" s="58">
        <v>640214.552</v>
      </c>
      <c r="M14" s="284">
        <v>601767.324</v>
      </c>
      <c r="N14" s="285">
        <v>0.9762341466896598</v>
      </c>
      <c r="O14" s="47"/>
    </row>
    <row r="15" spans="1:15" ht="12.75">
      <c r="A15" s="51" t="e">
        <f>IF(COUNTBLANK(C15:IV15)=254,"odstr",IF(AND($A$1="TISK",SUM(J15:N15)=0),"odstr","OK"))</f>
        <v>#REF!</v>
      </c>
      <c r="B15" s="22" t="s">
        <v>103</v>
      </c>
      <c r="C15" s="52"/>
      <c r="D15" s="62"/>
      <c r="E15" s="178">
        <v>5019</v>
      </c>
      <c r="F15" s="249"/>
      <c r="G15" s="63" t="s">
        <v>294</v>
      </c>
      <c r="H15" s="64"/>
      <c r="I15" s="65"/>
      <c r="J15" s="66">
        <v>0</v>
      </c>
      <c r="K15" s="67">
        <v>0</v>
      </c>
      <c r="L15" s="67">
        <v>268.794</v>
      </c>
      <c r="M15" s="286">
        <v>268.794</v>
      </c>
      <c r="N15" s="287" t="s">
        <v>208</v>
      </c>
      <c r="O15" s="47"/>
    </row>
    <row r="16" spans="1:15" ht="12.75">
      <c r="A16" s="51" t="e">
        <f>IF(COUNTBLANK(C16:IV16)=254,"odstr",IF(AND($A$1="TISK",SUM(J16:N16)=0),"odstr","OK"))</f>
        <v>#REF!</v>
      </c>
      <c r="B16" s="22" t="s">
        <v>103</v>
      </c>
      <c r="C16" s="52"/>
      <c r="D16" s="62"/>
      <c r="E16" s="178">
        <v>5021</v>
      </c>
      <c r="F16" s="249"/>
      <c r="G16" s="63" t="s">
        <v>295</v>
      </c>
      <c r="H16" s="64"/>
      <c r="I16" s="65"/>
      <c r="J16" s="66">
        <v>178337</v>
      </c>
      <c r="K16" s="67">
        <v>243286</v>
      </c>
      <c r="L16" s="67">
        <v>271874.176</v>
      </c>
      <c r="M16" s="286">
        <v>104021.227</v>
      </c>
      <c r="N16" s="287">
        <v>0.4275676652170696</v>
      </c>
      <c r="O16" s="47"/>
    </row>
    <row r="17" spans="1:15" ht="12.75">
      <c r="A17" s="51" t="e">
        <f>IF(COUNTBLANK(C17:IV17)=254,"odstr",IF(AND($A$1="TISK",SUM(J17:N17)=0),"odstr","OK"))</f>
        <v>#REF!</v>
      </c>
      <c r="B17" s="22" t="s">
        <v>103</v>
      </c>
      <c r="C17" s="52"/>
      <c r="D17" s="62"/>
      <c r="E17" s="178">
        <v>5022</v>
      </c>
      <c r="F17" s="249"/>
      <c r="G17" s="63" t="s">
        <v>296</v>
      </c>
      <c r="H17" s="64"/>
      <c r="I17" s="65"/>
      <c r="J17" s="66">
        <v>1281</v>
      </c>
      <c r="K17" s="67">
        <v>1287</v>
      </c>
      <c r="L17" s="67">
        <v>1287</v>
      </c>
      <c r="M17" s="286">
        <v>1283.84</v>
      </c>
      <c r="N17" s="287">
        <v>0.9975446775446775</v>
      </c>
      <c r="O17" s="47"/>
    </row>
    <row r="18" spans="1:15" ht="12.75">
      <c r="A18" s="51" t="e">
        <f>IF(COUNTBLANK(C18:IV18)=254,"odstr",IF(AND($A$1="TISK",SUM(J18:N18)=0),"odstr","OK"))</f>
        <v>#REF!</v>
      </c>
      <c r="B18" s="22" t="s">
        <v>103</v>
      </c>
      <c r="C18" s="52"/>
      <c r="D18" s="62"/>
      <c r="E18" s="178">
        <v>5024</v>
      </c>
      <c r="F18" s="249"/>
      <c r="G18" s="611" t="s">
        <v>297</v>
      </c>
      <c r="H18" s="611" t="e">
        <v>#N/A</v>
      </c>
      <c r="I18" s="65"/>
      <c r="J18" s="66">
        <v>2700</v>
      </c>
      <c r="K18" s="67">
        <v>447</v>
      </c>
      <c r="L18" s="67">
        <v>1607</v>
      </c>
      <c r="M18" s="286">
        <v>1348.467</v>
      </c>
      <c r="N18" s="287">
        <v>3.0167046979865773</v>
      </c>
      <c r="O18" s="47"/>
    </row>
    <row r="19" spans="1:15" ht="12.75">
      <c r="A19" s="51" t="e">
        <f>IF(COUNTBLANK(C19:IV19)=254,"odstr",IF(AND($A$1="TISK",SUM(J19:N19)=0),"odstr","OK"))</f>
        <v>#REF!</v>
      </c>
      <c r="B19" s="22" t="s">
        <v>103</v>
      </c>
      <c r="C19" s="52"/>
      <c r="D19" s="251"/>
      <c r="E19" s="210">
        <v>5026</v>
      </c>
      <c r="F19" s="252"/>
      <c r="G19" s="288" t="s">
        <v>298</v>
      </c>
      <c r="H19" s="288"/>
      <c r="I19" s="253"/>
      <c r="J19" s="214">
        <v>0</v>
      </c>
      <c r="K19" s="215">
        <v>0</v>
      </c>
      <c r="L19" s="215">
        <v>214</v>
      </c>
      <c r="M19" s="290">
        <v>213.2</v>
      </c>
      <c r="N19" s="291" t="s">
        <v>208</v>
      </c>
      <c r="O19" s="47"/>
    </row>
    <row r="20" spans="1:15" ht="12.75">
      <c r="A20" s="51" t="e">
        <f>IF(COUNTBLANK(C20:IV20)=254,"odstr",IF(AND($A$1="TISK",SUM(J20:N20)=0),"odstr","OK"))</f>
        <v>#REF!</v>
      </c>
      <c r="B20" s="22" t="s">
        <v>103</v>
      </c>
      <c r="C20" s="52"/>
      <c r="D20" s="251"/>
      <c r="E20" s="210">
        <v>5031</v>
      </c>
      <c r="F20" s="252"/>
      <c r="G20" s="288" t="s">
        <v>300</v>
      </c>
      <c r="H20" s="288"/>
      <c r="I20" s="253"/>
      <c r="J20" s="214">
        <v>191801.5</v>
      </c>
      <c r="K20" s="215">
        <v>211072.2</v>
      </c>
      <c r="L20" s="215">
        <v>221621.65535</v>
      </c>
      <c r="M20" s="290">
        <v>172479.0005</v>
      </c>
      <c r="N20" s="291">
        <v>0.8171564066703241</v>
      </c>
      <c r="O20" s="47"/>
    </row>
    <row r="21" spans="1:15" ht="12.75">
      <c r="A21" s="51" t="e">
        <f>IF(COUNTBLANK(C21:IV21)=254,"odstr",IF(AND($A$1="TISK",SUM(J21:N21)=0),"odstr","OK"))</f>
        <v>#REF!</v>
      </c>
      <c r="B21" s="22" t="s">
        <v>103</v>
      </c>
      <c r="C21" s="52"/>
      <c r="D21" s="251"/>
      <c r="E21" s="210">
        <v>5032</v>
      </c>
      <c r="F21" s="252"/>
      <c r="G21" s="288" t="s">
        <v>301</v>
      </c>
      <c r="H21" s="288"/>
      <c r="I21" s="253"/>
      <c r="J21" s="214">
        <v>69430.5</v>
      </c>
      <c r="K21" s="215">
        <v>76282.8</v>
      </c>
      <c r="L21" s="215">
        <v>79954.329</v>
      </c>
      <c r="M21" s="290">
        <v>62419.1814</v>
      </c>
      <c r="N21" s="291">
        <v>0.8182602290424578</v>
      </c>
      <c r="O21" s="47"/>
    </row>
    <row r="22" spans="1:15" ht="12.75">
      <c r="A22" s="51" t="e">
        <f>IF(COUNTBLANK(C22:IV22)=254,"odstr",IF(AND($A$1="TISK",SUM(J22:N22)=0),"odstr","OK"))</f>
        <v>#REF!</v>
      </c>
      <c r="B22" s="22" t="s">
        <v>103</v>
      </c>
      <c r="C22" s="52"/>
      <c r="D22" s="251"/>
      <c r="E22" s="210">
        <v>5041</v>
      </c>
      <c r="F22" s="252"/>
      <c r="G22" s="288" t="s">
        <v>393</v>
      </c>
      <c r="H22" s="289"/>
      <c r="I22" s="253"/>
      <c r="J22" s="214">
        <v>0</v>
      </c>
      <c r="K22" s="215">
        <v>1828</v>
      </c>
      <c r="L22" s="215">
        <v>1978</v>
      </c>
      <c r="M22" s="290">
        <v>503.191</v>
      </c>
      <c r="N22" s="291">
        <v>0.2752685995623632</v>
      </c>
      <c r="O22" s="47"/>
    </row>
    <row r="23" spans="1:15" ht="12.75">
      <c r="A23" s="51" t="e">
        <f>IF(COUNTBLANK(C23:IV23)=254,"odstr",IF(AND($A$1="TISK",SUM(J23:N23)=0),"odstr","OK"))</f>
        <v>#REF!</v>
      </c>
      <c r="B23" s="22" t="s">
        <v>103</v>
      </c>
      <c r="C23" s="52"/>
      <c r="D23" s="72"/>
      <c r="E23" s="193">
        <v>5051</v>
      </c>
      <c r="F23" s="255"/>
      <c r="G23" s="73" t="s">
        <v>394</v>
      </c>
      <c r="H23" s="74"/>
      <c r="I23" s="75"/>
      <c r="J23" s="76">
        <v>0</v>
      </c>
      <c r="K23" s="77">
        <v>0</v>
      </c>
      <c r="L23" s="77">
        <v>2032.988</v>
      </c>
      <c r="M23" s="292">
        <v>2032.544</v>
      </c>
      <c r="N23" s="293" t="s">
        <v>208</v>
      </c>
      <c r="O23" s="47"/>
    </row>
    <row r="24" spans="1:15" ht="12.75">
      <c r="A24" s="51" t="e">
        <f>IF(COUNTBLANK(C24:IV24)=254,"odstr",IF(AND($A$1="TISK",SUM(J24:N24)=0),"odstr","OK"))</f>
        <v>#REF!</v>
      </c>
      <c r="B24" s="22" t="s">
        <v>103</v>
      </c>
      <c r="C24" s="52"/>
      <c r="D24" s="294"/>
      <c r="E24" s="295">
        <v>50</v>
      </c>
      <c r="F24" s="296"/>
      <c r="G24" s="82" t="s">
        <v>40</v>
      </c>
      <c r="H24" s="297"/>
      <c r="I24" s="298"/>
      <c r="J24" s="203">
        <v>1047166</v>
      </c>
      <c r="K24" s="204">
        <v>1150620</v>
      </c>
      <c r="L24" s="204">
        <v>1221052.4943499998</v>
      </c>
      <c r="M24" s="299">
        <v>946336.7688999998</v>
      </c>
      <c r="N24" s="300">
        <v>0.8224581259668698</v>
      </c>
      <c r="O24" s="47"/>
    </row>
    <row r="25" spans="1:15" ht="12.75">
      <c r="A25" s="51" t="e">
        <f>IF(COUNTBLANK(C25:IV25)=254,"odstr",IF(AND($A$1="TISK",SUM(J25:N25)=0),"odstr","OK"))</f>
        <v>#REF!</v>
      </c>
      <c r="B25" s="22" t="s">
        <v>103</v>
      </c>
      <c r="C25" s="52"/>
      <c r="D25" s="90"/>
      <c r="E25" s="231">
        <v>5132</v>
      </c>
      <c r="F25" s="260"/>
      <c r="G25" s="91" t="s">
        <v>303</v>
      </c>
      <c r="H25" s="92"/>
      <c r="I25" s="93"/>
      <c r="J25" s="94">
        <v>65</v>
      </c>
      <c r="K25" s="95">
        <v>69.482</v>
      </c>
      <c r="L25" s="95">
        <v>70.982</v>
      </c>
      <c r="M25" s="301">
        <v>49.883</v>
      </c>
      <c r="N25" s="302">
        <v>0.7179269451080856</v>
      </c>
      <c r="O25" s="47"/>
    </row>
    <row r="26" spans="1:15" ht="12.75">
      <c r="A26" s="51" t="e">
        <f>IF(COUNTBLANK(C26:IV26)=254,"odstr",IF(AND($A$1="TISK",SUM(J26:N26)=0),"odstr","OK"))</f>
        <v>#REF!</v>
      </c>
      <c r="B26" s="22" t="s">
        <v>103</v>
      </c>
      <c r="C26" s="52"/>
      <c r="D26" s="62"/>
      <c r="E26" s="178">
        <v>5133</v>
      </c>
      <c r="F26" s="249"/>
      <c r="G26" s="63" t="s">
        <v>304</v>
      </c>
      <c r="H26" s="64"/>
      <c r="I26" s="65"/>
      <c r="J26" s="66">
        <v>35</v>
      </c>
      <c r="K26" s="67">
        <v>48.81</v>
      </c>
      <c r="L26" s="67">
        <v>49.56</v>
      </c>
      <c r="M26" s="286">
        <v>32.8145</v>
      </c>
      <c r="N26" s="287">
        <v>0.6722905142388855</v>
      </c>
      <c r="O26" s="47"/>
    </row>
    <row r="27" spans="1:15" ht="12.75">
      <c r="A27" s="51" t="e">
        <f>IF(COUNTBLANK(C27:IV27)=254,"odstr",IF(AND($A$1="TISK",SUM(J27:N27)=0),"odstr","OK"))</f>
        <v>#REF!</v>
      </c>
      <c r="B27" s="22" t="s">
        <v>103</v>
      </c>
      <c r="C27" s="52"/>
      <c r="D27" s="62"/>
      <c r="E27" s="178">
        <v>5134</v>
      </c>
      <c r="F27" s="249"/>
      <c r="G27" s="63" t="s">
        <v>305</v>
      </c>
      <c r="H27" s="64"/>
      <c r="I27" s="65"/>
      <c r="J27" s="66">
        <v>3179</v>
      </c>
      <c r="K27" s="67">
        <v>2618.257</v>
      </c>
      <c r="L27" s="67">
        <v>2618.257</v>
      </c>
      <c r="M27" s="286">
        <v>2616.88022</v>
      </c>
      <c r="N27" s="287">
        <v>0.9994741616273727</v>
      </c>
      <c r="O27" s="47"/>
    </row>
    <row r="28" spans="1:15" ht="12.75">
      <c r="A28" s="51" t="e">
        <f>IF(COUNTBLANK(C28:IV28)=254,"odstr",IF(AND($A$1="TISK",SUM(J28:N28)=0),"odstr","OK"))</f>
        <v>#REF!</v>
      </c>
      <c r="B28" s="22" t="s">
        <v>103</v>
      </c>
      <c r="C28" s="52"/>
      <c r="D28" s="62"/>
      <c r="E28" s="178">
        <v>5136</v>
      </c>
      <c r="F28" s="249"/>
      <c r="G28" s="63" t="s">
        <v>306</v>
      </c>
      <c r="H28" s="64"/>
      <c r="I28" s="65"/>
      <c r="J28" s="66">
        <v>1066</v>
      </c>
      <c r="K28" s="67">
        <v>1157.346</v>
      </c>
      <c r="L28" s="67">
        <v>1172.346</v>
      </c>
      <c r="M28" s="286">
        <v>846.42408</v>
      </c>
      <c r="N28" s="287">
        <v>0.7313492075835576</v>
      </c>
      <c r="O28" s="47"/>
    </row>
    <row r="29" spans="1:15" ht="12.75">
      <c r="A29" s="51" t="e">
        <f>IF(COUNTBLANK(C29:IV29)=254,"odstr",IF(AND($A$1="TISK",SUM(J29:N29)=0),"odstr","OK"))</f>
        <v>#REF!</v>
      </c>
      <c r="B29" s="22" t="s">
        <v>103</v>
      </c>
      <c r="C29" s="52"/>
      <c r="D29" s="62"/>
      <c r="E29" s="178">
        <v>5137</v>
      </c>
      <c r="F29" s="249"/>
      <c r="G29" s="63" t="s">
        <v>307</v>
      </c>
      <c r="H29" s="64"/>
      <c r="I29" s="65"/>
      <c r="J29" s="66">
        <v>0</v>
      </c>
      <c r="K29" s="67">
        <v>21941.749</v>
      </c>
      <c r="L29" s="67">
        <v>28557.443</v>
      </c>
      <c r="M29" s="286">
        <v>20504.437979999995</v>
      </c>
      <c r="N29" s="287">
        <v>0.9344942365351092</v>
      </c>
      <c r="O29" s="47"/>
    </row>
    <row r="30" spans="1:15" ht="12.75">
      <c r="A30" s="51" t="e">
        <f>IF(COUNTBLANK(C30:IV30)=254,"odstr",IF(AND($A$1="TISK",SUM(J30:N30)=0),"odstr","OK"))</f>
        <v>#REF!</v>
      </c>
      <c r="B30" s="22" t="s">
        <v>103</v>
      </c>
      <c r="C30" s="52"/>
      <c r="D30" s="62"/>
      <c r="E30" s="178">
        <v>5139</v>
      </c>
      <c r="F30" s="249"/>
      <c r="G30" s="63" t="s">
        <v>308</v>
      </c>
      <c r="H30" s="64"/>
      <c r="I30" s="65"/>
      <c r="J30" s="66">
        <v>7497</v>
      </c>
      <c r="K30" s="67">
        <v>12995.40759</v>
      </c>
      <c r="L30" s="67">
        <v>13214.48159</v>
      </c>
      <c r="M30" s="286">
        <v>8293.11492</v>
      </c>
      <c r="N30" s="287">
        <v>0.6381573538625732</v>
      </c>
      <c r="O30" s="47"/>
    </row>
    <row r="31" spans="1:15" ht="12.75">
      <c r="A31" s="51" t="e">
        <f>IF(COUNTBLANK(C31:IV31)=254,"odstr",IF(AND($A$1="TISK",SUM(J31:N31)=0),"odstr","OK"))</f>
        <v>#REF!</v>
      </c>
      <c r="B31" s="22" t="s">
        <v>103</v>
      </c>
      <c r="C31" s="52"/>
      <c r="D31" s="62"/>
      <c r="E31" s="178">
        <v>5142</v>
      </c>
      <c r="F31" s="249"/>
      <c r="G31" s="63" t="s">
        <v>310</v>
      </c>
      <c r="H31" s="64"/>
      <c r="I31" s="65"/>
      <c r="J31" s="66">
        <v>215</v>
      </c>
      <c r="K31" s="67">
        <v>403.25</v>
      </c>
      <c r="L31" s="67">
        <v>404</v>
      </c>
      <c r="M31" s="286">
        <v>270.38968</v>
      </c>
      <c r="N31" s="287">
        <v>0.6705261748295103</v>
      </c>
      <c r="O31" s="47"/>
    </row>
    <row r="32" spans="1:15" ht="12.75">
      <c r="A32" s="51" t="e">
        <f>IF(COUNTBLANK(C32:IV32)=254,"odstr",IF(AND($A$1="TISK",SUM(J32:N32)=0),"odstr","OK"))</f>
        <v>#REF!</v>
      </c>
      <c r="B32" s="22" t="s">
        <v>103</v>
      </c>
      <c r="C32" s="52"/>
      <c r="D32" s="62"/>
      <c r="E32" s="178">
        <v>5151</v>
      </c>
      <c r="F32" s="249"/>
      <c r="G32" s="63" t="s">
        <v>312</v>
      </c>
      <c r="H32" s="64"/>
      <c r="I32" s="65"/>
      <c r="J32" s="66">
        <v>1465</v>
      </c>
      <c r="K32" s="67">
        <v>3597.654</v>
      </c>
      <c r="L32" s="67">
        <v>3627.723</v>
      </c>
      <c r="M32" s="286">
        <v>3294.75128</v>
      </c>
      <c r="N32" s="287">
        <v>0.9158054887990896</v>
      </c>
      <c r="O32" s="47"/>
    </row>
    <row r="33" spans="1:15" ht="12.75">
      <c r="A33" s="51" t="e">
        <f>IF(COUNTBLANK(C33:IV33)=254,"odstr",IF(AND($A$1="TISK",SUM(J33:N33)=0),"odstr","OK"))</f>
        <v>#REF!</v>
      </c>
      <c r="B33" s="22" t="s">
        <v>103</v>
      </c>
      <c r="C33" s="52"/>
      <c r="D33" s="62"/>
      <c r="E33" s="178">
        <v>5152</v>
      </c>
      <c r="F33" s="249"/>
      <c r="G33" s="63" t="s">
        <v>313</v>
      </c>
      <c r="H33" s="64"/>
      <c r="I33" s="65"/>
      <c r="J33" s="66">
        <v>2585</v>
      </c>
      <c r="K33" s="67">
        <v>2649.7293999999997</v>
      </c>
      <c r="L33" s="67">
        <v>2649.7293999999997</v>
      </c>
      <c r="M33" s="286">
        <v>2553.96749</v>
      </c>
      <c r="N33" s="287">
        <v>0.9638597397907878</v>
      </c>
      <c r="O33" s="47"/>
    </row>
    <row r="34" spans="1:15" ht="12.75">
      <c r="A34" s="51" t="e">
        <f>IF(COUNTBLANK(C34:IV34)=254,"odstr",IF(AND($A$1="TISK",SUM(J34:N34)=0),"odstr","OK"))</f>
        <v>#REF!</v>
      </c>
      <c r="B34" s="22" t="s">
        <v>103</v>
      </c>
      <c r="C34" s="52"/>
      <c r="D34" s="62"/>
      <c r="E34" s="178">
        <v>5153</v>
      </c>
      <c r="F34" s="249"/>
      <c r="G34" s="63" t="s">
        <v>314</v>
      </c>
      <c r="H34" s="64"/>
      <c r="I34" s="65"/>
      <c r="J34" s="66">
        <v>6920</v>
      </c>
      <c r="K34" s="67">
        <v>9145.014</v>
      </c>
      <c r="L34" s="67">
        <v>9239.343</v>
      </c>
      <c r="M34" s="286">
        <v>8124.363900000003</v>
      </c>
      <c r="N34" s="287">
        <v>0.888392724166415</v>
      </c>
      <c r="O34" s="47"/>
    </row>
    <row r="35" spans="1:15" ht="12.75">
      <c r="A35" s="51" t="e">
        <f>IF(COUNTBLANK(C35:IV35)=254,"odstr",IF(AND($A$1="TISK",SUM(J35:N35)=0),"odstr","OK"))</f>
        <v>#REF!</v>
      </c>
      <c r="B35" s="22" t="s">
        <v>103</v>
      </c>
      <c r="C35" s="52"/>
      <c r="D35" s="62"/>
      <c r="E35" s="178">
        <v>5154</v>
      </c>
      <c r="F35" s="249"/>
      <c r="G35" s="63" t="s">
        <v>315</v>
      </c>
      <c r="H35" s="64"/>
      <c r="I35" s="65"/>
      <c r="J35" s="66">
        <v>7335</v>
      </c>
      <c r="K35" s="67">
        <v>11325.33</v>
      </c>
      <c r="L35" s="67">
        <v>11638.579</v>
      </c>
      <c r="M35" s="286">
        <v>9938.616360000005</v>
      </c>
      <c r="N35" s="287">
        <v>0.8775564473617992</v>
      </c>
      <c r="O35" s="47"/>
    </row>
    <row r="36" spans="1:15" ht="12.75">
      <c r="A36" s="51" t="e">
        <f>IF(COUNTBLANK(C36:IV36)=254,"odstr",IF(AND($A$1="TISK",SUM(J36:N36)=0),"odstr","OK"))</f>
        <v>#REF!</v>
      </c>
      <c r="B36" s="22" t="s">
        <v>103</v>
      </c>
      <c r="C36" s="52"/>
      <c r="D36" s="62"/>
      <c r="E36" s="178">
        <v>5156</v>
      </c>
      <c r="F36" s="249"/>
      <c r="G36" s="63" t="s">
        <v>316</v>
      </c>
      <c r="H36" s="64"/>
      <c r="I36" s="65"/>
      <c r="J36" s="66">
        <v>6055</v>
      </c>
      <c r="K36" s="67">
        <v>7670.05703</v>
      </c>
      <c r="L36" s="67">
        <v>7771.109530000001</v>
      </c>
      <c r="M36" s="286">
        <v>7346.093960000001</v>
      </c>
      <c r="N36" s="287">
        <v>0.9577626256580782</v>
      </c>
      <c r="O36" s="47"/>
    </row>
    <row r="37" spans="1:15" ht="12.75">
      <c r="A37" s="51" t="e">
        <f>IF(COUNTBLANK(C37:IV37)=254,"odstr",IF(AND($A$1="TISK",SUM(J37:N37)=0),"odstr","OK"))</f>
        <v>#REF!</v>
      </c>
      <c r="B37" s="22" t="s">
        <v>103</v>
      </c>
      <c r="C37" s="52"/>
      <c r="D37" s="62"/>
      <c r="E37" s="178">
        <v>5157</v>
      </c>
      <c r="F37" s="249"/>
      <c r="G37" s="63" t="s">
        <v>317</v>
      </c>
      <c r="H37" s="64"/>
      <c r="I37" s="65"/>
      <c r="J37" s="66">
        <v>100</v>
      </c>
      <c r="K37" s="67">
        <v>269.46504</v>
      </c>
      <c r="L37" s="67">
        <v>269.46504</v>
      </c>
      <c r="M37" s="286">
        <v>265.56146</v>
      </c>
      <c r="N37" s="287">
        <v>0.9855135938970043</v>
      </c>
      <c r="O37" s="47"/>
    </row>
    <row r="38" spans="1:15" ht="12.75">
      <c r="A38" s="51" t="e">
        <f>IF(COUNTBLANK(C38:IV38)=254,"odstr",IF(AND($A$1="TISK",SUM(J38:N38)=0),"odstr","OK"))</f>
        <v>#REF!</v>
      </c>
      <c r="B38" s="22" t="s">
        <v>103</v>
      </c>
      <c r="C38" s="52"/>
      <c r="D38" s="62"/>
      <c r="E38" s="178">
        <v>5159</v>
      </c>
      <c r="F38" s="249"/>
      <c r="G38" s="63" t="s">
        <v>318</v>
      </c>
      <c r="H38" s="64"/>
      <c r="I38" s="65"/>
      <c r="J38" s="66">
        <v>500</v>
      </c>
      <c r="K38" s="67">
        <v>0</v>
      </c>
      <c r="L38" s="67">
        <v>0</v>
      </c>
      <c r="M38" s="286">
        <v>0</v>
      </c>
      <c r="N38" s="287" t="s">
        <v>208</v>
      </c>
      <c r="O38" s="47"/>
    </row>
    <row r="39" spans="1:15" ht="12.75">
      <c r="A39" s="51" t="e">
        <f>IF(COUNTBLANK(C39:IV39)=254,"odstr",IF(AND($A$1="TISK",SUM(J39:N39)=0),"odstr","OK"))</f>
        <v>#REF!</v>
      </c>
      <c r="B39" s="22" t="s">
        <v>103</v>
      </c>
      <c r="C39" s="52"/>
      <c r="D39" s="62"/>
      <c r="E39" s="178">
        <v>5161</v>
      </c>
      <c r="F39" s="249"/>
      <c r="G39" s="63" t="s">
        <v>319</v>
      </c>
      <c r="H39" s="64"/>
      <c r="I39" s="65"/>
      <c r="J39" s="66">
        <v>1528</v>
      </c>
      <c r="K39" s="67">
        <v>2287.921</v>
      </c>
      <c r="L39" s="67">
        <v>2332.921</v>
      </c>
      <c r="M39" s="286">
        <v>1692.01736</v>
      </c>
      <c r="N39" s="287">
        <v>0.7395436118642209</v>
      </c>
      <c r="O39" s="47"/>
    </row>
    <row r="40" spans="1:15" ht="12.75">
      <c r="A40" s="51" t="e">
        <f>IF(COUNTBLANK(C40:IV40)=254,"odstr",IF(AND($A$1="TISK",SUM(J40:N40)=0),"odstr","OK"))</f>
        <v>#REF!</v>
      </c>
      <c r="B40" s="22" t="s">
        <v>103</v>
      </c>
      <c r="C40" s="52"/>
      <c r="D40" s="62"/>
      <c r="E40" s="178">
        <v>5162</v>
      </c>
      <c r="F40" s="249"/>
      <c r="G40" s="63" t="s">
        <v>320</v>
      </c>
      <c r="H40" s="64"/>
      <c r="I40" s="65"/>
      <c r="J40" s="66">
        <v>9460</v>
      </c>
      <c r="K40" s="67">
        <v>10104.477</v>
      </c>
      <c r="L40" s="67">
        <v>10359.477</v>
      </c>
      <c r="M40" s="286">
        <v>8422.83192</v>
      </c>
      <c r="N40" s="287">
        <v>0.8335742582223701</v>
      </c>
      <c r="O40" s="47"/>
    </row>
    <row r="41" spans="1:15" ht="12.75">
      <c r="A41" s="51" t="e">
        <f>IF(COUNTBLANK(C41:IV41)=254,"odstr",IF(AND($A$1="TISK",SUM(J41:N41)=0),"odstr","OK"))</f>
        <v>#REF!</v>
      </c>
      <c r="B41" s="22" t="s">
        <v>103</v>
      </c>
      <c r="C41" s="52"/>
      <c r="D41" s="62"/>
      <c r="E41" s="178">
        <v>5163</v>
      </c>
      <c r="F41" s="249"/>
      <c r="G41" s="63" t="s">
        <v>321</v>
      </c>
      <c r="H41" s="64"/>
      <c r="I41" s="65"/>
      <c r="J41" s="66">
        <v>2299</v>
      </c>
      <c r="K41" s="67">
        <v>2779.799</v>
      </c>
      <c r="L41" s="67">
        <v>2866.092</v>
      </c>
      <c r="M41" s="286">
        <v>2258.88732</v>
      </c>
      <c r="N41" s="287">
        <v>0.8126081490064568</v>
      </c>
      <c r="O41" s="47"/>
    </row>
    <row r="42" spans="1:15" ht="12.75">
      <c r="A42" s="51" t="e">
        <f>IF(COUNTBLANK(C42:IV42)=254,"odstr",IF(AND($A$1="TISK",SUM(J42:N42)=0),"odstr","OK"))</f>
        <v>#REF!</v>
      </c>
      <c r="B42" s="22" t="s">
        <v>103</v>
      </c>
      <c r="C42" s="52"/>
      <c r="D42" s="62"/>
      <c r="E42" s="178">
        <v>5164</v>
      </c>
      <c r="F42" s="249"/>
      <c r="G42" s="63" t="s">
        <v>322</v>
      </c>
      <c r="H42" s="64"/>
      <c r="I42" s="65"/>
      <c r="J42" s="66">
        <v>15573</v>
      </c>
      <c r="K42" s="67">
        <v>68913.798</v>
      </c>
      <c r="L42" s="67">
        <v>71901.6886</v>
      </c>
      <c r="M42" s="286">
        <v>64944.156109999996</v>
      </c>
      <c r="N42" s="287">
        <v>0.9423969944306364</v>
      </c>
      <c r="O42" s="47"/>
    </row>
    <row r="43" spans="1:15" ht="12.75">
      <c r="A43" s="51" t="e">
        <f>IF(COUNTBLANK(C43:IV43)=254,"odstr",IF(AND($A$1="TISK",SUM(J43:N43)=0),"odstr","OK"))</f>
        <v>#REF!</v>
      </c>
      <c r="B43" s="22" t="s">
        <v>103</v>
      </c>
      <c r="C43" s="52"/>
      <c r="D43" s="62"/>
      <c r="E43" s="178">
        <v>5166</v>
      </c>
      <c r="F43" s="249"/>
      <c r="G43" s="63" t="s">
        <v>323</v>
      </c>
      <c r="H43" s="64"/>
      <c r="I43" s="65"/>
      <c r="J43" s="66">
        <v>4468</v>
      </c>
      <c r="K43" s="67">
        <v>13417.48</v>
      </c>
      <c r="L43" s="67">
        <v>14756.48</v>
      </c>
      <c r="M43" s="286">
        <v>4777.508</v>
      </c>
      <c r="N43" s="287">
        <v>0.35606596767798426</v>
      </c>
      <c r="O43" s="47"/>
    </row>
    <row r="44" spans="1:15" ht="12.75">
      <c r="A44" s="51" t="e">
        <f>IF(COUNTBLANK(C44:IV44)=254,"odstr",IF(AND($A$1="TISK",SUM(J44:N44)=0),"odstr","OK"))</f>
        <v>#REF!</v>
      </c>
      <c r="B44" s="22" t="s">
        <v>103</v>
      </c>
      <c r="C44" s="52"/>
      <c r="D44" s="62"/>
      <c r="E44" s="178">
        <v>5167</v>
      </c>
      <c r="F44" s="249"/>
      <c r="G44" s="63" t="s">
        <v>324</v>
      </c>
      <c r="H44" s="64"/>
      <c r="I44" s="65"/>
      <c r="J44" s="66">
        <v>3975</v>
      </c>
      <c r="K44" s="67">
        <v>6841.821</v>
      </c>
      <c r="L44" s="67">
        <v>7571.821</v>
      </c>
      <c r="M44" s="286">
        <v>5897.26381</v>
      </c>
      <c r="N44" s="287">
        <v>0.8619435980567163</v>
      </c>
      <c r="O44" s="47"/>
    </row>
    <row r="45" spans="1:15" ht="12.75">
      <c r="A45" s="51" t="e">
        <f>IF(COUNTBLANK(C45:IV45)=254,"odstr",IF(AND($A$1="TISK",SUM(J45:N45)=0),"odstr","OK"))</f>
        <v>#REF!</v>
      </c>
      <c r="B45" s="22" t="s">
        <v>103</v>
      </c>
      <c r="C45" s="52"/>
      <c r="D45" s="62"/>
      <c r="E45" s="178">
        <v>5168</v>
      </c>
      <c r="F45" s="249"/>
      <c r="G45" s="63" t="s">
        <v>325</v>
      </c>
      <c r="H45" s="64"/>
      <c r="I45" s="65"/>
      <c r="J45" s="66">
        <v>7614</v>
      </c>
      <c r="K45" s="67">
        <v>10164.545</v>
      </c>
      <c r="L45" s="67">
        <v>10186.545</v>
      </c>
      <c r="M45" s="286">
        <v>10186.187940000002</v>
      </c>
      <c r="N45" s="287">
        <v>1.0021292581222279</v>
      </c>
      <c r="O45" s="47"/>
    </row>
    <row r="46" spans="1:15" ht="12.75">
      <c r="A46" s="51" t="e">
        <f>IF(COUNTBLANK(C46:IV46)=254,"odstr",IF(AND($A$1="TISK",SUM(J46:N46)=0),"odstr","OK"))</f>
        <v>#REF!</v>
      </c>
      <c r="B46" s="22" t="s">
        <v>103</v>
      </c>
      <c r="C46" s="52"/>
      <c r="D46" s="62"/>
      <c r="E46" s="178">
        <v>5169</v>
      </c>
      <c r="F46" s="249"/>
      <c r="G46" s="63" t="s">
        <v>326</v>
      </c>
      <c r="H46" s="64"/>
      <c r="I46" s="65"/>
      <c r="J46" s="66">
        <v>1210364</v>
      </c>
      <c r="K46" s="67">
        <v>403478.29058000003</v>
      </c>
      <c r="L46" s="67">
        <v>439311.04385</v>
      </c>
      <c r="M46" s="286">
        <v>121716.47923999999</v>
      </c>
      <c r="N46" s="287">
        <v>0.3016679759028238</v>
      </c>
      <c r="O46" s="47"/>
    </row>
    <row r="47" spans="1:15" ht="12.75">
      <c r="A47" s="51" t="e">
        <f>IF(COUNTBLANK(C47:IV47)=254,"odstr",IF(AND($A$1="TISK",SUM(J47:N47)=0),"odstr","OK"))</f>
        <v>#REF!</v>
      </c>
      <c r="B47" s="22" t="s">
        <v>103</v>
      </c>
      <c r="C47" s="52"/>
      <c r="D47" s="62"/>
      <c r="E47" s="178">
        <v>5171</v>
      </c>
      <c r="F47" s="249"/>
      <c r="G47" s="63" t="s">
        <v>327</v>
      </c>
      <c r="H47" s="64"/>
      <c r="I47" s="65"/>
      <c r="J47" s="66">
        <v>0</v>
      </c>
      <c r="K47" s="67">
        <v>11117.7354</v>
      </c>
      <c r="L47" s="67">
        <v>12481.65824</v>
      </c>
      <c r="M47" s="286">
        <v>8267.86648</v>
      </c>
      <c r="N47" s="287">
        <v>0.743664620764405</v>
      </c>
      <c r="O47" s="47"/>
    </row>
    <row r="48" spans="1:15" ht="12.75">
      <c r="A48" s="51" t="e">
        <f>IF(COUNTBLANK(C48:IV48)=254,"odstr",IF(AND($A$1="TISK",SUM(J48:N48)=0),"odstr","OK"))</f>
        <v>#REF!</v>
      </c>
      <c r="B48" s="22" t="s">
        <v>103</v>
      </c>
      <c r="C48" s="52"/>
      <c r="D48" s="62"/>
      <c r="E48" s="178">
        <v>5172</v>
      </c>
      <c r="F48" s="249"/>
      <c r="G48" s="63" t="s">
        <v>328</v>
      </c>
      <c r="H48" s="64"/>
      <c r="I48" s="65"/>
      <c r="J48" s="66">
        <v>390</v>
      </c>
      <c r="K48" s="67">
        <v>2141.192</v>
      </c>
      <c r="L48" s="67">
        <v>2261.192</v>
      </c>
      <c r="M48" s="286">
        <v>564.59448</v>
      </c>
      <c r="N48" s="287">
        <v>0.26368232274359327</v>
      </c>
      <c r="O48" s="47"/>
    </row>
    <row r="49" spans="1:15" ht="12.75">
      <c r="A49" s="51" t="e">
        <f>IF(COUNTBLANK(C49:IV49)=254,"odstr",IF(AND($A$1="TISK",SUM(J49:N49)=0),"odstr","OK"))</f>
        <v>#REF!</v>
      </c>
      <c r="B49" s="22" t="s">
        <v>103</v>
      </c>
      <c r="C49" s="52"/>
      <c r="D49" s="62"/>
      <c r="E49" s="178">
        <v>5173</v>
      </c>
      <c r="F49" s="249"/>
      <c r="G49" s="63" t="s">
        <v>329</v>
      </c>
      <c r="H49" s="64"/>
      <c r="I49" s="65"/>
      <c r="J49" s="66">
        <v>23769</v>
      </c>
      <c r="K49" s="67">
        <v>33193.86096</v>
      </c>
      <c r="L49" s="67">
        <v>35172.36803</v>
      </c>
      <c r="M49" s="286">
        <v>25829.687119999995</v>
      </c>
      <c r="N49" s="287">
        <v>0.778146511824155</v>
      </c>
      <c r="O49" s="47"/>
    </row>
    <row r="50" spans="1:15" ht="12.75">
      <c r="A50" s="51" t="e">
        <f>IF(COUNTBLANK(C50:IV50)=254,"odstr",IF(AND($A$1="TISK",SUM(J50:N50)=0),"odstr","OK"))</f>
        <v>#REF!</v>
      </c>
      <c r="B50" s="22" t="s">
        <v>103</v>
      </c>
      <c r="C50" s="52"/>
      <c r="D50" s="62"/>
      <c r="E50" s="178">
        <v>5175</v>
      </c>
      <c r="F50" s="249"/>
      <c r="G50" s="63" t="s">
        <v>330</v>
      </c>
      <c r="H50" s="64"/>
      <c r="I50" s="65"/>
      <c r="J50" s="66">
        <v>1598</v>
      </c>
      <c r="K50" s="67">
        <v>5398.75</v>
      </c>
      <c r="L50" s="67">
        <v>6251.625400000001</v>
      </c>
      <c r="M50" s="286">
        <v>3548.81501</v>
      </c>
      <c r="N50" s="287">
        <v>0.6573401268812225</v>
      </c>
      <c r="O50" s="47"/>
    </row>
    <row r="51" spans="1:15" ht="12.75">
      <c r="A51" s="51" t="e">
        <f>IF(COUNTBLANK(C51:IV51)=254,"odstr",IF(AND($A$1="TISK",SUM(J51:N51)=0),"odstr","OK"))</f>
        <v>#REF!</v>
      </c>
      <c r="B51" s="22" t="s">
        <v>103</v>
      </c>
      <c r="C51" s="52"/>
      <c r="D51" s="62"/>
      <c r="E51" s="178">
        <v>5176</v>
      </c>
      <c r="F51" s="249"/>
      <c r="G51" s="63" t="s">
        <v>331</v>
      </c>
      <c r="H51" s="64"/>
      <c r="I51" s="65"/>
      <c r="J51" s="66">
        <v>160</v>
      </c>
      <c r="K51" s="67">
        <v>2025</v>
      </c>
      <c r="L51" s="67">
        <v>2288.21105</v>
      </c>
      <c r="M51" s="286">
        <v>1120.4798600000001</v>
      </c>
      <c r="N51" s="287">
        <v>0.5533233876543211</v>
      </c>
      <c r="O51" s="47"/>
    </row>
    <row r="52" spans="1:15" ht="12.75">
      <c r="A52" s="51" t="e">
        <f>IF(COUNTBLANK(C52:IV52)=254,"odstr",IF(AND($A$1="TISK",SUM(J52:N52)=0),"odstr","OK"))</f>
        <v>#REF!</v>
      </c>
      <c r="B52" s="22" t="s">
        <v>103</v>
      </c>
      <c r="C52" s="52"/>
      <c r="D52" s="62"/>
      <c r="E52" s="178">
        <v>5179</v>
      </c>
      <c r="F52" s="249"/>
      <c r="G52" s="63" t="s">
        <v>332</v>
      </c>
      <c r="H52" s="64"/>
      <c r="I52" s="65"/>
      <c r="J52" s="66">
        <v>6494</v>
      </c>
      <c r="K52" s="67">
        <v>5919.489</v>
      </c>
      <c r="L52" s="67">
        <v>5925.489</v>
      </c>
      <c r="M52" s="286">
        <v>5880.0093</v>
      </c>
      <c r="N52" s="287">
        <v>0.9933305560665794</v>
      </c>
      <c r="O52" s="47"/>
    </row>
    <row r="53" spans="1:15" ht="12.75">
      <c r="A53" s="51" t="e">
        <f>IF(COUNTBLANK(C53:IV53)=254,"odstr",IF(AND($A$1="TISK",SUM(J53:N53)=0),"odstr","OK"))</f>
        <v>#REF!</v>
      </c>
      <c r="B53" s="22" t="s">
        <v>103</v>
      </c>
      <c r="C53" s="52"/>
      <c r="D53" s="62"/>
      <c r="E53" s="178">
        <v>5189</v>
      </c>
      <c r="F53" s="249"/>
      <c r="G53" s="63" t="s">
        <v>334</v>
      </c>
      <c r="H53" s="64"/>
      <c r="I53" s="65"/>
      <c r="J53" s="66">
        <v>0</v>
      </c>
      <c r="K53" s="67">
        <v>25</v>
      </c>
      <c r="L53" s="67">
        <v>25</v>
      </c>
      <c r="M53" s="286">
        <v>0</v>
      </c>
      <c r="N53" s="287">
        <v>0</v>
      </c>
      <c r="O53" s="47"/>
    </row>
    <row r="54" spans="1:15" ht="12.75">
      <c r="A54" s="51" t="e">
        <f>IF(COUNTBLANK(C54:IV54)=254,"odstr",IF(AND($A$1="TISK",SUM(J54:N54)=0),"odstr","OK"))</f>
        <v>#REF!</v>
      </c>
      <c r="B54" s="22" t="s">
        <v>103</v>
      </c>
      <c r="C54" s="52"/>
      <c r="D54" s="62"/>
      <c r="E54" s="178">
        <v>5191</v>
      </c>
      <c r="F54" s="249"/>
      <c r="G54" s="63" t="s">
        <v>335</v>
      </c>
      <c r="H54" s="64"/>
      <c r="I54" s="65"/>
      <c r="J54" s="66">
        <v>0</v>
      </c>
      <c r="K54" s="67">
        <v>61</v>
      </c>
      <c r="L54" s="67">
        <v>801.968</v>
      </c>
      <c r="M54" s="286">
        <v>801.17403</v>
      </c>
      <c r="N54" s="287">
        <v>13.13400049180328</v>
      </c>
      <c r="O54" s="47"/>
    </row>
    <row r="55" spans="1:15" ht="12.75">
      <c r="A55" s="51" t="e">
        <f>IF(COUNTBLANK(C55:IV55)=254,"odstr",IF(AND($A$1="TISK",SUM(J55:N55)=0),"odstr","OK"))</f>
        <v>#REF!</v>
      </c>
      <c r="B55" s="22" t="s">
        <v>103</v>
      </c>
      <c r="C55" s="52"/>
      <c r="D55" s="62"/>
      <c r="E55" s="178">
        <v>5192</v>
      </c>
      <c r="F55" s="249"/>
      <c r="G55" s="63" t="s">
        <v>336</v>
      </c>
      <c r="H55" s="64"/>
      <c r="I55" s="65"/>
      <c r="J55" s="66">
        <v>200</v>
      </c>
      <c r="K55" s="67">
        <v>377</v>
      </c>
      <c r="L55" s="67">
        <v>482.03</v>
      </c>
      <c r="M55" s="286">
        <v>426.5885</v>
      </c>
      <c r="N55" s="287">
        <v>1.1315344827586207</v>
      </c>
      <c r="O55" s="47"/>
    </row>
    <row r="56" spans="1:15" ht="12.75">
      <c r="A56" s="51" t="e">
        <f>IF(COUNTBLANK(C56:IV56)=254,"odstr",IF(AND($A$1="TISK",SUM(J56:N56)=0),"odstr","OK"))</f>
        <v>#REF!</v>
      </c>
      <c r="B56" s="22" t="s">
        <v>103</v>
      </c>
      <c r="C56" s="52"/>
      <c r="D56" s="62"/>
      <c r="E56" s="178">
        <v>5194</v>
      </c>
      <c r="F56" s="249"/>
      <c r="G56" s="63" t="s">
        <v>337</v>
      </c>
      <c r="H56" s="64"/>
      <c r="I56" s="65"/>
      <c r="J56" s="66">
        <v>907</v>
      </c>
      <c r="K56" s="67">
        <v>877.25</v>
      </c>
      <c r="L56" s="67">
        <v>877.25</v>
      </c>
      <c r="M56" s="286">
        <v>575.8294599999999</v>
      </c>
      <c r="N56" s="287">
        <v>0.6564029182103163</v>
      </c>
      <c r="O56" s="47"/>
    </row>
    <row r="57" spans="1:15" ht="12.75">
      <c r="A57" s="51" t="e">
        <f>IF(COUNTBLANK(C57:IV57)=254,"odstr",IF(AND($A$1="TISK",SUM(J57:N57)=0),"odstr","OK"))</f>
        <v>#REF!</v>
      </c>
      <c r="B57" s="22" t="s">
        <v>103</v>
      </c>
      <c r="C57" s="52"/>
      <c r="D57" s="62"/>
      <c r="E57" s="178">
        <v>5195</v>
      </c>
      <c r="F57" s="249"/>
      <c r="G57" s="611" t="s">
        <v>338</v>
      </c>
      <c r="H57" s="611"/>
      <c r="I57" s="65"/>
      <c r="J57" s="66">
        <v>0</v>
      </c>
      <c r="K57" s="67">
        <v>3</v>
      </c>
      <c r="L57" s="67">
        <v>3</v>
      </c>
      <c r="M57" s="286">
        <v>2.441</v>
      </c>
      <c r="N57" s="287">
        <v>0.8136666666666666</v>
      </c>
      <c r="O57" s="47"/>
    </row>
    <row r="58" spans="1:15" ht="12.75">
      <c r="A58" s="51" t="e">
        <f>IF(COUNTBLANK(C58:IV58)=254,"odstr",IF(AND($A$1="TISK",SUM(J58:N58)=0),"odstr","OK"))</f>
        <v>#REF!</v>
      </c>
      <c r="B58" s="22" t="s">
        <v>103</v>
      </c>
      <c r="C58" s="52"/>
      <c r="D58" s="251"/>
      <c r="E58" s="210">
        <v>5196</v>
      </c>
      <c r="F58" s="252"/>
      <c r="G58" s="288" t="s">
        <v>339</v>
      </c>
      <c r="H58" s="288"/>
      <c r="I58" s="253"/>
      <c r="J58" s="214">
        <v>250</v>
      </c>
      <c r="K58" s="215">
        <v>205</v>
      </c>
      <c r="L58" s="215">
        <v>205</v>
      </c>
      <c r="M58" s="290">
        <v>203.296</v>
      </c>
      <c r="N58" s="291">
        <v>0.9916878048780488</v>
      </c>
      <c r="O58" s="47"/>
    </row>
    <row r="59" spans="1:15" ht="12.75">
      <c r="A59" s="51" t="e">
        <f>IF(COUNTBLANK(C59:IV59)=254,"odstr",IF(AND($A$1="TISK",SUM(J59:N59)=0),"odstr","OK"))</f>
        <v>#REF!</v>
      </c>
      <c r="B59" s="22" t="s">
        <v>103</v>
      </c>
      <c r="C59" s="52"/>
      <c r="D59" s="72"/>
      <c r="E59" s="193">
        <v>5199</v>
      </c>
      <c r="F59" s="255"/>
      <c r="G59" s="73" t="s">
        <v>340</v>
      </c>
      <c r="H59" s="74"/>
      <c r="I59" s="75"/>
      <c r="J59" s="76">
        <v>30</v>
      </c>
      <c r="K59" s="77">
        <v>28.256</v>
      </c>
      <c r="L59" s="77">
        <v>28.256</v>
      </c>
      <c r="M59" s="292">
        <v>28.036240000000003</v>
      </c>
      <c r="N59" s="293">
        <v>0.9922225368063421</v>
      </c>
      <c r="O59" s="47"/>
    </row>
    <row r="60" spans="1:15" ht="12.75">
      <c r="A60" s="51" t="e">
        <f>IF(COUNTBLANK(C60:IV60)=254,"odstr",IF(AND($A$1="TISK",SUM(J60:N60)=0),"odstr","OK"))</f>
        <v>#REF!</v>
      </c>
      <c r="B60" s="22" t="s">
        <v>103</v>
      </c>
      <c r="C60" s="52"/>
      <c r="D60" s="81"/>
      <c r="E60" s="200">
        <v>51</v>
      </c>
      <c r="F60" s="257"/>
      <c r="G60" s="303" t="s">
        <v>42</v>
      </c>
      <c r="H60" s="83"/>
      <c r="I60" s="84"/>
      <c r="J60" s="203">
        <v>1326096</v>
      </c>
      <c r="K60" s="204">
        <v>653252.216</v>
      </c>
      <c r="L60" s="204">
        <v>707372.1347300002</v>
      </c>
      <c r="M60" s="299">
        <v>331281.44801</v>
      </c>
      <c r="N60" s="304">
        <v>0.5071264052321255</v>
      </c>
      <c r="O60" s="47"/>
    </row>
    <row r="61" spans="1:15" ht="12.75">
      <c r="A61" s="51" t="e">
        <f>IF(COUNTBLANK(C61:IV61)=254,"odstr",IF(AND($A$1="TISK",SUM(J61:N61)=0),"odstr","OK"))</f>
        <v>#REF!</v>
      </c>
      <c r="B61" s="22" t="s">
        <v>103</v>
      </c>
      <c r="C61" s="52"/>
      <c r="D61" s="90"/>
      <c r="E61" s="231">
        <v>5212</v>
      </c>
      <c r="F61" s="260"/>
      <c r="G61" s="288" t="s">
        <v>341</v>
      </c>
      <c r="H61" s="305"/>
      <c r="I61" s="93"/>
      <c r="J61" s="94">
        <v>4300</v>
      </c>
      <c r="K61" s="95">
        <v>7503.815</v>
      </c>
      <c r="L61" s="95">
        <v>7648.666</v>
      </c>
      <c r="M61" s="301">
        <v>3868.3514</v>
      </c>
      <c r="N61" s="302">
        <v>0.5155179598644156</v>
      </c>
      <c r="O61" s="47"/>
    </row>
    <row r="62" spans="1:15" ht="12.75">
      <c r="A62" s="51" t="e">
        <f>IF(COUNTBLANK(C62:IV62)=254,"odstr",IF(AND($A$1="TISK",SUM(J62:N62)=0),"odstr","OK"))</f>
        <v>#REF!</v>
      </c>
      <c r="B62" s="22" t="s">
        <v>103</v>
      </c>
      <c r="C62" s="52"/>
      <c r="D62" s="62"/>
      <c r="E62" s="178">
        <v>5213</v>
      </c>
      <c r="F62" s="249"/>
      <c r="G62" s="288" t="s">
        <v>342</v>
      </c>
      <c r="H62" s="306"/>
      <c r="I62" s="65"/>
      <c r="J62" s="66">
        <v>123395</v>
      </c>
      <c r="K62" s="67">
        <v>620137.829</v>
      </c>
      <c r="L62" s="67">
        <v>734676.601</v>
      </c>
      <c r="M62" s="286">
        <v>636104.80992</v>
      </c>
      <c r="N62" s="287">
        <v>1.0257474712448158</v>
      </c>
      <c r="O62" s="47"/>
    </row>
    <row r="63" spans="1:15" ht="12.75">
      <c r="A63" s="51" t="e">
        <f>IF(COUNTBLANK(C63:IV63)=254,"odstr",IF(AND($A$1="TISK",SUM(J63:N63)=0),"odstr","OK"))</f>
        <v>#REF!</v>
      </c>
      <c r="B63" s="22" t="s">
        <v>103</v>
      </c>
      <c r="C63" s="52"/>
      <c r="D63" s="62"/>
      <c r="E63" s="178">
        <v>5221</v>
      </c>
      <c r="F63" s="249"/>
      <c r="G63" s="288" t="s">
        <v>343</v>
      </c>
      <c r="H63" s="64"/>
      <c r="I63" s="65"/>
      <c r="J63" s="66">
        <v>104665</v>
      </c>
      <c r="K63" s="67">
        <v>219655.886</v>
      </c>
      <c r="L63" s="67">
        <v>228980.94</v>
      </c>
      <c r="M63" s="286">
        <v>135987.74970000001</v>
      </c>
      <c r="N63" s="287">
        <v>0.6190944944675875</v>
      </c>
      <c r="O63" s="47"/>
    </row>
    <row r="64" spans="1:15" ht="12.75">
      <c r="A64" s="51" t="e">
        <f>IF(COUNTBLANK(C64:IV64)=254,"odstr",IF(AND($A$1="TISK",SUM(J64:N64)=0),"odstr","OK"))</f>
        <v>#REF!</v>
      </c>
      <c r="B64" s="22" t="s">
        <v>103</v>
      </c>
      <c r="C64" s="52"/>
      <c r="D64" s="62"/>
      <c r="E64" s="178">
        <v>5222</v>
      </c>
      <c r="F64" s="249"/>
      <c r="G64" s="288" t="s">
        <v>344</v>
      </c>
      <c r="H64" s="64"/>
      <c r="I64" s="65"/>
      <c r="J64" s="66">
        <v>1847819</v>
      </c>
      <c r="K64" s="67">
        <v>2497899.622</v>
      </c>
      <c r="L64" s="67">
        <v>2561464.154</v>
      </c>
      <c r="M64" s="286">
        <v>2541543.0205099992</v>
      </c>
      <c r="N64" s="287">
        <v>1.0174720385581608</v>
      </c>
      <c r="O64" s="47"/>
    </row>
    <row r="65" spans="1:15" ht="25.5" customHeight="1">
      <c r="A65" s="51" t="e">
        <f>IF(COUNTBLANK(C65:IV65)=254,"odstr",IF(AND($A$1="TISK",SUM(J65:N65)=0),"odstr","OK"))</f>
        <v>#REF!</v>
      </c>
      <c r="B65" s="22" t="s">
        <v>103</v>
      </c>
      <c r="C65" s="52"/>
      <c r="D65" s="62"/>
      <c r="E65" s="178">
        <v>5223</v>
      </c>
      <c r="F65" s="249"/>
      <c r="G65" s="288" t="s">
        <v>345</v>
      </c>
      <c r="H65" s="64"/>
      <c r="I65" s="65"/>
      <c r="J65" s="66">
        <v>1111134</v>
      </c>
      <c r="K65" s="67">
        <v>1232009.088</v>
      </c>
      <c r="L65" s="67">
        <v>1233208.064</v>
      </c>
      <c r="M65" s="286">
        <v>1231562.0157399997</v>
      </c>
      <c r="N65" s="287">
        <v>0.9996371193489116</v>
      </c>
      <c r="O65" s="47"/>
    </row>
    <row r="66" spans="1:15" ht="12.75">
      <c r="A66" s="51" t="e">
        <f>IF(COUNTBLANK(C66:IV66)=254,"odstr",IF(AND($A$1="TISK",SUM(J66:N66)=0),"odstr","OK"))</f>
        <v>#REF!</v>
      </c>
      <c r="B66" s="22" t="s">
        <v>103</v>
      </c>
      <c r="C66" s="52"/>
      <c r="D66" s="251"/>
      <c r="E66" s="210">
        <v>5229</v>
      </c>
      <c r="F66" s="252"/>
      <c r="G66" s="288" t="s">
        <v>346</v>
      </c>
      <c r="H66" s="289"/>
      <c r="I66" s="253"/>
      <c r="J66" s="214">
        <v>176298</v>
      </c>
      <c r="K66" s="215">
        <v>338654.723</v>
      </c>
      <c r="L66" s="215">
        <v>391855.73</v>
      </c>
      <c r="M66" s="290">
        <v>332730.60078</v>
      </c>
      <c r="N66" s="291">
        <v>0.9825068962053128</v>
      </c>
      <c r="O66" s="47"/>
    </row>
    <row r="67" spans="1:15" ht="12.75">
      <c r="A67" s="51" t="e">
        <f>IF(COUNTBLANK(C67:IV67)=254,"odstr",IF(AND($A$1="TISK",SUM(J67:N67)=0),"odstr","OK"))</f>
        <v>#REF!</v>
      </c>
      <c r="B67" s="22" t="s">
        <v>103</v>
      </c>
      <c r="C67" s="52"/>
      <c r="D67" s="251"/>
      <c r="E67" s="307">
        <v>5230</v>
      </c>
      <c r="F67" s="252"/>
      <c r="G67" s="288" t="s">
        <v>347</v>
      </c>
      <c r="H67" s="289"/>
      <c r="I67" s="253"/>
      <c r="J67" s="214">
        <v>0</v>
      </c>
      <c r="K67" s="215">
        <v>35</v>
      </c>
      <c r="L67" s="215">
        <v>35</v>
      </c>
      <c r="M67" s="290">
        <v>30.176</v>
      </c>
      <c r="N67" s="291">
        <v>0.8621714285714285</v>
      </c>
      <c r="O67" s="47"/>
    </row>
    <row r="68" spans="1:15" ht="12.75">
      <c r="A68" s="51" t="e">
        <f>IF(COUNTBLANK(C68:IV68)=254,"odstr",IF(AND($A$1="TISK",SUM(J68:N68)=0),"odstr","OK"))</f>
        <v>#REF!</v>
      </c>
      <c r="B68" s="22" t="s">
        <v>103</v>
      </c>
      <c r="C68" s="52"/>
      <c r="D68" s="72"/>
      <c r="E68" s="307">
        <v>5240</v>
      </c>
      <c r="F68" s="255"/>
      <c r="G68" s="73" t="s">
        <v>348</v>
      </c>
      <c r="H68" s="308"/>
      <c r="I68" s="75"/>
      <c r="J68" s="76">
        <v>0</v>
      </c>
      <c r="K68" s="77">
        <v>243.137</v>
      </c>
      <c r="L68" s="77">
        <v>243.137</v>
      </c>
      <c r="M68" s="292">
        <v>243.137</v>
      </c>
      <c r="N68" s="293">
        <v>1</v>
      </c>
      <c r="O68" s="47"/>
    </row>
    <row r="69" spans="1:15" ht="12.75" customHeight="1">
      <c r="A69" s="51" t="e">
        <f>IF(COUNTBLANK(C69:IV69)=254,"odstr",IF(AND($A$1="TISK",SUM(J69:N69)=0),"odstr","OK"))</f>
        <v>#REF!</v>
      </c>
      <c r="B69" s="22" t="s">
        <v>103</v>
      </c>
      <c r="C69" s="52"/>
      <c r="D69" s="81"/>
      <c r="E69" s="200">
        <v>52</v>
      </c>
      <c r="F69" s="257"/>
      <c r="G69" s="612" t="s">
        <v>44</v>
      </c>
      <c r="H69" s="612"/>
      <c r="I69" s="84"/>
      <c r="J69" s="203">
        <v>3367611</v>
      </c>
      <c r="K69" s="204">
        <v>4916139.1</v>
      </c>
      <c r="L69" s="204">
        <v>5158112.291999999</v>
      </c>
      <c r="M69" s="299">
        <v>4882069.861049999</v>
      </c>
      <c r="N69" s="304">
        <v>0.9930699196550394</v>
      </c>
      <c r="O69" s="47"/>
    </row>
    <row r="70" spans="1:15" ht="12.75">
      <c r="A70" s="51" t="e">
        <f>IF(COUNTBLANK(C70:IV70)=254,"odstr",IF(AND($A$1="TISK",SUM(J70:N70)=0),"odstr","OK"))</f>
        <v>#REF!</v>
      </c>
      <c r="B70" s="22" t="s">
        <v>103</v>
      </c>
      <c r="C70" s="52"/>
      <c r="D70" s="309"/>
      <c r="E70" s="231">
        <v>5321</v>
      </c>
      <c r="F70" s="260"/>
      <c r="G70" s="305" t="s">
        <v>349</v>
      </c>
      <c r="H70" s="305"/>
      <c r="I70" s="93"/>
      <c r="J70" s="94">
        <v>9585892</v>
      </c>
      <c r="K70" s="95">
        <v>9426580.764</v>
      </c>
      <c r="L70" s="95">
        <v>9477789.144</v>
      </c>
      <c r="M70" s="301">
        <v>9456114.42926</v>
      </c>
      <c r="N70" s="302">
        <v>1.0031330199145791</v>
      </c>
      <c r="O70" s="47"/>
    </row>
    <row r="71" spans="1:15" ht="12.75">
      <c r="A71" s="51" t="e">
        <f>IF(COUNTBLANK(C71:IV71)=254,"odstr",IF(AND($A$1="TISK",SUM(J71:N71)=0),"odstr","OK"))</f>
        <v>#REF!</v>
      </c>
      <c r="B71" s="22" t="s">
        <v>103</v>
      </c>
      <c r="C71" s="52"/>
      <c r="D71" s="62"/>
      <c r="E71" s="178">
        <v>5323</v>
      </c>
      <c r="F71" s="249"/>
      <c r="G71" s="306" t="s">
        <v>350</v>
      </c>
      <c r="H71" s="306"/>
      <c r="I71" s="65"/>
      <c r="J71" s="66">
        <v>77311906</v>
      </c>
      <c r="K71" s="67">
        <v>75571003.892</v>
      </c>
      <c r="L71" s="67">
        <v>75914388.337</v>
      </c>
      <c r="M71" s="286">
        <v>75536171.71213003</v>
      </c>
      <c r="N71" s="287">
        <v>0.9995390800958558</v>
      </c>
      <c r="O71" s="47"/>
    </row>
    <row r="72" spans="1:15" ht="12.75">
      <c r="A72" s="51" t="e">
        <f>IF(COUNTBLANK(C72:IV72)=254,"odstr",IF(AND($A$1="TISK",SUM(J72:N72)=0),"odstr","OK"))</f>
        <v>#REF!</v>
      </c>
      <c r="B72" s="22" t="s">
        <v>103</v>
      </c>
      <c r="C72" s="52"/>
      <c r="D72" s="62"/>
      <c r="E72" s="178">
        <v>5329</v>
      </c>
      <c r="F72" s="249"/>
      <c r="G72" s="306" t="s">
        <v>129</v>
      </c>
      <c r="H72" s="306"/>
      <c r="I72" s="65"/>
      <c r="J72" s="66">
        <v>0</v>
      </c>
      <c r="K72" s="67">
        <v>775.082</v>
      </c>
      <c r="L72" s="67">
        <v>775.082</v>
      </c>
      <c r="M72" s="286">
        <v>775.0804</v>
      </c>
      <c r="N72" s="287">
        <v>0.999997935702287</v>
      </c>
      <c r="O72" s="47"/>
    </row>
    <row r="73" spans="1:15" ht="12.75">
      <c r="A73" s="51" t="e">
        <f>IF(COUNTBLANK(C73:IV73)=254,"odstr",IF(AND($A$1="TISK",SUM(J73:N73)=0),"odstr","OK"))</f>
        <v>#REF!</v>
      </c>
      <c r="B73" s="22" t="s">
        <v>103</v>
      </c>
      <c r="C73" s="52"/>
      <c r="D73" s="62"/>
      <c r="E73" s="178">
        <v>5331</v>
      </c>
      <c r="F73" s="249"/>
      <c r="G73" s="306" t="s">
        <v>351</v>
      </c>
      <c r="H73" s="306"/>
      <c r="I73" s="65"/>
      <c r="J73" s="66">
        <v>4614318</v>
      </c>
      <c r="K73" s="67">
        <v>3017359.246</v>
      </c>
      <c r="L73" s="67">
        <v>3036994.917</v>
      </c>
      <c r="M73" s="286">
        <v>2839065.61003</v>
      </c>
      <c r="N73" s="287">
        <v>0.9409107032229069</v>
      </c>
      <c r="O73" s="47"/>
    </row>
    <row r="74" spans="1:15" ht="12.75">
      <c r="A74" s="51" t="e">
        <f>IF(COUNTBLANK(C74:IV74)=254,"odstr",IF(AND($A$1="TISK",SUM(J74:N74)=0),"odstr","OK"))</f>
        <v>#REF!</v>
      </c>
      <c r="B74" s="22" t="s">
        <v>103</v>
      </c>
      <c r="C74" s="52"/>
      <c r="D74" s="62"/>
      <c r="E74" s="178">
        <v>5332</v>
      </c>
      <c r="F74" s="249"/>
      <c r="G74" s="306" t="s">
        <v>352</v>
      </c>
      <c r="H74" s="306"/>
      <c r="I74" s="65"/>
      <c r="J74" s="66">
        <v>26305232</v>
      </c>
      <c r="K74" s="67">
        <v>29524267.799</v>
      </c>
      <c r="L74" s="67">
        <v>30973284.849</v>
      </c>
      <c r="M74" s="286">
        <v>30499465.314069994</v>
      </c>
      <c r="N74" s="287">
        <v>1.0330303708701296</v>
      </c>
      <c r="O74" s="47"/>
    </row>
    <row r="75" spans="1:15" ht="12.75">
      <c r="A75" s="51" t="e">
        <f>IF(COUNTBLANK(C75:IV75)=254,"odstr",IF(AND($A$1="TISK",SUM(J75:N75)=0),"odstr","OK"))</f>
        <v>#REF!</v>
      </c>
      <c r="B75" s="22" t="s">
        <v>103</v>
      </c>
      <c r="C75" s="52"/>
      <c r="D75" s="62"/>
      <c r="E75" s="178">
        <v>5334</v>
      </c>
      <c r="F75" s="249"/>
      <c r="G75" s="306" t="s">
        <v>353</v>
      </c>
      <c r="H75" s="306"/>
      <c r="I75" s="65"/>
      <c r="J75" s="66">
        <v>539995</v>
      </c>
      <c r="K75" s="67">
        <v>1215824.112</v>
      </c>
      <c r="L75" s="67">
        <v>1419668.269</v>
      </c>
      <c r="M75" s="286">
        <v>1300217.04848</v>
      </c>
      <c r="N75" s="287">
        <v>1.0694121260197544</v>
      </c>
      <c r="O75" s="47"/>
    </row>
    <row r="76" spans="1:15" ht="12.75">
      <c r="A76" s="51" t="e">
        <f>IF(COUNTBLANK(C76:IV76)=254,"odstr",IF(AND($A$1="TISK",SUM(J76:N76)=0),"odstr","OK"))</f>
        <v>#REF!</v>
      </c>
      <c r="B76" s="22" t="s">
        <v>103</v>
      </c>
      <c r="C76" s="52"/>
      <c r="D76" s="62"/>
      <c r="E76" s="178">
        <v>5336</v>
      </c>
      <c r="F76" s="249"/>
      <c r="G76" s="306" t="s">
        <v>354</v>
      </c>
      <c r="H76" s="306"/>
      <c r="I76" s="65"/>
      <c r="J76" s="66">
        <v>88052</v>
      </c>
      <c r="K76" s="67">
        <v>803245.484</v>
      </c>
      <c r="L76" s="67">
        <v>843230.786</v>
      </c>
      <c r="M76" s="286">
        <v>668418.3248199999</v>
      </c>
      <c r="N76" s="287">
        <v>0.8321470062818302</v>
      </c>
      <c r="O76" s="47"/>
    </row>
    <row r="77" spans="1:15" ht="12.75">
      <c r="A77" s="51" t="e">
        <f>IF(COUNTBLANK(C77:IV77)=254,"odstr",IF(AND($A$1="TISK",SUM(J77:N77)=0),"odstr","OK"))</f>
        <v>#REF!</v>
      </c>
      <c r="B77" s="22" t="s">
        <v>103</v>
      </c>
      <c r="C77" s="52"/>
      <c r="D77" s="62"/>
      <c r="E77" s="178">
        <v>5339</v>
      </c>
      <c r="F77" s="249"/>
      <c r="G77" s="306" t="s">
        <v>355</v>
      </c>
      <c r="H77" s="306"/>
      <c r="I77" s="65"/>
      <c r="J77" s="66">
        <v>106992</v>
      </c>
      <c r="K77" s="67">
        <v>302582.78</v>
      </c>
      <c r="L77" s="67">
        <v>362155.445</v>
      </c>
      <c r="M77" s="286">
        <v>322869.00159</v>
      </c>
      <c r="N77" s="287">
        <v>1.0670435428942784</v>
      </c>
      <c r="O77" s="47"/>
    </row>
    <row r="78" spans="1:15" ht="12.75">
      <c r="A78" s="51" t="e">
        <f>IF(COUNTBLANK(C78:IV78)=254,"odstr",IF(AND($A$1="TISK",SUM(J78:N78)=0),"odstr","OK"))</f>
        <v>#REF!</v>
      </c>
      <c r="B78" s="22" t="s">
        <v>103</v>
      </c>
      <c r="C78" s="52"/>
      <c r="D78" s="62"/>
      <c r="E78" s="178">
        <v>5342</v>
      </c>
      <c r="F78" s="249"/>
      <c r="G78" s="306" t="s">
        <v>356</v>
      </c>
      <c r="H78" s="306"/>
      <c r="I78" s="65"/>
      <c r="J78" s="66">
        <v>6039</v>
      </c>
      <c r="K78" s="67">
        <v>6166</v>
      </c>
      <c r="L78" s="67">
        <v>6376.215</v>
      </c>
      <c r="M78" s="286">
        <v>6017.817129999995</v>
      </c>
      <c r="N78" s="287">
        <v>0.9759677473240342</v>
      </c>
      <c r="O78" s="47"/>
    </row>
    <row r="79" spans="1:15" ht="12.75">
      <c r="A79" s="51" t="e">
        <f>IF(COUNTBLANK(C79:IV79)=254,"odstr",IF(AND($A$1="TISK",SUM(J79:N79)=0),"odstr","OK"))</f>
        <v>#REF!</v>
      </c>
      <c r="B79" s="22" t="s">
        <v>103</v>
      </c>
      <c r="C79" s="52"/>
      <c r="D79" s="62"/>
      <c r="E79" s="178">
        <v>5361</v>
      </c>
      <c r="F79" s="249"/>
      <c r="G79" s="306" t="s">
        <v>357</v>
      </c>
      <c r="H79" s="306"/>
      <c r="I79" s="65"/>
      <c r="J79" s="66">
        <v>4</v>
      </c>
      <c r="K79" s="67">
        <v>20</v>
      </c>
      <c r="L79" s="67">
        <v>20</v>
      </c>
      <c r="M79" s="286">
        <v>20</v>
      </c>
      <c r="N79" s="287">
        <v>1</v>
      </c>
      <c r="O79" s="47"/>
    </row>
    <row r="80" spans="1:15" ht="12.75">
      <c r="A80" s="51" t="e">
        <f>IF(COUNTBLANK(C80:IV80)=254,"odstr",IF(AND($A$1="TISK",SUM(J80:N80)=0),"odstr","OK"))</f>
        <v>#REF!</v>
      </c>
      <c r="B80" s="22" t="s">
        <v>103</v>
      </c>
      <c r="C80" s="52"/>
      <c r="D80" s="62"/>
      <c r="E80" s="178">
        <v>5362</v>
      </c>
      <c r="F80" s="249"/>
      <c r="G80" s="306" t="s">
        <v>358</v>
      </c>
      <c r="H80" s="306"/>
      <c r="I80" s="65"/>
      <c r="J80" s="66">
        <v>278</v>
      </c>
      <c r="K80" s="67">
        <v>296.907</v>
      </c>
      <c r="L80" s="67">
        <v>296.907</v>
      </c>
      <c r="M80" s="286">
        <v>273.453</v>
      </c>
      <c r="N80" s="287">
        <v>0.9210055673998928</v>
      </c>
      <c r="O80" s="47"/>
    </row>
    <row r="81" spans="1:15" ht="12.75">
      <c r="A81" s="51" t="e">
        <f>IF(COUNTBLANK(C81:IV81)=254,"odstr",IF(AND($A$1="TISK",SUM(J81:N81)=0),"odstr","OK"))</f>
        <v>#REF!</v>
      </c>
      <c r="B81" s="22" t="s">
        <v>103</v>
      </c>
      <c r="C81" s="52"/>
      <c r="D81" s="72"/>
      <c r="E81" s="193">
        <v>5363</v>
      </c>
      <c r="F81" s="255"/>
      <c r="G81" s="308" t="s">
        <v>359</v>
      </c>
      <c r="H81" s="308"/>
      <c r="I81" s="75"/>
      <c r="J81" s="76">
        <v>2</v>
      </c>
      <c r="K81" s="77">
        <v>227.074</v>
      </c>
      <c r="L81" s="77">
        <v>1288.327</v>
      </c>
      <c r="M81" s="292">
        <v>249.079</v>
      </c>
      <c r="N81" s="293">
        <v>1.096906735249302</v>
      </c>
      <c r="O81" s="47"/>
    </row>
    <row r="82" spans="1:15" ht="12.75">
      <c r="A82" s="51" t="e">
        <f>IF(COUNTBLANK(C82:IV82)=254,"odstr",IF(AND($A$1="TISK",SUM(J82:N82)=0),"odstr","OK"))</f>
        <v>#REF!</v>
      </c>
      <c r="B82" s="22" t="s">
        <v>103</v>
      </c>
      <c r="C82" s="52"/>
      <c r="D82" s="81"/>
      <c r="E82" s="200">
        <v>53</v>
      </c>
      <c r="F82" s="257"/>
      <c r="G82" s="310" t="s">
        <v>45</v>
      </c>
      <c r="H82" s="311"/>
      <c r="I82" s="84"/>
      <c r="J82" s="203">
        <v>118558710</v>
      </c>
      <c r="K82" s="204">
        <v>119868349.14000002</v>
      </c>
      <c r="L82" s="204">
        <v>122036268.278</v>
      </c>
      <c r="M82" s="299">
        <v>120629656.86991002</v>
      </c>
      <c r="N82" s="304">
        <v>1.0063511989225848</v>
      </c>
      <c r="O82" s="47"/>
    </row>
    <row r="83" spans="1:15" ht="12.75">
      <c r="A83" s="51" t="e">
        <f>IF(COUNTBLANK(C83:IV83)=254,"odstr",IF(AND($A$1="TISK",SUM(J83:N83)=0),"odstr","OK"))</f>
        <v>#REF!</v>
      </c>
      <c r="B83" s="22" t="s">
        <v>103</v>
      </c>
      <c r="C83" s="52"/>
      <c r="D83" s="90"/>
      <c r="E83" s="231">
        <v>5422</v>
      </c>
      <c r="F83" s="260"/>
      <c r="G83" s="63" t="s">
        <v>360</v>
      </c>
      <c r="H83" s="92"/>
      <c r="I83" s="93"/>
      <c r="J83" s="94">
        <v>5000</v>
      </c>
      <c r="K83" s="95">
        <v>0</v>
      </c>
      <c r="L83" s="95">
        <v>0</v>
      </c>
      <c r="M83" s="301">
        <v>0</v>
      </c>
      <c r="N83" s="302" t="s">
        <v>208</v>
      </c>
      <c r="O83" s="47"/>
    </row>
    <row r="84" spans="1:15" ht="12.75">
      <c r="A84" s="51" t="e">
        <f>IF(COUNTBLANK(C84:IV84)=254,"odstr",IF(AND($A$1="TISK",SUM(J84:N84)=0),"odstr","OK"))</f>
        <v>#REF!</v>
      </c>
      <c r="B84" s="22" t="s">
        <v>103</v>
      </c>
      <c r="C84" s="52"/>
      <c r="D84" s="62"/>
      <c r="E84" s="178">
        <v>5424</v>
      </c>
      <c r="F84" s="249"/>
      <c r="G84" s="63" t="s">
        <v>361</v>
      </c>
      <c r="H84" s="64"/>
      <c r="I84" s="65"/>
      <c r="J84" s="66">
        <v>4460</v>
      </c>
      <c r="K84" s="67">
        <v>4685</v>
      </c>
      <c r="L84" s="67">
        <v>5696.77</v>
      </c>
      <c r="M84" s="286">
        <v>2338.65865</v>
      </c>
      <c r="N84" s="287">
        <v>0.4991800747065101</v>
      </c>
      <c r="O84" s="47"/>
    </row>
    <row r="85" spans="1:15" ht="12.75">
      <c r="A85" s="51" t="e">
        <f>IF(COUNTBLANK(C85:IV85)=254,"odstr",IF(AND($A$1="TISK",SUM(J85:N85)=0),"odstr","OK"))</f>
        <v>#REF!</v>
      </c>
      <c r="B85" s="22" t="s">
        <v>103</v>
      </c>
      <c r="C85" s="52"/>
      <c r="D85" s="263"/>
      <c r="E85" s="206">
        <v>5491</v>
      </c>
      <c r="F85" s="264"/>
      <c r="G85" s="63" t="s">
        <v>363</v>
      </c>
      <c r="H85" s="312"/>
      <c r="I85" s="265"/>
      <c r="J85" s="183">
        <v>3146</v>
      </c>
      <c r="K85" s="184">
        <v>5212.9</v>
      </c>
      <c r="L85" s="184">
        <v>5212.9</v>
      </c>
      <c r="M85" s="313">
        <v>4873.2876</v>
      </c>
      <c r="N85" s="314">
        <v>0.9348515413685281</v>
      </c>
      <c r="O85" s="47"/>
    </row>
    <row r="86" spans="1:15" ht="12.75">
      <c r="A86" s="51" t="e">
        <f>IF(COUNTBLANK(C86:IV86)=254,"odstr",IF(AND($A$1="TISK",SUM(J86:N86)=0),"odstr","OK"))</f>
        <v>#REF!</v>
      </c>
      <c r="B86" s="22" t="s">
        <v>103</v>
      </c>
      <c r="C86" s="52"/>
      <c r="D86" s="62"/>
      <c r="E86" s="178">
        <v>5492</v>
      </c>
      <c r="F86" s="249"/>
      <c r="G86" s="63" t="s">
        <v>364</v>
      </c>
      <c r="H86" s="64"/>
      <c r="I86" s="65"/>
      <c r="J86" s="66">
        <v>477</v>
      </c>
      <c r="K86" s="67">
        <v>0</v>
      </c>
      <c r="L86" s="67">
        <v>0</v>
      </c>
      <c r="M86" s="286">
        <v>0</v>
      </c>
      <c r="N86" s="287" t="s">
        <v>208</v>
      </c>
      <c r="O86" s="47"/>
    </row>
    <row r="87" spans="1:15" ht="12.75">
      <c r="A87" s="51" t="e">
        <f>IF(COUNTBLANK(C87:IV87)=254,"odstr",IF(AND($A$1="TISK",SUM(J87:N87)=0),"odstr","OK"))</f>
        <v>#REF!</v>
      </c>
      <c r="B87" s="22" t="s">
        <v>103</v>
      </c>
      <c r="C87" s="52"/>
      <c r="D87" s="62"/>
      <c r="E87" s="178">
        <v>5494</v>
      </c>
      <c r="F87" s="249"/>
      <c r="G87" s="63" t="s">
        <v>365</v>
      </c>
      <c r="H87" s="64"/>
      <c r="I87" s="65"/>
      <c r="J87" s="66">
        <v>75</v>
      </c>
      <c r="K87" s="67">
        <v>1175</v>
      </c>
      <c r="L87" s="67">
        <v>1275</v>
      </c>
      <c r="M87" s="286">
        <v>1275</v>
      </c>
      <c r="N87" s="287">
        <v>1.0851063829787233</v>
      </c>
      <c r="O87" s="47"/>
    </row>
    <row r="88" spans="1:15" ht="12.75">
      <c r="A88" s="51"/>
      <c r="B88" s="22"/>
      <c r="C88" s="52"/>
      <c r="D88" s="72"/>
      <c r="E88" s="193">
        <v>5499</v>
      </c>
      <c r="F88" s="255"/>
      <c r="G88" s="73" t="s">
        <v>417</v>
      </c>
      <c r="H88" s="74"/>
      <c r="I88" s="75"/>
      <c r="J88" s="76">
        <v>50</v>
      </c>
      <c r="K88" s="77">
        <v>0</v>
      </c>
      <c r="L88" s="77">
        <v>0</v>
      </c>
      <c r="M88" s="292">
        <v>0</v>
      </c>
      <c r="N88" s="293" t="s">
        <v>208</v>
      </c>
      <c r="O88" s="47"/>
    </row>
    <row r="89" spans="1:15" ht="12.75">
      <c r="A89" s="51" t="e">
        <f>IF(COUNTBLANK(C89:IV89)=254,"odstr",IF(AND($A$1="TISK",SUM(J89:N89)=0),"odstr","OK"))</f>
        <v>#REF!</v>
      </c>
      <c r="B89" s="22" t="s">
        <v>103</v>
      </c>
      <c r="C89" s="52"/>
      <c r="D89" s="81"/>
      <c r="E89" s="200">
        <v>54</v>
      </c>
      <c r="F89" s="257"/>
      <c r="G89" s="303" t="s">
        <v>46</v>
      </c>
      <c r="H89" s="83"/>
      <c r="I89" s="84"/>
      <c r="J89" s="203">
        <v>13208</v>
      </c>
      <c r="K89" s="204">
        <v>11072.9</v>
      </c>
      <c r="L89" s="204">
        <v>12184.67</v>
      </c>
      <c r="M89" s="299">
        <v>8486.946249999999</v>
      </c>
      <c r="N89" s="304">
        <v>0.7664610219545015</v>
      </c>
      <c r="O89" s="47"/>
    </row>
    <row r="90" spans="1:15" ht="12.75">
      <c r="A90" s="51" t="e">
        <f>IF(COUNTBLANK(C90:IV90)=254,"odstr",IF(AND($A$1="TISK",SUM(J90:N90)=0),"odstr","OK"))</f>
        <v>#REF!</v>
      </c>
      <c r="B90" s="22" t="s">
        <v>103</v>
      </c>
      <c r="C90" s="52"/>
      <c r="D90" s="90"/>
      <c r="E90" s="231">
        <v>5511</v>
      </c>
      <c r="F90" s="260"/>
      <c r="G90" s="91" t="s">
        <v>366</v>
      </c>
      <c r="H90" s="92"/>
      <c r="I90" s="93"/>
      <c r="J90" s="94">
        <v>389267</v>
      </c>
      <c r="K90" s="95">
        <v>379536.5</v>
      </c>
      <c r="L90" s="95">
        <v>383038.526</v>
      </c>
      <c r="M90" s="301">
        <v>380428.684</v>
      </c>
      <c r="N90" s="302">
        <v>1.0023507198912358</v>
      </c>
      <c r="O90" s="47"/>
    </row>
    <row r="91" spans="1:15" ht="12.75">
      <c r="A91" s="51" t="e">
        <f>IF(COUNTBLANK(C91:IV91)=254,"odstr",IF(AND($A$1="TISK",SUM(J91:N91)=0),"odstr","OK"))</f>
        <v>#REF!</v>
      </c>
      <c r="B91" s="22" t="s">
        <v>103</v>
      </c>
      <c r="C91" s="52"/>
      <c r="D91" s="62"/>
      <c r="E91" s="178">
        <v>5531</v>
      </c>
      <c r="F91" s="249"/>
      <c r="G91" s="63" t="s">
        <v>418</v>
      </c>
      <c r="H91" s="64"/>
      <c r="I91" s="65"/>
      <c r="J91" s="66">
        <v>0</v>
      </c>
      <c r="K91" s="67">
        <v>766</v>
      </c>
      <c r="L91" s="67">
        <v>1166</v>
      </c>
      <c r="M91" s="286">
        <v>1165.375</v>
      </c>
      <c r="N91" s="287">
        <v>1.5213772845953002</v>
      </c>
      <c r="O91" s="47"/>
    </row>
    <row r="92" spans="1:15" ht="12.75">
      <c r="A92" s="51" t="e">
        <f>IF(COUNTBLANK(C92:IV92)=254,"odstr",IF(AND($A$1="TISK",SUM(J92:N92)=0),"odstr","OK"))</f>
        <v>#REF!</v>
      </c>
      <c r="B92" s="22" t="s">
        <v>103</v>
      </c>
      <c r="C92" s="52"/>
      <c r="D92" s="315"/>
      <c r="E92" s="316">
        <v>5532</v>
      </c>
      <c r="F92" s="317"/>
      <c r="G92" s="73" t="s">
        <v>419</v>
      </c>
      <c r="H92" s="318"/>
      <c r="I92" s="319"/>
      <c r="J92" s="76">
        <v>2589</v>
      </c>
      <c r="K92" s="77">
        <v>2676</v>
      </c>
      <c r="L92" s="77">
        <v>2926</v>
      </c>
      <c r="M92" s="292">
        <v>2910.1389900000004</v>
      </c>
      <c r="N92" s="320">
        <v>1.0874958856502244</v>
      </c>
      <c r="O92" s="47"/>
    </row>
    <row r="93" spans="1:15" ht="12.75">
      <c r="A93" s="51" t="e">
        <f>IF(COUNTBLANK(C93:IV93)=254,"odstr",IF(AND($A$1="TISK",SUM(J93:N93)=0),"odstr","OK"))</f>
        <v>#REF!</v>
      </c>
      <c r="B93" s="22" t="s">
        <v>103</v>
      </c>
      <c r="C93" s="52"/>
      <c r="D93" s="81"/>
      <c r="E93" s="200">
        <v>55</v>
      </c>
      <c r="F93" s="257"/>
      <c r="G93" s="303" t="s">
        <v>47</v>
      </c>
      <c r="H93" s="83"/>
      <c r="I93" s="84"/>
      <c r="J93" s="203">
        <v>391856</v>
      </c>
      <c r="K93" s="204">
        <v>382978.5</v>
      </c>
      <c r="L93" s="204">
        <v>387130.526</v>
      </c>
      <c r="M93" s="299">
        <v>384504.19799</v>
      </c>
      <c r="N93" s="304">
        <v>1.0039837692977545</v>
      </c>
      <c r="O93" s="47"/>
    </row>
    <row r="94" spans="1:15" ht="12.75">
      <c r="A94" s="51" t="e">
        <f>IF(COUNTBLANK(C94:IV94)=254,"odstr",IF(AND($A$1="TISK",SUM(J94:N94)=0),"odstr","OK"))</f>
        <v>#REF!</v>
      </c>
      <c r="B94" s="22" t="s">
        <v>103</v>
      </c>
      <c r="C94" s="52"/>
      <c r="D94" s="321"/>
      <c r="E94" s="226">
        <v>5909</v>
      </c>
      <c r="F94" s="322"/>
      <c r="G94" s="73" t="s">
        <v>367</v>
      </c>
      <c r="H94" s="323"/>
      <c r="I94" s="324"/>
      <c r="J94" s="220">
        <v>10</v>
      </c>
      <c r="K94" s="221">
        <v>5</v>
      </c>
      <c r="L94" s="221">
        <v>1446.167</v>
      </c>
      <c r="M94" s="325">
        <v>-3904.22498</v>
      </c>
      <c r="N94" s="326">
        <v>-780.844996</v>
      </c>
      <c r="O94" s="47"/>
    </row>
    <row r="95" spans="1:15" ht="12.75">
      <c r="A95" s="51" t="e">
        <f>IF(COUNTBLANK(C94:IV94)=254,"odstr",IF(AND($A$1="TISK",SUM(J94:N94)=0),"odstr","OK"))</f>
        <v>#REF!</v>
      </c>
      <c r="B95" s="22" t="s">
        <v>103</v>
      </c>
      <c r="C95" s="52"/>
      <c r="D95" s="81"/>
      <c r="E95" s="200">
        <v>59</v>
      </c>
      <c r="F95" s="257"/>
      <c r="G95" s="303" t="s">
        <v>49</v>
      </c>
      <c r="H95" s="83"/>
      <c r="I95" s="84"/>
      <c r="J95" s="203">
        <v>10</v>
      </c>
      <c r="K95" s="204">
        <v>5</v>
      </c>
      <c r="L95" s="204">
        <v>1446.167</v>
      </c>
      <c r="M95" s="299">
        <v>-3904.22498</v>
      </c>
      <c r="N95" s="304">
        <v>-780.844996</v>
      </c>
      <c r="O95" s="47"/>
    </row>
    <row r="96" spans="1:15" ht="12.75">
      <c r="A96" s="51" t="e">
        <f>IF(COUNTBLANK(C96:IV96)=254,"odstr",IF(AND($A$1="TISK",SUM(J96:N96)=0),"odstr","OK"))</f>
        <v>#REF!</v>
      </c>
      <c r="B96" s="22" t="s">
        <v>103</v>
      </c>
      <c r="C96" s="52"/>
      <c r="D96" s="81"/>
      <c r="E96" s="200">
        <v>5</v>
      </c>
      <c r="F96" s="257"/>
      <c r="G96" s="303" t="s">
        <v>220</v>
      </c>
      <c r="H96" s="83"/>
      <c r="I96" s="84"/>
      <c r="J96" s="203">
        <v>124704657</v>
      </c>
      <c r="K96" s="204">
        <v>126982416.85600002</v>
      </c>
      <c r="L96" s="204">
        <v>129523566.56207998</v>
      </c>
      <c r="M96" s="299">
        <v>127178431.86713003</v>
      </c>
      <c r="N96" s="304">
        <v>1.001543639001235</v>
      </c>
      <c r="O96" s="47"/>
    </row>
    <row r="97" spans="1:15" ht="12.75">
      <c r="A97" s="51" t="e">
        <f>IF(COUNTBLANK(C97:IV97)=254,"odstr",IF(AND($A$1="TISK",SUM(J97:N97)=0),"odstr","OK"))</f>
        <v>#REF!</v>
      </c>
      <c r="B97" s="22" t="s">
        <v>103</v>
      </c>
      <c r="C97" s="52"/>
      <c r="D97" s="90"/>
      <c r="E97" s="231">
        <v>6111</v>
      </c>
      <c r="F97" s="260"/>
      <c r="G97" s="91" t="s">
        <v>328</v>
      </c>
      <c r="H97" s="92"/>
      <c r="I97" s="93"/>
      <c r="J97" s="94">
        <v>0</v>
      </c>
      <c r="K97" s="95">
        <v>7350</v>
      </c>
      <c r="L97" s="95">
        <v>12495.11</v>
      </c>
      <c r="M97" s="301">
        <v>10442.13399</v>
      </c>
      <c r="N97" s="302">
        <v>1.4206985020408163</v>
      </c>
      <c r="O97" s="47"/>
    </row>
    <row r="98" spans="1:15" ht="12.75">
      <c r="A98" s="51" t="e">
        <f>IF(COUNTBLANK(C98:IV98)=254,"odstr",IF(AND($A$1="TISK",SUM(J98:N98)=0),"odstr","OK"))</f>
        <v>#REF!</v>
      </c>
      <c r="B98" s="22" t="s">
        <v>103</v>
      </c>
      <c r="C98" s="52"/>
      <c r="D98" s="62" t="s">
        <v>180</v>
      </c>
      <c r="E98" s="178">
        <v>6112</v>
      </c>
      <c r="F98" s="249"/>
      <c r="G98" s="63" t="s">
        <v>368</v>
      </c>
      <c r="H98" s="64"/>
      <c r="I98" s="65"/>
      <c r="J98" s="66">
        <v>0</v>
      </c>
      <c r="K98" s="67">
        <v>1500</v>
      </c>
      <c r="L98" s="67">
        <v>1500</v>
      </c>
      <c r="M98" s="286">
        <v>1135.7719</v>
      </c>
      <c r="N98" s="287">
        <v>0.7571812666666666</v>
      </c>
      <c r="O98" s="47"/>
    </row>
    <row r="99" spans="1:15" ht="12.75">
      <c r="A99" s="51" t="e">
        <f>IF(COUNTBLANK(C99:IV99)=254,"odstr",IF(AND($A$1="TISK",SUM(J99:N99)=0),"odstr","OK"))</f>
        <v>#REF!</v>
      </c>
      <c r="B99" s="22" t="s">
        <v>103</v>
      </c>
      <c r="C99" s="52"/>
      <c r="D99" s="62"/>
      <c r="E99" s="178">
        <v>6121</v>
      </c>
      <c r="F99" s="249"/>
      <c r="G99" s="63" t="s">
        <v>370</v>
      </c>
      <c r="H99" s="64"/>
      <c r="I99" s="65"/>
      <c r="J99" s="66">
        <v>11132</v>
      </c>
      <c r="K99" s="67">
        <v>13657.532</v>
      </c>
      <c r="L99" s="67">
        <v>13657.532</v>
      </c>
      <c r="M99" s="286">
        <v>364.99</v>
      </c>
      <c r="N99" s="287">
        <v>0.02672444772598739</v>
      </c>
      <c r="O99" s="47"/>
    </row>
    <row r="100" spans="1:15" ht="12.75">
      <c r="A100" s="51" t="e">
        <f>IF(COUNTBLANK(C100:IV100)=254,"odstr",IF(AND($A$1="TISK",SUM(J100:N100)=0),"odstr","OK"))</f>
        <v>#REF!</v>
      </c>
      <c r="B100" s="22" t="s">
        <v>103</v>
      </c>
      <c r="C100" s="52"/>
      <c r="D100" s="62"/>
      <c r="E100" s="178">
        <v>6122</v>
      </c>
      <c r="F100" s="249"/>
      <c r="G100" s="63" t="s">
        <v>371</v>
      </c>
      <c r="H100" s="64"/>
      <c r="I100" s="65"/>
      <c r="J100" s="66">
        <v>0</v>
      </c>
      <c r="K100" s="67">
        <v>11516.458</v>
      </c>
      <c r="L100" s="67">
        <v>11666.458</v>
      </c>
      <c r="M100" s="286">
        <v>8322.446</v>
      </c>
      <c r="N100" s="287">
        <v>0.7226567404665566</v>
      </c>
      <c r="O100" s="47"/>
    </row>
    <row r="101" spans="1:15" ht="12.75">
      <c r="A101" s="51" t="e">
        <f>IF(COUNTBLANK(C101:IV101)=254,"odstr",IF(AND($A$1="TISK",SUM(J101:N101)=0),"odstr","OK"))</f>
        <v>#REF!</v>
      </c>
      <c r="B101" s="22" t="s">
        <v>103</v>
      </c>
      <c r="C101" s="52"/>
      <c r="D101" s="62"/>
      <c r="E101" s="178">
        <v>6123</v>
      </c>
      <c r="F101" s="249"/>
      <c r="G101" s="63" t="s">
        <v>372</v>
      </c>
      <c r="H101" s="64"/>
      <c r="I101" s="65"/>
      <c r="J101" s="66">
        <v>0</v>
      </c>
      <c r="K101" s="67">
        <v>9872.21</v>
      </c>
      <c r="L101" s="67">
        <v>10022.21</v>
      </c>
      <c r="M101" s="286">
        <v>9631.562</v>
      </c>
      <c r="N101" s="287">
        <v>0.9756236952009734</v>
      </c>
      <c r="O101" s="47"/>
    </row>
    <row r="102" spans="1:15" ht="12.75">
      <c r="A102" s="51" t="e">
        <f>IF(COUNTBLANK(C102:IV102)=254,"odstr",IF(AND($A$1="TISK",SUM(J102:N102)=0),"odstr","OK"))</f>
        <v>#REF!</v>
      </c>
      <c r="B102" s="22" t="s">
        <v>103</v>
      </c>
      <c r="C102" s="52"/>
      <c r="D102" s="62"/>
      <c r="E102" s="178">
        <v>6125</v>
      </c>
      <c r="F102" s="249"/>
      <c r="G102" s="63" t="s">
        <v>373</v>
      </c>
      <c r="H102" s="64"/>
      <c r="I102" s="65"/>
      <c r="J102" s="66">
        <v>0</v>
      </c>
      <c r="K102" s="67">
        <v>13215.07</v>
      </c>
      <c r="L102" s="67">
        <v>15858.016</v>
      </c>
      <c r="M102" s="286">
        <v>9185.15848</v>
      </c>
      <c r="N102" s="287">
        <v>0.6950518218972733</v>
      </c>
      <c r="O102" s="47"/>
    </row>
    <row r="103" spans="1:15" ht="12.75">
      <c r="A103" s="51"/>
      <c r="B103" s="22"/>
      <c r="C103" s="52"/>
      <c r="D103" s="81"/>
      <c r="E103" s="200">
        <v>61</v>
      </c>
      <c r="F103" s="257"/>
      <c r="G103" s="82" t="s">
        <v>50</v>
      </c>
      <c r="H103" s="83"/>
      <c r="I103" s="84"/>
      <c r="J103" s="203">
        <v>11132</v>
      </c>
      <c r="K103" s="204">
        <v>57111.27</v>
      </c>
      <c r="L103" s="204">
        <v>65199.326</v>
      </c>
      <c r="M103" s="299">
        <v>39082.06237</v>
      </c>
      <c r="N103" s="304">
        <v>0.6843143633471993</v>
      </c>
      <c r="O103" s="47"/>
    </row>
    <row r="104" spans="1:15" ht="12.75">
      <c r="A104" s="51"/>
      <c r="B104" s="22"/>
      <c r="C104" s="52"/>
      <c r="D104" s="309"/>
      <c r="E104" s="231">
        <v>6313</v>
      </c>
      <c r="F104" s="327"/>
      <c r="G104" s="305" t="s">
        <v>377</v>
      </c>
      <c r="H104" s="305"/>
      <c r="I104" s="328"/>
      <c r="J104" s="94">
        <v>0</v>
      </c>
      <c r="K104" s="95">
        <v>331339.067</v>
      </c>
      <c r="L104" s="95">
        <v>624677.065</v>
      </c>
      <c r="M104" s="301">
        <v>558715.6515</v>
      </c>
      <c r="N104" s="302">
        <v>1.6862353617359587</v>
      </c>
      <c r="O104" s="47"/>
    </row>
    <row r="105" spans="1:15" ht="12.75">
      <c r="A105" s="51"/>
      <c r="B105" s="22"/>
      <c r="C105" s="52"/>
      <c r="D105" s="62"/>
      <c r="E105" s="178">
        <v>6319</v>
      </c>
      <c r="F105" s="249"/>
      <c r="G105" s="306" t="s">
        <v>378</v>
      </c>
      <c r="H105" s="64"/>
      <c r="I105" s="65"/>
      <c r="J105" s="66">
        <v>13300</v>
      </c>
      <c r="K105" s="67">
        <v>1494</v>
      </c>
      <c r="L105" s="67">
        <v>9557</v>
      </c>
      <c r="M105" s="286">
        <v>9494</v>
      </c>
      <c r="N105" s="287">
        <v>6.35475234270415</v>
      </c>
      <c r="O105" s="47"/>
    </row>
    <row r="106" spans="1:15" ht="12.75">
      <c r="A106" s="51" t="e">
        <f>IF(COUNTBLANK(C106:IV106)=254,"odstr",IF(AND($A$1="TISK",SUM(J106:N106)=0),"odstr","OK"))</f>
        <v>#REF!</v>
      </c>
      <c r="B106" s="22" t="s">
        <v>103</v>
      </c>
      <c r="C106" s="52"/>
      <c r="D106" s="62"/>
      <c r="E106" s="178">
        <v>6321</v>
      </c>
      <c r="F106" s="249"/>
      <c r="G106" s="306" t="s">
        <v>379</v>
      </c>
      <c r="H106" s="64"/>
      <c r="I106" s="65"/>
      <c r="J106" s="66">
        <v>0</v>
      </c>
      <c r="K106" s="67">
        <v>289922.327</v>
      </c>
      <c r="L106" s="67">
        <v>340471.585</v>
      </c>
      <c r="M106" s="286">
        <v>340471.579</v>
      </c>
      <c r="N106" s="287">
        <v>1.1743544642562145</v>
      </c>
      <c r="O106" s="47"/>
    </row>
    <row r="107" spans="1:15" ht="12.75">
      <c r="A107" s="51" t="e">
        <f>IF(COUNTBLANK(C107:IV107)=254,"odstr",IF(AND($A$1="TISK",SUM(J107:N107)=0),"odstr","OK"))</f>
        <v>#REF!</v>
      </c>
      <c r="B107" s="22" t="s">
        <v>103</v>
      </c>
      <c r="C107" s="52"/>
      <c r="D107" s="62"/>
      <c r="E107" s="178">
        <v>6322</v>
      </c>
      <c r="F107" s="249"/>
      <c r="G107" s="306" t="s">
        <v>380</v>
      </c>
      <c r="H107" s="64"/>
      <c r="I107" s="65"/>
      <c r="J107" s="66">
        <v>945294</v>
      </c>
      <c r="K107" s="67">
        <v>872770.606</v>
      </c>
      <c r="L107" s="67">
        <v>872770.606</v>
      </c>
      <c r="M107" s="286">
        <v>816151.41324</v>
      </c>
      <c r="N107" s="287">
        <v>0.9351270627461988</v>
      </c>
      <c r="O107" s="47"/>
    </row>
    <row r="108" spans="1:15" ht="12.75">
      <c r="A108" s="51" t="e">
        <f>IF(COUNTBLANK(C108:IV108)=254,"odstr",IF(AND($A$1="TISK",SUM(J108:N108)=0),"odstr","OK"))</f>
        <v>#REF!</v>
      </c>
      <c r="B108" s="22" t="s">
        <v>103</v>
      </c>
      <c r="C108" s="52"/>
      <c r="D108" s="62"/>
      <c r="E108" s="178">
        <v>6323</v>
      </c>
      <c r="F108" s="249"/>
      <c r="G108" s="306" t="s">
        <v>381</v>
      </c>
      <c r="H108" s="306"/>
      <c r="I108" s="65"/>
      <c r="J108" s="66">
        <v>0</v>
      </c>
      <c r="K108" s="67">
        <v>1000</v>
      </c>
      <c r="L108" s="67">
        <v>1000</v>
      </c>
      <c r="M108" s="286">
        <v>1000</v>
      </c>
      <c r="N108" s="287">
        <v>1</v>
      </c>
      <c r="O108" s="47"/>
    </row>
    <row r="109" spans="1:15" ht="12.75">
      <c r="A109" s="51" t="e">
        <f>IF(COUNTBLANK(C109:IV109)=254,"odstr",IF(AND($A$1="TISK",SUM(J109:N109)=0),"odstr","OK"))</f>
        <v>#REF!</v>
      </c>
      <c r="B109" s="22" t="s">
        <v>103</v>
      </c>
      <c r="C109" s="52"/>
      <c r="D109" s="62"/>
      <c r="E109" s="178">
        <v>6329</v>
      </c>
      <c r="F109" s="249"/>
      <c r="G109" s="306" t="s">
        <v>382</v>
      </c>
      <c r="H109" s="306"/>
      <c r="I109" s="65"/>
      <c r="J109" s="66">
        <v>340</v>
      </c>
      <c r="K109" s="67">
        <v>137031.877</v>
      </c>
      <c r="L109" s="67">
        <v>417297.19</v>
      </c>
      <c r="M109" s="286">
        <v>361702.72968</v>
      </c>
      <c r="N109" s="287">
        <v>2.6395517422562924</v>
      </c>
      <c r="O109" s="47"/>
    </row>
    <row r="110" spans="1:15" ht="12.75">
      <c r="A110" s="51" t="e">
        <f>IF(COUNTBLANK(C110:IV110)=254,"odstr",IF(AND($A$1="TISK",SUM(J110:N110)=0),"odstr","OK"))</f>
        <v>#REF!</v>
      </c>
      <c r="B110" s="22" t="s">
        <v>103</v>
      </c>
      <c r="C110" s="52"/>
      <c r="D110" s="62"/>
      <c r="E110" s="178">
        <v>6341</v>
      </c>
      <c r="F110" s="249"/>
      <c r="G110" s="306" t="s">
        <v>383</v>
      </c>
      <c r="H110" s="64"/>
      <c r="I110" s="65"/>
      <c r="J110" s="66">
        <v>0</v>
      </c>
      <c r="K110" s="67">
        <v>9003.657</v>
      </c>
      <c r="L110" s="67">
        <v>9748.613</v>
      </c>
      <c r="M110" s="286">
        <v>8548.8785</v>
      </c>
      <c r="N110" s="287">
        <v>0.9494895796230356</v>
      </c>
      <c r="O110" s="47"/>
    </row>
    <row r="111" spans="1:15" ht="12.75">
      <c r="A111" s="51" t="e">
        <f>IF(COUNTBLANK(C111:IV111)=254,"odstr",IF(AND($A$1="TISK",SUM(J111:N111)=0),"odstr","OK"))</f>
        <v>#REF!</v>
      </c>
      <c r="B111" s="22" t="s">
        <v>103</v>
      </c>
      <c r="C111" s="52"/>
      <c r="D111" s="62"/>
      <c r="E111" s="178">
        <v>6342</v>
      </c>
      <c r="F111" s="249"/>
      <c r="G111" s="306" t="s">
        <v>384</v>
      </c>
      <c r="H111" s="64"/>
      <c r="I111" s="65"/>
      <c r="J111" s="66">
        <v>549000</v>
      </c>
      <c r="K111" s="67">
        <v>336467.432</v>
      </c>
      <c r="L111" s="67">
        <v>407834.343</v>
      </c>
      <c r="M111" s="286">
        <v>271176.45365</v>
      </c>
      <c r="N111" s="287">
        <v>0.8059515657669952</v>
      </c>
      <c r="O111" s="47"/>
    </row>
    <row r="112" spans="1:15" ht="12.75">
      <c r="A112" s="51" t="e">
        <f>IF(COUNTBLANK(C112:IV112)=254,"odstr",IF(AND($A$1="TISK",SUM(J112:N112)=0),"odstr","OK"))</f>
        <v>#REF!</v>
      </c>
      <c r="B112" s="22" t="s">
        <v>103</v>
      </c>
      <c r="C112" s="52"/>
      <c r="D112" s="62"/>
      <c r="E112" s="178">
        <v>6351</v>
      </c>
      <c r="F112" s="249"/>
      <c r="G112" s="306" t="s">
        <v>385</v>
      </c>
      <c r="H112" s="306"/>
      <c r="I112" s="65"/>
      <c r="J112" s="66">
        <v>246328</v>
      </c>
      <c r="K112" s="67">
        <v>149036.565</v>
      </c>
      <c r="L112" s="67">
        <v>247457.849</v>
      </c>
      <c r="M112" s="286">
        <v>32587.891929999998</v>
      </c>
      <c r="N112" s="287">
        <v>0.21865702507300808</v>
      </c>
      <c r="O112" s="47"/>
    </row>
    <row r="113" spans="1:15" ht="12.75">
      <c r="A113" s="51" t="e">
        <f>IF(COUNTBLANK(C113:IV113)=254,"odstr",IF(AND($A$1="TISK",SUM(J113:N113)=0),"odstr","OK"))</f>
        <v>#REF!</v>
      </c>
      <c r="B113" s="22" t="s">
        <v>103</v>
      </c>
      <c r="C113" s="52"/>
      <c r="D113" s="62"/>
      <c r="E113" s="178">
        <v>6352</v>
      </c>
      <c r="F113" s="249"/>
      <c r="G113" s="306" t="s">
        <v>386</v>
      </c>
      <c r="H113" s="64"/>
      <c r="I113" s="65"/>
      <c r="J113" s="66">
        <v>13895742</v>
      </c>
      <c r="K113" s="67">
        <v>11062514.25</v>
      </c>
      <c r="L113" s="67">
        <v>13196973.15</v>
      </c>
      <c r="M113" s="286">
        <v>7052811.87754</v>
      </c>
      <c r="N113" s="287">
        <v>0.6375414953738929</v>
      </c>
      <c r="O113" s="47"/>
    </row>
    <row r="114" spans="1:15" ht="12.75">
      <c r="A114" s="51" t="e">
        <f>IF(COUNTBLANK(C114:IV114)=254,"odstr",IF(AND($A$1="TISK",SUM(J114:N114)=0),"odstr","OK"))</f>
        <v>#REF!</v>
      </c>
      <c r="B114" s="22" t="s">
        <v>103</v>
      </c>
      <c r="C114" s="52"/>
      <c r="D114" s="62"/>
      <c r="E114" s="178">
        <v>6354</v>
      </c>
      <c r="F114" s="249"/>
      <c r="G114" s="306" t="s">
        <v>387</v>
      </c>
      <c r="H114" s="64"/>
      <c r="I114" s="65"/>
      <c r="J114" s="66">
        <v>40400</v>
      </c>
      <c r="K114" s="67">
        <v>1231417.495</v>
      </c>
      <c r="L114" s="67">
        <v>1614328.717</v>
      </c>
      <c r="M114" s="286">
        <v>1529467.0474999999</v>
      </c>
      <c r="N114" s="287">
        <v>1.2420377765544088</v>
      </c>
      <c r="O114" s="47"/>
    </row>
    <row r="115" spans="1:15" ht="12.75">
      <c r="A115" s="51" t="e">
        <f>IF(COUNTBLANK(C115:IV115)=254,"odstr",IF(AND($A$1="TISK",SUM(J115:N115)=0),"odstr","OK"))</f>
        <v>#REF!</v>
      </c>
      <c r="B115" s="22" t="s">
        <v>103</v>
      </c>
      <c r="C115" s="52"/>
      <c r="D115" s="62"/>
      <c r="E115" s="178">
        <v>6359</v>
      </c>
      <c r="F115" s="249"/>
      <c r="G115" s="306" t="s">
        <v>388</v>
      </c>
      <c r="H115" s="64"/>
      <c r="I115" s="65"/>
      <c r="J115" s="66">
        <v>5500</v>
      </c>
      <c r="K115" s="67">
        <v>96066.063</v>
      </c>
      <c r="L115" s="67">
        <v>265507.537</v>
      </c>
      <c r="M115" s="286">
        <v>243194.9718</v>
      </c>
      <c r="N115" s="287">
        <v>2.5315388619600245</v>
      </c>
      <c r="O115" s="47"/>
    </row>
    <row r="116" spans="1:15" ht="12.75">
      <c r="A116" s="51" t="e">
        <f>IF(COUNTBLANK(C116:IV116)=254,"odstr",IF(AND($A$1="TISK",SUM(J116:N116)=0),"odstr","OK"))</f>
        <v>#REF!</v>
      </c>
      <c r="B116" s="22" t="s">
        <v>103</v>
      </c>
      <c r="C116" s="52"/>
      <c r="D116" s="81"/>
      <c r="E116" s="200">
        <v>63</v>
      </c>
      <c r="F116" s="257"/>
      <c r="G116" s="82" t="s">
        <v>52</v>
      </c>
      <c r="H116" s="83"/>
      <c r="I116" s="84"/>
      <c r="J116" s="203">
        <v>15695904</v>
      </c>
      <c r="K116" s="204">
        <v>14518063.339</v>
      </c>
      <c r="L116" s="204">
        <v>18007623.655</v>
      </c>
      <c r="M116" s="299">
        <v>11225322.494339999</v>
      </c>
      <c r="N116" s="304">
        <v>0.7731969638254241</v>
      </c>
      <c r="O116" s="47"/>
    </row>
    <row r="117" spans="1:15" ht="13.5" thickBot="1">
      <c r="A117" s="51" t="e">
        <f>IF(COUNTBLANK(C117:IV117)=254,"odstr",IF(AND($A$1="TISK",SUM(J117:N117)=0),"odstr","OK"))</f>
        <v>#REF!</v>
      </c>
      <c r="B117" s="22" t="s">
        <v>103</v>
      </c>
      <c r="C117" s="52"/>
      <c r="D117" s="309"/>
      <c r="E117" s="329">
        <v>6</v>
      </c>
      <c r="F117" s="327"/>
      <c r="G117" s="330" t="s">
        <v>221</v>
      </c>
      <c r="H117" s="331"/>
      <c r="I117" s="328"/>
      <c r="J117" s="85">
        <v>15707036</v>
      </c>
      <c r="K117" s="86">
        <v>14575174.609</v>
      </c>
      <c r="L117" s="86">
        <v>18072822.981000002</v>
      </c>
      <c r="M117" s="332">
        <v>11264404.55671</v>
      </c>
      <c r="N117" s="333">
        <v>0.7728486868180887</v>
      </c>
      <c r="O117" s="47"/>
    </row>
    <row r="118" spans="1:15" ht="13.5" thickBot="1">
      <c r="A118" s="51" t="e">
        <f>IF(COUNTBLANK(C118:IV118)=254,"odstr",IF(AND($A$1="TISK",SUM(J118:N118)=0),"odstr","OK"))</f>
        <v>#REF!</v>
      </c>
      <c r="B118" s="22" t="s">
        <v>103</v>
      </c>
      <c r="C118" s="52"/>
      <c r="D118" s="108"/>
      <c r="E118" s="109" t="s">
        <v>389</v>
      </c>
      <c r="F118" s="109"/>
      <c r="G118" s="109"/>
      <c r="H118" s="110"/>
      <c r="I118" s="111"/>
      <c r="J118" s="112">
        <v>140411693</v>
      </c>
      <c r="K118" s="113">
        <v>141557591.46500003</v>
      </c>
      <c r="L118" s="113">
        <v>147596389.54307997</v>
      </c>
      <c r="M118" s="334">
        <v>138442836.42384002</v>
      </c>
      <c r="N118" s="335">
        <v>0.977996552435479</v>
      </c>
      <c r="O118" s="47"/>
    </row>
    <row r="119" spans="1:41" ht="13.5">
      <c r="A119" s="51" t="s">
        <v>99</v>
      </c>
      <c r="B119" s="51" t="s">
        <v>104</v>
      </c>
      <c r="D119" s="117" t="s">
        <v>93</v>
      </c>
      <c r="E119" s="118"/>
      <c r="F119" s="118"/>
      <c r="G119" s="118"/>
      <c r="H119" s="118"/>
      <c r="I119" s="117"/>
      <c r="J119" s="117"/>
      <c r="K119" s="117"/>
      <c r="L119" s="117"/>
      <c r="M119" s="117"/>
      <c r="N119" s="119" t="s">
        <v>61</v>
      </c>
      <c r="AO119" s="71"/>
    </row>
    <row r="120" spans="1:14" ht="14.25" customHeight="1">
      <c r="A120" s="51" t="str">
        <f>IF(COUNTBLANK(D120:E120)=2,"odstr","OK")</f>
        <v>odstr</v>
      </c>
      <c r="B120" s="51"/>
      <c r="D120" s="120"/>
      <c r="E120" s="544"/>
      <c r="F120" s="544"/>
      <c r="G120" s="544"/>
      <c r="H120" s="544"/>
      <c r="I120" s="544"/>
      <c r="J120" s="544"/>
      <c r="K120" s="544"/>
      <c r="L120" s="544"/>
      <c r="M120" s="544"/>
      <c r="N120" s="544"/>
    </row>
    <row r="121" spans="1:14" ht="12.75">
      <c r="A121" s="51" t="str">
        <f>IF(COUNTBLANK(D121:E121)=2,"odstr","OK")</f>
        <v>odstr</v>
      </c>
      <c r="B121" s="51"/>
      <c r="D121" s="120"/>
      <c r="E121" s="544"/>
      <c r="F121" s="544"/>
      <c r="G121" s="544"/>
      <c r="H121" s="544"/>
      <c r="I121" s="544"/>
      <c r="J121" s="544"/>
      <c r="K121" s="544"/>
      <c r="L121" s="544"/>
      <c r="M121" s="544"/>
      <c r="N121" s="544"/>
    </row>
    <row r="122" spans="1:2" ht="12.75">
      <c r="A122" s="51" t="s">
        <v>104</v>
      </c>
      <c r="B122" s="51"/>
    </row>
    <row r="123" spans="1:14" ht="12.75">
      <c r="A123" s="51"/>
      <c r="B123" s="51"/>
      <c r="J123" s="336"/>
      <c r="K123" s="337"/>
      <c r="L123" s="337"/>
      <c r="M123" s="338"/>
      <c r="N123" s="339"/>
    </row>
    <row r="124" spans="1:14" ht="12.75">
      <c r="A124" s="51"/>
      <c r="B124" s="51"/>
      <c r="J124" s="336"/>
      <c r="K124" s="337"/>
      <c r="L124" s="337"/>
      <c r="M124" s="338"/>
      <c r="N124" s="339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  <row r="202" spans="1:2" ht="12.75">
      <c r="A202" s="51"/>
      <c r="B202" s="51"/>
    </row>
    <row r="203" spans="1:2" ht="12.75">
      <c r="A203" s="51"/>
      <c r="B203" s="51"/>
    </row>
    <row r="204" spans="1:2" ht="12.75">
      <c r="A204" s="51"/>
      <c r="B204" s="51"/>
    </row>
    <row r="205" spans="1:2" ht="12.75">
      <c r="A205" s="51"/>
      <c r="B205" s="51"/>
    </row>
    <row r="206" spans="1:2" ht="12.75">
      <c r="A206" s="51"/>
      <c r="B206" s="51"/>
    </row>
    <row r="207" spans="1:2" ht="12.75">
      <c r="A207" s="51"/>
      <c r="B207" s="51"/>
    </row>
    <row r="208" spans="1:2" ht="12.75">
      <c r="A208" s="51"/>
      <c r="B208" s="51"/>
    </row>
    <row r="209" spans="1:2" ht="12.75">
      <c r="A209" s="51"/>
      <c r="B209" s="51"/>
    </row>
    <row r="210" spans="1:2" ht="12.75">
      <c r="A210" s="51"/>
      <c r="B210" s="51"/>
    </row>
    <row r="211" spans="1:2" ht="12.75">
      <c r="A211" s="51"/>
      <c r="B211" s="51"/>
    </row>
  </sheetData>
  <sheetProtection sheet="1" objects="1" scenarios="1"/>
  <mergeCells count="12">
    <mergeCell ref="G18:H18"/>
    <mergeCell ref="M9:M13"/>
    <mergeCell ref="N9:N13"/>
    <mergeCell ref="D9:E13"/>
    <mergeCell ref="G9:G13"/>
    <mergeCell ref="J9:J13"/>
    <mergeCell ref="K9:K13"/>
    <mergeCell ref="L9:L13"/>
    <mergeCell ref="E120:N120"/>
    <mergeCell ref="E121:N121"/>
    <mergeCell ref="G57:H57"/>
    <mergeCell ref="G69:H69"/>
  </mergeCells>
  <conditionalFormatting sqref="G8">
    <cfRule type="expression" priority="1" dxfId="2" stopIfTrue="1">
      <formula>O8=" "</formula>
    </cfRule>
  </conditionalFormatting>
  <conditionalFormatting sqref="N119">
    <cfRule type="expression" priority="2" dxfId="2" stopIfTrue="1">
      <formula>O119=" "</formula>
    </cfRule>
  </conditionalFormatting>
  <conditionalFormatting sqref="B116:B118 A116:A121 A19:B115 B14:B18 A2:A18">
    <cfRule type="cellIs" priority="3" dxfId="1" operator="equal" stopIfTrue="1">
      <formula>"odstr"</formula>
    </cfRule>
  </conditionalFormatting>
  <conditionalFormatting sqref="C1:E1">
    <cfRule type="cellIs" priority="4" dxfId="0" operator="equal" stopIfTrue="1">
      <formula>"nezadána"</formula>
    </cfRule>
  </conditionalFormatting>
  <conditionalFormatting sqref="B1">
    <cfRule type="cellIs" priority="5" dxfId="2" operator="equal" stopIfTrue="1">
      <formula>"FUNKCE"</formula>
    </cfRule>
  </conditionalFormatting>
  <conditionalFormatting sqref="N1 F1:I1">
    <cfRule type="cellIs" priority="6" dxfId="3" operator="notEqual" stopIfTrue="1">
      <formula>""</formula>
    </cfRule>
  </conditionalFormatting>
  <conditionalFormatting sqref="B4">
    <cfRule type="expression" priority="7" dxfId="2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N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1"/>
  <dimension ref="A1:AI242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4.375" style="26" customWidth="1"/>
    <col min="6" max="6" width="1.12109375" style="26" customWidth="1"/>
    <col min="7" max="7" width="13.75390625" style="26" customWidth="1"/>
    <col min="8" max="8" width="24.875" style="26" customWidth="1"/>
    <col min="9" max="9" width="1.12109375" style="26" customWidth="1"/>
    <col min="10" max="10" width="10.125" style="26" customWidth="1"/>
    <col min="11" max="11" width="10.875" style="26" customWidth="1"/>
    <col min="12" max="12" width="10.75390625" style="26" customWidth="1"/>
    <col min="13" max="13" width="8.75390625" style="26" customWidth="1"/>
    <col min="14" max="14" width="10.375" style="26" customWidth="1"/>
    <col min="15" max="15" width="11.25390625" style="26" customWidth="1"/>
    <col min="16" max="16" width="9.875" style="26" customWidth="1"/>
    <col min="17" max="17" width="8.75390625" style="26" customWidth="1"/>
    <col min="18" max="18" width="9.875" style="26" customWidth="1"/>
    <col min="19" max="19" width="10.00390625" style="26" customWidth="1"/>
    <col min="20" max="20" width="9.875" style="26" customWidth="1"/>
    <col min="21" max="21" width="8.75390625" style="26" customWidth="1"/>
    <col min="22" max="22" width="5.875" style="26" customWidth="1"/>
    <col min="23" max="23" width="10.125" style="26" customWidth="1"/>
    <col min="24" max="24" width="9.00390625" style="26" customWidth="1"/>
    <col min="25" max="25" width="12.625" style="26" customWidth="1"/>
    <col min="26" max="26" width="10.00390625" style="26" customWidth="1"/>
    <col min="27" max="27" width="12.75390625" style="26" customWidth="1"/>
    <col min="28" max="28" width="10.625" style="26" customWidth="1"/>
    <col min="29" max="29" width="7.75390625" style="26" customWidth="1"/>
    <col min="30" max="30" width="5.75390625" style="26" customWidth="1"/>
    <col min="31" max="32" width="10.00390625" style="26" customWidth="1"/>
    <col min="33" max="33" width="8.875" style="26" customWidth="1"/>
    <col min="34" max="34" width="8.75390625" style="26" customWidth="1"/>
    <col min="35" max="35" width="9.375" style="26" customWidth="1"/>
    <col min="36" max="42" width="1.75390625" style="26" customWidth="1"/>
    <col min="43" max="16384" width="9.125" style="26" customWidth="1"/>
  </cols>
  <sheetData>
    <row r="1" spans="1:22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CONCATENATE(C1,U1)</f>
        <v>#REF!</v>
      </c>
      <c r="F1" s="18">
        <v>7</v>
      </c>
      <c r="G1" s="19"/>
      <c r="H1" s="19"/>
      <c r="I1" s="19"/>
      <c r="T1" s="21"/>
      <c r="U1" s="22"/>
      <c r="V1" s="23"/>
    </row>
    <row r="2" spans="1:3" ht="12.75">
      <c r="A2" s="20" t="s">
        <v>99</v>
      </c>
      <c r="B2" s="24"/>
      <c r="C2" s="25"/>
    </row>
    <row r="3" spans="1:21" s="28" customFormat="1" ht="15.75">
      <c r="A3" s="20" t="s">
        <v>99</v>
      </c>
      <c r="B3" s="27" t="s">
        <v>111</v>
      </c>
      <c r="D3" s="29" t="s">
        <v>70</v>
      </c>
      <c r="E3" s="29"/>
      <c r="F3" s="29"/>
      <c r="G3" s="30"/>
      <c r="H3" s="30" t="s">
        <v>390</v>
      </c>
      <c r="I3" s="31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s="28" customFormat="1" ht="15.75" hidden="1">
      <c r="A4" s="20" t="s">
        <v>99</v>
      </c>
      <c r="B4" s="33">
        <f>COUNTA(Datova_oblast)</f>
        <v>1914</v>
      </c>
      <c r="D4" s="34" t="e">
        <f>IF(D1=" ?","",CONCATENATE("Tab. ",E1,":"))</f>
        <v>#REF!</v>
      </c>
      <c r="E4" s="29"/>
      <c r="F4" s="29"/>
      <c r="G4" s="34"/>
      <c r="H4" s="34" t="str">
        <f>IF(H3="Zadejte název tabulky","",H3)</f>
        <v>Výdaje kapitoly 700-Obce a DSO; KÚ (část: 31–32– vzdělávání) – podle položek</v>
      </c>
      <c r="I4" s="31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s="28" customFormat="1" ht="15.75">
      <c r="A5" s="20" t="str">
        <f>IF(D5="","odstr","OK")</f>
        <v>odstr</v>
      </c>
      <c r="B5" s="35">
        <v>0</v>
      </c>
      <c r="D5" s="24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40"/>
      <c r="S5" s="340"/>
      <c r="T5" s="340"/>
      <c r="U5" s="37"/>
    </row>
    <row r="6" spans="1:21" s="28" customFormat="1" ht="21" customHeight="1" hidden="1">
      <c r="A6" s="20" t="str">
        <f>IF(COUNTBLANK(C6:IV6)=254,"odstr","OK")</f>
        <v>odstr</v>
      </c>
      <c r="B6" s="38" t="s">
        <v>101</v>
      </c>
      <c r="D6" s="39"/>
      <c r="E6" s="39"/>
      <c r="F6" s="39"/>
      <c r="G6" s="39"/>
      <c r="H6" s="39"/>
      <c r="I6" s="39"/>
      <c r="J6" s="39"/>
      <c r="K6" s="341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1" s="28" customFormat="1" ht="21" customHeight="1" hidden="1">
      <c r="A7" s="20" t="str">
        <f>IF(COUNTBLANK(C7:IV7)=254,"odstr","OK")</f>
        <v>odstr</v>
      </c>
      <c r="B7" s="38" t="s">
        <v>102</v>
      </c>
      <c r="D7" s="40"/>
      <c r="E7" s="40"/>
      <c r="F7" s="40"/>
      <c r="G7" s="40"/>
      <c r="H7" s="40"/>
      <c r="I7" s="40"/>
      <c r="J7" s="340"/>
      <c r="K7" s="340"/>
      <c r="L7" s="340"/>
      <c r="M7" s="40"/>
      <c r="N7" s="340"/>
      <c r="O7" s="340"/>
      <c r="P7" s="340"/>
      <c r="Q7" s="342"/>
      <c r="R7" s="340"/>
      <c r="S7" s="340"/>
      <c r="T7" s="340"/>
      <c r="U7" s="40"/>
    </row>
    <row r="8" spans="1:22" s="41" customFormat="1" ht="21" customHeight="1" thickBot="1">
      <c r="A8" s="20" t="s">
        <v>99</v>
      </c>
      <c r="B8" s="20"/>
      <c r="D8" s="42" t="s">
        <v>31</v>
      </c>
      <c r="E8" s="43"/>
      <c r="F8" s="43"/>
      <c r="G8" s="43"/>
      <c r="H8" s="43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5" t="s">
        <v>194</v>
      </c>
      <c r="V8" s="20"/>
    </row>
    <row r="9" spans="1:22" ht="6" customHeight="1">
      <c r="A9" s="20" t="s">
        <v>99</v>
      </c>
      <c r="C9" s="46"/>
      <c r="D9" s="619" t="s">
        <v>228</v>
      </c>
      <c r="E9" s="620"/>
      <c r="F9" s="138"/>
      <c r="G9" s="575" t="s">
        <v>229</v>
      </c>
      <c r="H9" s="575"/>
      <c r="I9" s="141"/>
      <c r="J9" s="551" t="s">
        <v>449</v>
      </c>
      <c r="K9" s="559"/>
      <c r="L9" s="559"/>
      <c r="M9" s="625"/>
      <c r="N9" s="571" t="s">
        <v>288</v>
      </c>
      <c r="O9" s="559"/>
      <c r="P9" s="559"/>
      <c r="Q9" s="625"/>
      <c r="R9" s="571" t="s">
        <v>289</v>
      </c>
      <c r="S9" s="559"/>
      <c r="T9" s="559"/>
      <c r="U9" s="625"/>
      <c r="V9" s="47"/>
    </row>
    <row r="10" spans="1:22" ht="6" customHeight="1">
      <c r="A10" s="20" t="s">
        <v>99</v>
      </c>
      <c r="C10" s="46"/>
      <c r="D10" s="621"/>
      <c r="E10" s="622"/>
      <c r="F10" s="142"/>
      <c r="G10" s="576"/>
      <c r="H10" s="576"/>
      <c r="I10" s="145"/>
      <c r="J10" s="626"/>
      <c r="K10" s="627"/>
      <c r="L10" s="627"/>
      <c r="M10" s="628"/>
      <c r="N10" s="629"/>
      <c r="O10" s="627"/>
      <c r="P10" s="627"/>
      <c r="Q10" s="628"/>
      <c r="R10" s="629"/>
      <c r="S10" s="627"/>
      <c r="T10" s="627"/>
      <c r="U10" s="628"/>
      <c r="V10" s="47"/>
    </row>
    <row r="11" spans="1:22" ht="9.75" customHeight="1">
      <c r="A11" s="20" t="s">
        <v>99</v>
      </c>
      <c r="C11" s="46"/>
      <c r="D11" s="621"/>
      <c r="E11" s="622"/>
      <c r="F11" s="142"/>
      <c r="G11" s="576"/>
      <c r="H11" s="576"/>
      <c r="I11" s="145"/>
      <c r="J11" s="601" t="s">
        <v>263</v>
      </c>
      <c r="K11" s="602" t="s">
        <v>264</v>
      </c>
      <c r="L11" s="597" t="s">
        <v>265</v>
      </c>
      <c r="M11" s="600" t="s">
        <v>232</v>
      </c>
      <c r="N11" s="608" t="s">
        <v>263</v>
      </c>
      <c r="O11" s="602" t="s">
        <v>264</v>
      </c>
      <c r="P11" s="597" t="s">
        <v>265</v>
      </c>
      <c r="Q11" s="600" t="s">
        <v>232</v>
      </c>
      <c r="R11" s="608" t="s">
        <v>263</v>
      </c>
      <c r="S11" s="602" t="s">
        <v>264</v>
      </c>
      <c r="T11" s="597" t="s">
        <v>265</v>
      </c>
      <c r="U11" s="600" t="s">
        <v>232</v>
      </c>
      <c r="V11" s="47"/>
    </row>
    <row r="12" spans="1:22" ht="9.75" customHeight="1">
      <c r="A12" s="20" t="s">
        <v>99</v>
      </c>
      <c r="C12" s="46"/>
      <c r="D12" s="621"/>
      <c r="E12" s="622"/>
      <c r="F12" s="142"/>
      <c r="G12" s="576"/>
      <c r="H12" s="576"/>
      <c r="I12" s="145"/>
      <c r="J12" s="579"/>
      <c r="K12" s="582"/>
      <c r="L12" s="630"/>
      <c r="M12" s="549"/>
      <c r="N12" s="609"/>
      <c r="O12" s="582"/>
      <c r="P12" s="630"/>
      <c r="Q12" s="549"/>
      <c r="R12" s="609"/>
      <c r="S12" s="582"/>
      <c r="T12" s="630"/>
      <c r="U12" s="549"/>
      <c r="V12" s="47"/>
    </row>
    <row r="13" spans="1:22" ht="9.75" customHeight="1" thickBot="1">
      <c r="A13" s="20" t="s">
        <v>99</v>
      </c>
      <c r="C13" s="46"/>
      <c r="D13" s="623"/>
      <c r="E13" s="624"/>
      <c r="F13" s="146"/>
      <c r="G13" s="577"/>
      <c r="H13" s="577"/>
      <c r="I13" s="149"/>
      <c r="J13" s="580"/>
      <c r="K13" s="583"/>
      <c r="L13" s="631"/>
      <c r="M13" s="550"/>
      <c r="N13" s="610"/>
      <c r="O13" s="583"/>
      <c r="P13" s="631"/>
      <c r="Q13" s="550"/>
      <c r="R13" s="610"/>
      <c r="S13" s="583"/>
      <c r="T13" s="631"/>
      <c r="U13" s="550"/>
      <c r="V13" s="47"/>
    </row>
    <row r="14" spans="1:35" ht="13.5" thickTop="1">
      <c r="A14" s="51" t="e">
        <f>IF(COUNTBLANK(C14:IV14)=254,"odstr",IF(AND($A$1="TISK",SUM(J14:U14)=0),"odstr","OK"))</f>
        <v>#REF!</v>
      </c>
      <c r="B14" s="22" t="s">
        <v>103</v>
      </c>
      <c r="C14" s="52"/>
      <c r="D14" s="53"/>
      <c r="E14" s="171">
        <v>5011</v>
      </c>
      <c r="F14" s="247"/>
      <c r="G14" s="599" t="s">
        <v>293</v>
      </c>
      <c r="H14" s="599"/>
      <c r="I14" s="56"/>
      <c r="J14" s="248">
        <v>17662.62829</v>
      </c>
      <c r="K14" s="58">
        <v>91022.51212</v>
      </c>
      <c r="L14" s="58">
        <v>73572.48962000001</v>
      </c>
      <c r="M14" s="343">
        <v>0.8082889376092514</v>
      </c>
      <c r="N14" s="248">
        <v>14297.62829</v>
      </c>
      <c r="O14" s="58">
        <v>15623.18808</v>
      </c>
      <c r="P14" s="58">
        <v>14996.459919999998</v>
      </c>
      <c r="Q14" s="343">
        <v>0.9598847458796002</v>
      </c>
      <c r="R14" s="248">
        <v>3365</v>
      </c>
      <c r="S14" s="58">
        <v>75399.32404</v>
      </c>
      <c r="T14" s="58">
        <v>58576.02970000001</v>
      </c>
      <c r="U14" s="343">
        <v>0.7768773851198574</v>
      </c>
      <c r="V14" s="47"/>
      <c r="AD14" s="71"/>
      <c r="AE14" s="71"/>
      <c r="AF14" s="71"/>
      <c r="AG14" s="71"/>
      <c r="AH14" s="71"/>
      <c r="AI14" s="71"/>
    </row>
    <row r="15" spans="1:35" ht="12.75">
      <c r="A15" s="51" t="e">
        <f>IF(COUNTBLANK(C15:IV15)=254,"odstr",IF(AND($A$1="TISK",SUM(J15:U15)=0),"odstr","OK"))</f>
        <v>#REF!</v>
      </c>
      <c r="B15" s="22" t="s">
        <v>103</v>
      </c>
      <c r="C15" s="52"/>
      <c r="D15" s="62"/>
      <c r="E15" s="178">
        <v>5019</v>
      </c>
      <c r="F15" s="249"/>
      <c r="G15" s="590" t="s">
        <v>294</v>
      </c>
      <c r="H15" s="590"/>
      <c r="I15" s="65"/>
      <c r="J15" s="250">
        <v>354</v>
      </c>
      <c r="K15" s="67">
        <v>1131.22974</v>
      </c>
      <c r="L15" s="67">
        <v>415.412</v>
      </c>
      <c r="M15" s="344">
        <v>0.36722160434006973</v>
      </c>
      <c r="N15" s="250">
        <v>354</v>
      </c>
      <c r="O15" s="67">
        <v>345.95</v>
      </c>
      <c r="P15" s="67">
        <v>326.339</v>
      </c>
      <c r="Q15" s="344">
        <v>0.9433126174302645</v>
      </c>
      <c r="R15" s="250">
        <v>0</v>
      </c>
      <c r="S15" s="67">
        <v>785.27974</v>
      </c>
      <c r="T15" s="67">
        <v>89.073</v>
      </c>
      <c r="U15" s="344">
        <v>0.11342836885107974</v>
      </c>
      <c r="V15" s="47"/>
      <c r="AD15" s="71"/>
      <c r="AE15" s="71"/>
      <c r="AF15" s="71"/>
      <c r="AG15" s="71"/>
      <c r="AH15" s="71"/>
      <c r="AI15" s="71"/>
    </row>
    <row r="16" spans="1:35" ht="12.75">
      <c r="A16" s="51" t="e">
        <f>IF(COUNTBLANK(C16:IV16)=254,"odstr",IF(AND($A$1="TISK",SUM(J16:U16)=0),"odstr","OK"))</f>
        <v>#REF!</v>
      </c>
      <c r="B16" s="22" t="s">
        <v>103</v>
      </c>
      <c r="C16" s="52"/>
      <c r="D16" s="62"/>
      <c r="E16" s="178">
        <v>5021</v>
      </c>
      <c r="F16" s="249"/>
      <c r="G16" s="590" t="s">
        <v>295</v>
      </c>
      <c r="H16" s="590"/>
      <c r="I16" s="65"/>
      <c r="J16" s="250">
        <v>13028.66479</v>
      </c>
      <c r="K16" s="67">
        <v>34576.67002</v>
      </c>
      <c r="L16" s="67">
        <v>27878.329850000002</v>
      </c>
      <c r="M16" s="344">
        <v>0.8062757296718999</v>
      </c>
      <c r="N16" s="250">
        <v>12672.197</v>
      </c>
      <c r="O16" s="67">
        <v>24423.60268</v>
      </c>
      <c r="P16" s="67">
        <v>19659.46685</v>
      </c>
      <c r="Q16" s="344">
        <v>0.8049372202610692</v>
      </c>
      <c r="R16" s="250">
        <v>356.46779</v>
      </c>
      <c r="S16" s="67">
        <v>10153.06734</v>
      </c>
      <c r="T16" s="67">
        <v>8218.863</v>
      </c>
      <c r="U16" s="344">
        <v>0.8094955666865497</v>
      </c>
      <c r="V16" s="47"/>
      <c r="AD16" s="71"/>
      <c r="AE16" s="71"/>
      <c r="AF16" s="71"/>
      <c r="AG16" s="71"/>
      <c r="AH16" s="71"/>
      <c r="AI16" s="71"/>
    </row>
    <row r="17" spans="1:35" ht="12.75">
      <c r="A17" s="51" t="e">
        <f>IF(COUNTBLANK(C17:IV17)=254,"odstr",IF(AND($A$1="TISK",SUM(J17:U17)=0),"odstr","OK"))</f>
        <v>#REF!</v>
      </c>
      <c r="B17" s="22" t="s">
        <v>103</v>
      </c>
      <c r="C17" s="52"/>
      <c r="D17" s="62"/>
      <c r="E17" s="178">
        <v>5023</v>
      </c>
      <c r="F17" s="249"/>
      <c r="G17" s="590" t="s">
        <v>391</v>
      </c>
      <c r="H17" s="590"/>
      <c r="I17" s="65"/>
      <c r="J17" s="250">
        <v>0</v>
      </c>
      <c r="K17" s="67">
        <v>4</v>
      </c>
      <c r="L17" s="67">
        <v>8.165</v>
      </c>
      <c r="M17" s="344">
        <v>2.04125</v>
      </c>
      <c r="N17" s="250">
        <v>0</v>
      </c>
      <c r="O17" s="67">
        <v>4</v>
      </c>
      <c r="P17" s="67">
        <v>8.165</v>
      </c>
      <c r="Q17" s="344">
        <v>2.04125</v>
      </c>
      <c r="R17" s="250">
        <v>0</v>
      </c>
      <c r="S17" s="67">
        <v>0</v>
      </c>
      <c r="T17" s="67">
        <v>0</v>
      </c>
      <c r="U17" s="344" t="s">
        <v>208</v>
      </c>
      <c r="V17" s="47"/>
      <c r="AD17" s="71"/>
      <c r="AE17" s="71"/>
      <c r="AF17" s="71"/>
      <c r="AG17" s="71"/>
      <c r="AH17" s="71"/>
      <c r="AI17" s="71"/>
    </row>
    <row r="18" spans="1:35" ht="12.75">
      <c r="A18" s="51" t="e">
        <f>IF(COUNTBLANK(C18:IV18)=254,"odstr",IF(AND($A$1="TISK",SUM(J18:U18)=0),"odstr","OK"))</f>
        <v>#REF!</v>
      </c>
      <c r="B18" s="22" t="s">
        <v>103</v>
      </c>
      <c r="C18" s="52"/>
      <c r="D18" s="62"/>
      <c r="E18" s="178">
        <v>5024</v>
      </c>
      <c r="F18" s="249"/>
      <c r="G18" s="590" t="s">
        <v>297</v>
      </c>
      <c r="H18" s="590"/>
      <c r="I18" s="65"/>
      <c r="J18" s="250">
        <v>0</v>
      </c>
      <c r="K18" s="67">
        <v>290.95</v>
      </c>
      <c r="L18" s="67">
        <v>290.689</v>
      </c>
      <c r="M18" s="344">
        <v>0.9991029386492526</v>
      </c>
      <c r="N18" s="250">
        <v>0</v>
      </c>
      <c r="O18" s="67">
        <v>290.95</v>
      </c>
      <c r="P18" s="67">
        <v>290.689</v>
      </c>
      <c r="Q18" s="344">
        <v>0.9991029386492526</v>
      </c>
      <c r="R18" s="250">
        <v>0</v>
      </c>
      <c r="S18" s="67">
        <v>0</v>
      </c>
      <c r="T18" s="67">
        <v>0</v>
      </c>
      <c r="U18" s="344" t="s">
        <v>208</v>
      </c>
      <c r="V18" s="47"/>
      <c r="AD18" s="71"/>
      <c r="AE18" s="71"/>
      <c r="AF18" s="71"/>
      <c r="AG18" s="71"/>
      <c r="AH18" s="71"/>
      <c r="AI18" s="71"/>
    </row>
    <row r="19" spans="1:35" ht="12.75">
      <c r="A19" s="51" t="e">
        <f>IF(COUNTBLANK(C19:IV19)=254,"odstr",IF(AND($A$1="TISK",SUM(J19:U19)=0),"odstr","OK"))</f>
        <v>#REF!</v>
      </c>
      <c r="B19" s="22" t="s">
        <v>103</v>
      </c>
      <c r="C19" s="52"/>
      <c r="D19" s="62"/>
      <c r="E19" s="178">
        <v>5029</v>
      </c>
      <c r="F19" s="249"/>
      <c r="G19" s="590" t="s">
        <v>299</v>
      </c>
      <c r="H19" s="590"/>
      <c r="I19" s="65"/>
      <c r="J19" s="250">
        <v>0</v>
      </c>
      <c r="K19" s="67">
        <v>168.31</v>
      </c>
      <c r="L19" s="67">
        <v>144.18</v>
      </c>
      <c r="M19" s="344">
        <v>0.8566335927752362</v>
      </c>
      <c r="N19" s="250">
        <v>0</v>
      </c>
      <c r="O19" s="67">
        <v>25</v>
      </c>
      <c r="P19" s="67">
        <v>18.48</v>
      </c>
      <c r="Q19" s="344">
        <v>0.7392</v>
      </c>
      <c r="R19" s="250">
        <v>0</v>
      </c>
      <c r="S19" s="67">
        <v>143.31</v>
      </c>
      <c r="T19" s="67">
        <v>125.7</v>
      </c>
      <c r="U19" s="344">
        <v>0.8771195310864559</v>
      </c>
      <c r="V19" s="47"/>
      <c r="AD19" s="71"/>
      <c r="AE19" s="71"/>
      <c r="AF19" s="71"/>
      <c r="AG19" s="71"/>
      <c r="AH19" s="71"/>
      <c r="AI19" s="71"/>
    </row>
    <row r="20" spans="1:35" ht="27" customHeight="1">
      <c r="A20" s="51" t="e">
        <f>IF(COUNTBLANK(C20:IV20)=254,"odstr",IF(AND($A$1="TISK",SUM(J20:U20)=0),"odstr","OK"))</f>
        <v>#REF!</v>
      </c>
      <c r="B20" s="22" t="s">
        <v>103</v>
      </c>
      <c r="C20" s="52"/>
      <c r="D20" s="62"/>
      <c r="E20" s="178">
        <v>5031</v>
      </c>
      <c r="F20" s="249"/>
      <c r="G20" s="589" t="s">
        <v>300</v>
      </c>
      <c r="H20" s="589"/>
      <c r="I20" s="65"/>
      <c r="J20" s="250">
        <v>5016.12246</v>
      </c>
      <c r="K20" s="67">
        <v>26153.48087</v>
      </c>
      <c r="L20" s="67">
        <v>21019.48341</v>
      </c>
      <c r="M20" s="344">
        <v>0.8036973554105726</v>
      </c>
      <c r="N20" s="250">
        <v>4142.87246</v>
      </c>
      <c r="O20" s="67">
        <v>6157.92722</v>
      </c>
      <c r="P20" s="67">
        <v>5094.05614</v>
      </c>
      <c r="Q20" s="344">
        <v>0.827235522280174</v>
      </c>
      <c r="R20" s="250">
        <v>873.25</v>
      </c>
      <c r="S20" s="67">
        <v>19995.553649999998</v>
      </c>
      <c r="T20" s="67">
        <v>15925.42727</v>
      </c>
      <c r="U20" s="344">
        <v>0.7964484279233749</v>
      </c>
      <c r="V20" s="47"/>
      <c r="AD20" s="71"/>
      <c r="AE20" s="71"/>
      <c r="AF20" s="71"/>
      <c r="AG20" s="71"/>
      <c r="AH20" s="71"/>
      <c r="AI20" s="71"/>
    </row>
    <row r="21" spans="1:35" ht="13.5" customHeight="1">
      <c r="A21" s="51" t="e">
        <f>IF(COUNTBLANK(C21:IV21)=254,"odstr",IF(AND($A$1="TISK",SUM(J21:U21)=0),"odstr","OK"))</f>
        <v>#REF!</v>
      </c>
      <c r="B21" s="22" t="s">
        <v>103</v>
      </c>
      <c r="C21" s="52"/>
      <c r="D21" s="62"/>
      <c r="E21" s="178">
        <v>5032</v>
      </c>
      <c r="F21" s="249"/>
      <c r="G21" s="590" t="s">
        <v>301</v>
      </c>
      <c r="H21" s="590"/>
      <c r="I21" s="65"/>
      <c r="J21" s="250">
        <v>1891.62776</v>
      </c>
      <c r="K21" s="67">
        <v>9591.310269999998</v>
      </c>
      <c r="L21" s="67">
        <v>7537.822550000001</v>
      </c>
      <c r="M21" s="344">
        <v>0.7859012311985193</v>
      </c>
      <c r="N21" s="250">
        <v>1577.37776</v>
      </c>
      <c r="O21" s="67">
        <v>2230.89711</v>
      </c>
      <c r="P21" s="67">
        <v>1805.20155</v>
      </c>
      <c r="Q21" s="344">
        <v>0.809181894542864</v>
      </c>
      <c r="R21" s="250">
        <v>314.25</v>
      </c>
      <c r="S21" s="67">
        <v>7360.413159999999</v>
      </c>
      <c r="T21" s="67">
        <v>5732.621000000001</v>
      </c>
      <c r="U21" s="344">
        <v>0.7788450016846611</v>
      </c>
      <c r="V21" s="47"/>
      <c r="AD21" s="71"/>
      <c r="AE21" s="71"/>
      <c r="AF21" s="71"/>
      <c r="AG21" s="71"/>
      <c r="AH21" s="71"/>
      <c r="AI21" s="71"/>
    </row>
    <row r="22" spans="1:35" ht="13.5" customHeight="1">
      <c r="A22" s="51" t="e">
        <f>IF(COUNTBLANK(C22:IV22)=254,"odstr",IF(AND($A$1="TISK",SUM(J22:U22)=0),"odstr","OK"))</f>
        <v>#REF!</v>
      </c>
      <c r="B22" s="22" t="s">
        <v>103</v>
      </c>
      <c r="C22" s="52"/>
      <c r="D22" s="62"/>
      <c r="E22" s="178">
        <v>5038</v>
      </c>
      <c r="F22" s="249"/>
      <c r="G22" s="590" t="s">
        <v>392</v>
      </c>
      <c r="H22" s="590"/>
      <c r="I22" s="65"/>
      <c r="J22" s="250">
        <v>21.3</v>
      </c>
      <c r="K22" s="67">
        <v>215.14786</v>
      </c>
      <c r="L22" s="67">
        <v>135.65347</v>
      </c>
      <c r="M22" s="344">
        <v>0.6305127552744424</v>
      </c>
      <c r="N22" s="250">
        <v>20.3</v>
      </c>
      <c r="O22" s="67">
        <v>22.53995</v>
      </c>
      <c r="P22" s="67">
        <v>13.29086</v>
      </c>
      <c r="Q22" s="344">
        <v>0.5896579184958263</v>
      </c>
      <c r="R22" s="250">
        <v>1</v>
      </c>
      <c r="S22" s="67">
        <v>192.60791</v>
      </c>
      <c r="T22" s="67">
        <v>122.36261</v>
      </c>
      <c r="U22" s="344">
        <v>0.635293794527961</v>
      </c>
      <c r="V22" s="47"/>
      <c r="AD22" s="71"/>
      <c r="AE22" s="71"/>
      <c r="AF22" s="71"/>
      <c r="AG22" s="71"/>
      <c r="AH22" s="71"/>
      <c r="AI22" s="71"/>
    </row>
    <row r="23" spans="1:35" ht="14.25" customHeight="1">
      <c r="A23" s="51" t="e">
        <f>IF(COUNTBLANK(C23:IV23)=254,"odstr",IF(AND($A$1="TISK",SUM(J23:U23)=0),"odstr","OK"))</f>
        <v>#REF!</v>
      </c>
      <c r="B23" s="22" t="s">
        <v>103</v>
      </c>
      <c r="C23" s="52"/>
      <c r="D23" s="62"/>
      <c r="E23" s="178">
        <v>5039</v>
      </c>
      <c r="F23" s="249"/>
      <c r="G23" s="590" t="s">
        <v>302</v>
      </c>
      <c r="H23" s="590"/>
      <c r="I23" s="65"/>
      <c r="J23" s="250">
        <v>0</v>
      </c>
      <c r="K23" s="67">
        <v>0</v>
      </c>
      <c r="L23" s="67">
        <v>0</v>
      </c>
      <c r="M23" s="344" t="s">
        <v>208</v>
      </c>
      <c r="N23" s="250">
        <v>0</v>
      </c>
      <c r="O23" s="67">
        <v>0</v>
      </c>
      <c r="P23" s="67">
        <v>0</v>
      </c>
      <c r="Q23" s="344" t="s">
        <v>208</v>
      </c>
      <c r="R23" s="250">
        <v>0</v>
      </c>
      <c r="S23" s="67">
        <v>0</v>
      </c>
      <c r="T23" s="67">
        <v>0</v>
      </c>
      <c r="U23" s="344" t="s">
        <v>208</v>
      </c>
      <c r="V23" s="47"/>
      <c r="AD23" s="71"/>
      <c r="AE23" s="71"/>
      <c r="AF23" s="71"/>
      <c r="AG23" s="71"/>
      <c r="AH23" s="71"/>
      <c r="AI23" s="71"/>
    </row>
    <row r="24" spans="1:35" ht="13.5" customHeight="1">
      <c r="A24" s="51" t="e">
        <f>IF(COUNTBLANK(C24:IV24)=254,"odstr",IF(AND($A$1="TISK",SUM(J24:U24)=0),"odstr","OK"))</f>
        <v>#REF!</v>
      </c>
      <c r="B24" s="22" t="s">
        <v>103</v>
      </c>
      <c r="C24" s="52"/>
      <c r="D24" s="251"/>
      <c r="E24" s="210">
        <v>5041</v>
      </c>
      <c r="F24" s="252"/>
      <c r="G24" s="590" t="s">
        <v>393</v>
      </c>
      <c r="H24" s="590"/>
      <c r="I24" s="253"/>
      <c r="J24" s="254">
        <v>5</v>
      </c>
      <c r="K24" s="215">
        <v>5</v>
      </c>
      <c r="L24" s="215">
        <v>5</v>
      </c>
      <c r="M24" s="345">
        <v>1</v>
      </c>
      <c r="N24" s="254">
        <v>5</v>
      </c>
      <c r="O24" s="215">
        <v>5</v>
      </c>
      <c r="P24" s="215">
        <v>5</v>
      </c>
      <c r="Q24" s="345">
        <v>1</v>
      </c>
      <c r="R24" s="254">
        <v>0</v>
      </c>
      <c r="S24" s="215">
        <v>0</v>
      </c>
      <c r="T24" s="216">
        <v>0</v>
      </c>
      <c r="U24" s="345" t="s">
        <v>208</v>
      </c>
      <c r="V24" s="47"/>
      <c r="AD24" s="71"/>
      <c r="AE24" s="71"/>
      <c r="AF24" s="71"/>
      <c r="AG24" s="71"/>
      <c r="AH24" s="71"/>
      <c r="AI24" s="71"/>
    </row>
    <row r="25" spans="1:35" ht="13.5" customHeight="1">
      <c r="A25" s="51" t="e">
        <f>IF(COUNTBLANK(C25:IV25)=254,"odstr",IF(AND($A$1="TISK",SUM(J25:U25)=0),"odstr","OK"))</f>
        <v>#REF!</v>
      </c>
      <c r="B25" s="22" t="s">
        <v>103</v>
      </c>
      <c r="C25" s="52"/>
      <c r="D25" s="72"/>
      <c r="E25" s="193">
        <v>5051</v>
      </c>
      <c r="F25" s="255"/>
      <c r="G25" s="588" t="s">
        <v>394</v>
      </c>
      <c r="H25" s="588"/>
      <c r="I25" s="75"/>
      <c r="J25" s="256">
        <v>0</v>
      </c>
      <c r="K25" s="77">
        <v>0</v>
      </c>
      <c r="L25" s="77">
        <v>0</v>
      </c>
      <c r="M25" s="346" t="s">
        <v>208</v>
      </c>
      <c r="N25" s="256">
        <v>0</v>
      </c>
      <c r="O25" s="77">
        <v>0</v>
      </c>
      <c r="P25" s="77">
        <v>0</v>
      </c>
      <c r="Q25" s="346" t="s">
        <v>208</v>
      </c>
      <c r="R25" s="256">
        <v>0</v>
      </c>
      <c r="S25" s="77">
        <v>0</v>
      </c>
      <c r="T25" s="78">
        <v>0</v>
      </c>
      <c r="U25" s="346" t="s">
        <v>208</v>
      </c>
      <c r="V25" s="47"/>
      <c r="AD25" s="71"/>
      <c r="AE25" s="71"/>
      <c r="AF25" s="71"/>
      <c r="AG25" s="71"/>
      <c r="AH25" s="71"/>
      <c r="AI25" s="71"/>
    </row>
    <row r="26" spans="1:35" ht="27" customHeight="1">
      <c r="A26" s="51" t="e">
        <f>IF(COUNTBLANK(C26:IV26)=254,"odstr",IF(AND($A$1="TISK",SUM(J26:U26)=0),"odstr","OK"))</f>
        <v>#REF!</v>
      </c>
      <c r="B26" s="22" t="s">
        <v>103</v>
      </c>
      <c r="C26" s="52"/>
      <c r="D26" s="294"/>
      <c r="E26" s="295">
        <v>50</v>
      </c>
      <c r="F26" s="296"/>
      <c r="G26" s="570" t="s">
        <v>40</v>
      </c>
      <c r="H26" s="570"/>
      <c r="I26" s="298"/>
      <c r="J26" s="258">
        <v>37979.34330000001</v>
      </c>
      <c r="K26" s="204">
        <v>163158.61088</v>
      </c>
      <c r="L26" s="204">
        <v>131007.2249</v>
      </c>
      <c r="M26" s="347">
        <v>0.8029439831180794</v>
      </c>
      <c r="N26" s="258">
        <v>33069.375510000005</v>
      </c>
      <c r="O26" s="204">
        <v>49129.05503999999</v>
      </c>
      <c r="P26" s="204">
        <v>42217.14832</v>
      </c>
      <c r="Q26" s="347">
        <v>0.8593112219566926</v>
      </c>
      <c r="R26" s="258">
        <v>4909.967790000001</v>
      </c>
      <c r="S26" s="204">
        <v>114029.55584</v>
      </c>
      <c r="T26" s="204">
        <v>88790.07658</v>
      </c>
      <c r="U26" s="348">
        <v>0.7786584445227985</v>
      </c>
      <c r="V26" s="47"/>
      <c r="AD26" s="71"/>
      <c r="AE26" s="71"/>
      <c r="AF26" s="71"/>
      <c r="AG26" s="71"/>
      <c r="AH26" s="71"/>
      <c r="AI26" s="71"/>
    </row>
    <row r="27" spans="1:35" ht="13.5" customHeight="1">
      <c r="A27" s="51" t="e">
        <f>IF(COUNTBLANK(C27:IV27)=254,"odstr",IF(AND($A$1="TISK",SUM(J27:U27)=0),"odstr","OK"))</f>
        <v>#REF!</v>
      </c>
      <c r="B27" s="22" t="s">
        <v>103</v>
      </c>
      <c r="C27" s="52"/>
      <c r="D27" s="90"/>
      <c r="E27" s="231">
        <v>5131</v>
      </c>
      <c r="F27" s="260"/>
      <c r="G27" s="596" t="s">
        <v>395</v>
      </c>
      <c r="H27" s="596"/>
      <c r="I27" s="93"/>
      <c r="J27" s="261">
        <v>11510</v>
      </c>
      <c r="K27" s="95">
        <v>9086.22</v>
      </c>
      <c r="L27" s="95">
        <v>8764.83193</v>
      </c>
      <c r="M27" s="349">
        <v>0.9646290679732608</v>
      </c>
      <c r="N27" s="261">
        <v>11510</v>
      </c>
      <c r="O27" s="95">
        <v>9086.22</v>
      </c>
      <c r="P27" s="95">
        <v>8764.83193</v>
      </c>
      <c r="Q27" s="349">
        <v>0.9646290679732608</v>
      </c>
      <c r="R27" s="250">
        <v>0</v>
      </c>
      <c r="S27" s="67">
        <v>0</v>
      </c>
      <c r="T27" s="67">
        <v>0</v>
      </c>
      <c r="U27" s="349" t="s">
        <v>208</v>
      </c>
      <c r="V27" s="47"/>
      <c r="AD27" s="71"/>
      <c r="AE27" s="71"/>
      <c r="AF27" s="71"/>
      <c r="AG27" s="71"/>
      <c r="AH27" s="71"/>
      <c r="AI27" s="71"/>
    </row>
    <row r="28" spans="1:35" ht="13.5" customHeight="1">
      <c r="A28" s="51" t="e">
        <f>IF(COUNTBLANK(C28:IV28)=254,"odstr",IF(AND($A$1="TISK",SUM(J28:U28)=0),"odstr","OK"))</f>
        <v>#REF!</v>
      </c>
      <c r="B28" s="22" t="s">
        <v>103</v>
      </c>
      <c r="C28" s="52"/>
      <c r="D28" s="62"/>
      <c r="E28" s="178">
        <v>5132</v>
      </c>
      <c r="F28" s="249"/>
      <c r="G28" s="590" t="s">
        <v>303</v>
      </c>
      <c r="H28" s="590"/>
      <c r="I28" s="65"/>
      <c r="J28" s="250">
        <v>48.8</v>
      </c>
      <c r="K28" s="67">
        <v>59.751</v>
      </c>
      <c r="L28" s="67">
        <v>37.89783</v>
      </c>
      <c r="M28" s="344">
        <v>0.6342626901641814</v>
      </c>
      <c r="N28" s="250">
        <v>48.8</v>
      </c>
      <c r="O28" s="67">
        <v>59.751</v>
      </c>
      <c r="P28" s="67">
        <v>37.89783</v>
      </c>
      <c r="Q28" s="344">
        <v>0.6342626901641814</v>
      </c>
      <c r="R28" s="250">
        <v>0</v>
      </c>
      <c r="S28" s="67">
        <v>0</v>
      </c>
      <c r="T28" s="67">
        <v>0</v>
      </c>
      <c r="U28" s="344" t="s">
        <v>208</v>
      </c>
      <c r="V28" s="47"/>
      <c r="AD28" s="71"/>
      <c r="AE28" s="71"/>
      <c r="AF28" s="71"/>
      <c r="AG28" s="71"/>
      <c r="AH28" s="71"/>
      <c r="AI28" s="71"/>
    </row>
    <row r="29" spans="1:35" ht="13.5" customHeight="1">
      <c r="A29" s="51" t="e">
        <f>IF(COUNTBLANK(C29:IV29)=254,"odstr",IF(AND($A$1="TISK",SUM(J29:U29)=0),"odstr","OK"))</f>
        <v>#REF!</v>
      </c>
      <c r="B29" s="22" t="s">
        <v>103</v>
      </c>
      <c r="C29" s="52"/>
      <c r="D29" s="62"/>
      <c r="E29" s="178">
        <v>5133</v>
      </c>
      <c r="F29" s="249"/>
      <c r="G29" s="590" t="s">
        <v>304</v>
      </c>
      <c r="H29" s="590"/>
      <c r="I29" s="65"/>
      <c r="J29" s="250">
        <v>0.5</v>
      </c>
      <c r="K29" s="67">
        <v>7.521</v>
      </c>
      <c r="L29" s="67">
        <v>6.732</v>
      </c>
      <c r="M29" s="344">
        <v>0.8950937375349023</v>
      </c>
      <c r="N29" s="250">
        <v>0.5</v>
      </c>
      <c r="O29" s="67">
        <v>7.521</v>
      </c>
      <c r="P29" s="67">
        <v>6.732</v>
      </c>
      <c r="Q29" s="344">
        <v>0.8950937375349023</v>
      </c>
      <c r="R29" s="250">
        <v>0</v>
      </c>
      <c r="S29" s="67">
        <v>0</v>
      </c>
      <c r="T29" s="67">
        <v>0</v>
      </c>
      <c r="U29" s="344" t="s">
        <v>208</v>
      </c>
      <c r="V29" s="47"/>
      <c r="AD29" s="71"/>
      <c r="AE29" s="71"/>
      <c r="AF29" s="71"/>
      <c r="AG29" s="71"/>
      <c r="AH29" s="71"/>
      <c r="AI29" s="71"/>
    </row>
    <row r="30" spans="1:35" ht="13.5" customHeight="1">
      <c r="A30" s="51" t="e">
        <f>IF(COUNTBLANK(C30:IV30)=254,"odstr",IF(AND($A$1="TISK",SUM(J30:U30)=0),"odstr","OK"))</f>
        <v>#REF!</v>
      </c>
      <c r="B30" s="22" t="s">
        <v>103</v>
      </c>
      <c r="C30" s="52"/>
      <c r="D30" s="62"/>
      <c r="E30" s="178">
        <v>5134</v>
      </c>
      <c r="F30" s="249"/>
      <c r="G30" s="590" t="s">
        <v>305</v>
      </c>
      <c r="H30" s="590"/>
      <c r="I30" s="65"/>
      <c r="J30" s="250">
        <v>19.5</v>
      </c>
      <c r="K30" s="67">
        <v>138.20525</v>
      </c>
      <c r="L30" s="67">
        <v>131.42825</v>
      </c>
      <c r="M30" s="344">
        <v>0.9509642361632427</v>
      </c>
      <c r="N30" s="250">
        <v>19.5</v>
      </c>
      <c r="O30" s="67">
        <v>138.20525</v>
      </c>
      <c r="P30" s="67">
        <v>131.42825</v>
      </c>
      <c r="Q30" s="344">
        <v>0.9509642361632427</v>
      </c>
      <c r="R30" s="250">
        <v>0</v>
      </c>
      <c r="S30" s="67">
        <v>0</v>
      </c>
      <c r="T30" s="67">
        <v>0</v>
      </c>
      <c r="U30" s="344" t="s">
        <v>208</v>
      </c>
      <c r="V30" s="47"/>
      <c r="AD30" s="71"/>
      <c r="AE30" s="71"/>
      <c r="AF30" s="71"/>
      <c r="AG30" s="71"/>
      <c r="AH30" s="71"/>
      <c r="AI30" s="71"/>
    </row>
    <row r="31" spans="1:35" ht="13.5" customHeight="1">
      <c r="A31" s="51" t="e">
        <f>IF(COUNTBLANK(C31:IV31)=254,"odstr",IF(AND($A$1="TISK",SUM(J31:U31)=0),"odstr","OK"))</f>
        <v>#REF!</v>
      </c>
      <c r="B31" s="22" t="s">
        <v>103</v>
      </c>
      <c r="C31" s="52"/>
      <c r="D31" s="62"/>
      <c r="E31" s="178">
        <v>5135</v>
      </c>
      <c r="F31" s="249"/>
      <c r="G31" s="590" t="s">
        <v>396</v>
      </c>
      <c r="H31" s="590"/>
      <c r="I31" s="65"/>
      <c r="J31" s="250">
        <v>10</v>
      </c>
      <c r="K31" s="67">
        <v>4</v>
      </c>
      <c r="L31" s="67">
        <v>4</v>
      </c>
      <c r="M31" s="344">
        <v>1</v>
      </c>
      <c r="N31" s="250">
        <v>10</v>
      </c>
      <c r="O31" s="67">
        <v>4</v>
      </c>
      <c r="P31" s="67">
        <v>4</v>
      </c>
      <c r="Q31" s="344">
        <v>1</v>
      </c>
      <c r="R31" s="250">
        <v>0</v>
      </c>
      <c r="S31" s="67">
        <v>0</v>
      </c>
      <c r="T31" s="67">
        <v>0</v>
      </c>
      <c r="U31" s="344" t="s">
        <v>208</v>
      </c>
      <c r="V31" s="47"/>
      <c r="AD31" s="71"/>
      <c r="AE31" s="71"/>
      <c r="AF31" s="71"/>
      <c r="AG31" s="71"/>
      <c r="AH31" s="71"/>
      <c r="AI31" s="71"/>
    </row>
    <row r="32" spans="1:35" ht="13.5" customHeight="1">
      <c r="A32" s="51" t="e">
        <f>IF(COUNTBLANK(C32:IV32)=254,"odstr",IF(AND($A$1="TISK",SUM(J32:U32)=0),"odstr","OK"))</f>
        <v>#REF!</v>
      </c>
      <c r="B32" s="22" t="s">
        <v>103</v>
      </c>
      <c r="C32" s="52"/>
      <c r="D32" s="62"/>
      <c r="E32" s="178">
        <v>5136</v>
      </c>
      <c r="F32" s="249"/>
      <c r="G32" s="590" t="s">
        <v>306</v>
      </c>
      <c r="H32" s="590"/>
      <c r="I32" s="65"/>
      <c r="J32" s="250">
        <v>647.1</v>
      </c>
      <c r="K32" s="67">
        <v>3230.9253900000003</v>
      </c>
      <c r="L32" s="67">
        <v>2305.83644</v>
      </c>
      <c r="M32" s="344">
        <v>0.7136767834802895</v>
      </c>
      <c r="N32" s="250">
        <v>645.1</v>
      </c>
      <c r="O32" s="67">
        <v>1901.0941200000002</v>
      </c>
      <c r="P32" s="67">
        <v>1178.58452</v>
      </c>
      <c r="Q32" s="344">
        <v>0.6199506418966779</v>
      </c>
      <c r="R32" s="250">
        <v>2</v>
      </c>
      <c r="S32" s="67">
        <v>1329.8312700000001</v>
      </c>
      <c r="T32" s="67">
        <v>1127.25192</v>
      </c>
      <c r="U32" s="344">
        <v>0.8476653733672542</v>
      </c>
      <c r="V32" s="47"/>
      <c r="AD32" s="71"/>
      <c r="AE32" s="71"/>
      <c r="AF32" s="71"/>
      <c r="AG32" s="71"/>
      <c r="AH32" s="71"/>
      <c r="AI32" s="71"/>
    </row>
    <row r="33" spans="1:35" ht="13.5" customHeight="1">
      <c r="A33" s="51" t="e">
        <f>IF(COUNTBLANK(C33:IV33)=254,"odstr",IF(AND($A$1="TISK",SUM(J33:U33)=0),"odstr","OK"))</f>
        <v>#REF!</v>
      </c>
      <c r="B33" s="22" t="s">
        <v>103</v>
      </c>
      <c r="C33" s="52"/>
      <c r="D33" s="62"/>
      <c r="E33" s="178">
        <v>5137</v>
      </c>
      <c r="F33" s="249"/>
      <c r="G33" s="590" t="s">
        <v>307</v>
      </c>
      <c r="H33" s="590"/>
      <c r="I33" s="65"/>
      <c r="J33" s="250">
        <v>90555.613</v>
      </c>
      <c r="K33" s="67">
        <v>158799.07309000002</v>
      </c>
      <c r="L33" s="67">
        <v>138824.85958</v>
      </c>
      <c r="M33" s="344">
        <v>0.8742170648648587</v>
      </c>
      <c r="N33" s="250">
        <v>30855.613</v>
      </c>
      <c r="O33" s="67">
        <v>100686.52285000001</v>
      </c>
      <c r="P33" s="67">
        <v>98443.95682999998</v>
      </c>
      <c r="Q33" s="344">
        <v>0.9777272473363596</v>
      </c>
      <c r="R33" s="250">
        <v>59700</v>
      </c>
      <c r="S33" s="67">
        <v>58112.55024</v>
      </c>
      <c r="T33" s="67">
        <v>40380.90275</v>
      </c>
      <c r="U33" s="344">
        <v>0.6948740432700033</v>
      </c>
      <c r="V33" s="47"/>
      <c r="AD33" s="71"/>
      <c r="AE33" s="71"/>
      <c r="AF33" s="71"/>
      <c r="AG33" s="71"/>
      <c r="AH33" s="71"/>
      <c r="AI33" s="71"/>
    </row>
    <row r="34" spans="1:35" ht="13.5" customHeight="1">
      <c r="A34" s="51" t="e">
        <f>IF(COUNTBLANK(C34:IV34)=254,"odstr",IF(AND($A$1="TISK",SUM(J34:U34)=0),"odstr","OK"))</f>
        <v>#REF!</v>
      </c>
      <c r="B34" s="22" t="s">
        <v>103</v>
      </c>
      <c r="C34" s="52"/>
      <c r="D34" s="62"/>
      <c r="E34" s="178">
        <v>5138</v>
      </c>
      <c r="F34" s="249"/>
      <c r="G34" s="590" t="s">
        <v>397</v>
      </c>
      <c r="H34" s="590"/>
      <c r="I34" s="65"/>
      <c r="J34" s="250">
        <v>70</v>
      </c>
      <c r="K34" s="67">
        <v>80</v>
      </c>
      <c r="L34" s="67">
        <v>15.614799999999999</v>
      </c>
      <c r="M34" s="344">
        <v>0.195185</v>
      </c>
      <c r="N34" s="250">
        <v>70</v>
      </c>
      <c r="O34" s="67">
        <v>80</v>
      </c>
      <c r="P34" s="67">
        <v>15.614799999999999</v>
      </c>
      <c r="Q34" s="344">
        <v>0.195185</v>
      </c>
      <c r="R34" s="250">
        <v>0</v>
      </c>
      <c r="S34" s="67">
        <v>0</v>
      </c>
      <c r="T34" s="67">
        <v>0</v>
      </c>
      <c r="U34" s="344" t="s">
        <v>208</v>
      </c>
      <c r="V34" s="47"/>
      <c r="AD34" s="71"/>
      <c r="AE34" s="71"/>
      <c r="AF34" s="71"/>
      <c r="AG34" s="71"/>
      <c r="AH34" s="71"/>
      <c r="AI34" s="71"/>
    </row>
    <row r="35" spans="1:35" ht="13.5" customHeight="1">
      <c r="A35" s="51" t="e">
        <f>IF(COUNTBLANK(C35:IV35)=254,"odstr",IF(AND($A$1="TISK",SUM(J35:U35)=0),"odstr","OK"))</f>
        <v>#REF!</v>
      </c>
      <c r="B35" s="22" t="s">
        <v>103</v>
      </c>
      <c r="C35" s="52"/>
      <c r="D35" s="62"/>
      <c r="E35" s="178">
        <v>5139</v>
      </c>
      <c r="F35" s="249"/>
      <c r="G35" s="590" t="s">
        <v>308</v>
      </c>
      <c r="H35" s="590"/>
      <c r="I35" s="65"/>
      <c r="J35" s="250">
        <v>16605.52531</v>
      </c>
      <c r="K35" s="67">
        <v>47961.813550000006</v>
      </c>
      <c r="L35" s="67">
        <v>38428.56272</v>
      </c>
      <c r="M35" s="344">
        <v>0.801232477999156</v>
      </c>
      <c r="N35" s="250">
        <v>16286.38671</v>
      </c>
      <c r="O35" s="67">
        <v>38328.96875000001</v>
      </c>
      <c r="P35" s="67">
        <v>34218.18521</v>
      </c>
      <c r="Q35" s="344">
        <v>0.892749957171754</v>
      </c>
      <c r="R35" s="250">
        <v>319.1386</v>
      </c>
      <c r="S35" s="67">
        <v>9632.8448</v>
      </c>
      <c r="T35" s="67">
        <v>4210.377509999999</v>
      </c>
      <c r="U35" s="344">
        <v>0.4370855751771272</v>
      </c>
      <c r="V35" s="47"/>
      <c r="AD35" s="71"/>
      <c r="AE35" s="71"/>
      <c r="AF35" s="71"/>
      <c r="AG35" s="71"/>
      <c r="AH35" s="71"/>
      <c r="AI35" s="71"/>
    </row>
    <row r="36" spans="1:35" ht="13.5" customHeight="1">
      <c r="A36" s="51" t="e">
        <f>IF(COUNTBLANK(C36:IV36)=254,"odstr",IF(AND($A$1="TISK",SUM(J36:U36)=0),"odstr","OK"))</f>
        <v>#REF!</v>
      </c>
      <c r="B36" s="22" t="s">
        <v>103</v>
      </c>
      <c r="C36" s="52"/>
      <c r="D36" s="62"/>
      <c r="E36" s="178">
        <v>5141</v>
      </c>
      <c r="F36" s="249"/>
      <c r="G36" s="590" t="s">
        <v>309</v>
      </c>
      <c r="H36" s="590"/>
      <c r="I36" s="65"/>
      <c r="J36" s="250">
        <v>31352.408</v>
      </c>
      <c r="K36" s="67">
        <v>30624.783499999998</v>
      </c>
      <c r="L36" s="67">
        <v>28587.85851000001</v>
      </c>
      <c r="M36" s="344">
        <v>0.9334876933905512</v>
      </c>
      <c r="N36" s="250">
        <v>27265.408</v>
      </c>
      <c r="O36" s="67">
        <v>26475.9835</v>
      </c>
      <c r="P36" s="67">
        <v>24439.24774000001</v>
      </c>
      <c r="Q36" s="344">
        <v>0.9230723285501372</v>
      </c>
      <c r="R36" s="250">
        <v>4087</v>
      </c>
      <c r="S36" s="67">
        <v>4148.8</v>
      </c>
      <c r="T36" s="67">
        <v>4148.61077</v>
      </c>
      <c r="U36" s="344">
        <v>0.9999543892209796</v>
      </c>
      <c r="V36" s="47"/>
      <c r="AD36" s="71"/>
      <c r="AE36" s="71"/>
      <c r="AF36" s="71"/>
      <c r="AG36" s="71"/>
      <c r="AH36" s="71"/>
      <c r="AI36" s="71"/>
    </row>
    <row r="37" spans="1:35" ht="13.5" customHeight="1">
      <c r="A37" s="51" t="e">
        <f>IF(COUNTBLANK(C37:IV37)=254,"odstr",IF(AND($A$1="TISK",SUM(J37:U37)=0),"odstr","OK"))</f>
        <v>#REF!</v>
      </c>
      <c r="B37" s="22" t="s">
        <v>103</v>
      </c>
      <c r="C37" s="52"/>
      <c r="D37" s="62"/>
      <c r="E37" s="178">
        <v>5142</v>
      </c>
      <c r="F37" s="249"/>
      <c r="G37" s="590" t="s">
        <v>310</v>
      </c>
      <c r="H37" s="590"/>
      <c r="I37" s="65"/>
      <c r="J37" s="250">
        <v>0</v>
      </c>
      <c r="K37" s="67">
        <v>5.34</v>
      </c>
      <c r="L37" s="67">
        <v>5.604100000000001</v>
      </c>
      <c r="M37" s="344">
        <v>1.0494569288389515</v>
      </c>
      <c r="N37" s="250">
        <v>0</v>
      </c>
      <c r="O37" s="67">
        <v>4.1</v>
      </c>
      <c r="P37" s="67">
        <v>4.37068</v>
      </c>
      <c r="Q37" s="344">
        <v>1.0660195121951221</v>
      </c>
      <c r="R37" s="250">
        <v>0</v>
      </c>
      <c r="S37" s="67">
        <v>1.24</v>
      </c>
      <c r="T37" s="67">
        <v>1.2334200000000002</v>
      </c>
      <c r="U37" s="344">
        <v>0.9946935483870969</v>
      </c>
      <c r="V37" s="47"/>
      <c r="AD37" s="71"/>
      <c r="AE37" s="71"/>
      <c r="AF37" s="71"/>
      <c r="AG37" s="71"/>
      <c r="AH37" s="71"/>
      <c r="AI37" s="71"/>
    </row>
    <row r="38" spans="1:35" ht="13.5" customHeight="1">
      <c r="A38" s="51" t="e">
        <f>IF(COUNTBLANK(C38:IV38)=254,"odstr",IF(AND($A$1="TISK",SUM(J38:U38)=0),"odstr","OK"))</f>
        <v>#REF!</v>
      </c>
      <c r="B38" s="22"/>
      <c r="C38" s="52"/>
      <c r="D38" s="62"/>
      <c r="E38" s="178">
        <v>5143</v>
      </c>
      <c r="F38" s="249"/>
      <c r="G38" s="180" t="s">
        <v>123</v>
      </c>
      <c r="H38" s="180"/>
      <c r="I38" s="65"/>
      <c r="J38" s="250">
        <v>0</v>
      </c>
      <c r="K38" s="67">
        <v>486.1</v>
      </c>
      <c r="L38" s="67">
        <v>486.104</v>
      </c>
      <c r="M38" s="344">
        <v>1.0000082287595145</v>
      </c>
      <c r="N38" s="250">
        <v>0</v>
      </c>
      <c r="O38" s="67">
        <v>486.1</v>
      </c>
      <c r="P38" s="67">
        <v>486.104</v>
      </c>
      <c r="Q38" s="344">
        <v>1.0000082287595145</v>
      </c>
      <c r="R38" s="250">
        <v>0</v>
      </c>
      <c r="S38" s="67">
        <v>0</v>
      </c>
      <c r="T38" s="67">
        <v>0</v>
      </c>
      <c r="U38" s="344" t="s">
        <v>208</v>
      </c>
      <c r="V38" s="47"/>
      <c r="AD38" s="71"/>
      <c r="AE38" s="71"/>
      <c r="AF38" s="71"/>
      <c r="AG38" s="71"/>
      <c r="AH38" s="71"/>
      <c r="AI38" s="71"/>
    </row>
    <row r="39" spans="1:35" ht="13.5" customHeight="1">
      <c r="A39" s="51" t="e">
        <f>IF(COUNTBLANK(C39:IV39)=254,"odstr",IF(AND($A$1="TISK",SUM(J39:U39)=0),"odstr","OK"))</f>
        <v>#REF!</v>
      </c>
      <c r="B39" s="22" t="s">
        <v>103</v>
      </c>
      <c r="C39" s="52"/>
      <c r="D39" s="62"/>
      <c r="E39" s="178">
        <v>5144</v>
      </c>
      <c r="F39" s="249"/>
      <c r="G39" s="590" t="s">
        <v>398</v>
      </c>
      <c r="H39" s="590"/>
      <c r="I39" s="65"/>
      <c r="J39" s="250">
        <v>0</v>
      </c>
      <c r="K39" s="67">
        <v>5.4</v>
      </c>
      <c r="L39" s="67">
        <v>5.392</v>
      </c>
      <c r="M39" s="344">
        <v>0.9985185185185185</v>
      </c>
      <c r="N39" s="250">
        <v>0</v>
      </c>
      <c r="O39" s="67">
        <v>5.4</v>
      </c>
      <c r="P39" s="67">
        <v>5.392</v>
      </c>
      <c r="Q39" s="344">
        <v>0.9985185185185185</v>
      </c>
      <c r="R39" s="250">
        <v>0</v>
      </c>
      <c r="S39" s="67">
        <v>0</v>
      </c>
      <c r="T39" s="67">
        <v>0</v>
      </c>
      <c r="U39" s="344" t="s">
        <v>208</v>
      </c>
      <c r="V39" s="47"/>
      <c r="AD39" s="71"/>
      <c r="AE39" s="71"/>
      <c r="AF39" s="71"/>
      <c r="AG39" s="71"/>
      <c r="AH39" s="71"/>
      <c r="AI39" s="71"/>
    </row>
    <row r="40" spans="1:35" ht="13.5" customHeight="1">
      <c r="A40" s="51" t="e">
        <f>IF(COUNTBLANK(C40:IV40)=254,"odstr",IF(AND($A$1="TISK",SUM(J40:U40)=0),"odstr","OK"))</f>
        <v>#REF!</v>
      </c>
      <c r="B40" s="22" t="s">
        <v>103</v>
      </c>
      <c r="C40" s="52"/>
      <c r="D40" s="62"/>
      <c r="E40" s="178">
        <v>5146</v>
      </c>
      <c r="F40" s="249"/>
      <c r="G40" s="589" t="s">
        <v>41</v>
      </c>
      <c r="H40" s="589"/>
      <c r="I40" s="65"/>
      <c r="J40" s="250">
        <v>0</v>
      </c>
      <c r="K40" s="67">
        <v>0</v>
      </c>
      <c r="L40" s="67">
        <v>0</v>
      </c>
      <c r="M40" s="344" t="s">
        <v>208</v>
      </c>
      <c r="N40" s="250">
        <v>0</v>
      </c>
      <c r="O40" s="67">
        <v>5672.5</v>
      </c>
      <c r="P40" s="67">
        <v>5671.23174</v>
      </c>
      <c r="Q40" s="344">
        <v>0.9997764195680917</v>
      </c>
      <c r="R40" s="250">
        <v>0</v>
      </c>
      <c r="S40" s="67">
        <v>0</v>
      </c>
      <c r="T40" s="67">
        <v>0</v>
      </c>
      <c r="U40" s="344" t="s">
        <v>208</v>
      </c>
      <c r="V40" s="47"/>
      <c r="AD40" s="71"/>
      <c r="AE40" s="71"/>
      <c r="AF40" s="71"/>
      <c r="AG40" s="71"/>
      <c r="AH40" s="71"/>
      <c r="AI40" s="71"/>
    </row>
    <row r="41" spans="1:35" ht="13.5" customHeight="1">
      <c r="A41" s="51" t="e">
        <f>IF(COUNTBLANK(C41:IV41)=254,"odstr",IF(AND($A$1="TISK",SUM(J41:U41)=0),"odstr","OK"))</f>
        <v>#REF!</v>
      </c>
      <c r="B41" s="22" t="s">
        <v>103</v>
      </c>
      <c r="C41" s="52"/>
      <c r="D41" s="62"/>
      <c r="E41" s="178">
        <v>5149</v>
      </c>
      <c r="F41" s="249"/>
      <c r="G41" s="590" t="s">
        <v>311</v>
      </c>
      <c r="H41" s="590"/>
      <c r="I41" s="65"/>
      <c r="J41" s="250">
        <v>9</v>
      </c>
      <c r="K41" s="67">
        <v>824.07</v>
      </c>
      <c r="L41" s="67">
        <v>823.13244</v>
      </c>
      <c r="M41" s="344">
        <v>0.9988622811168953</v>
      </c>
      <c r="N41" s="250">
        <v>9</v>
      </c>
      <c r="O41" s="67">
        <v>824.07</v>
      </c>
      <c r="P41" s="67">
        <v>823.13244</v>
      </c>
      <c r="Q41" s="344">
        <v>0.9988622811168953</v>
      </c>
      <c r="R41" s="250">
        <v>0</v>
      </c>
      <c r="S41" s="67">
        <v>0</v>
      </c>
      <c r="T41" s="67">
        <v>0</v>
      </c>
      <c r="U41" s="344" t="s">
        <v>208</v>
      </c>
      <c r="V41" s="47"/>
      <c r="AD41" s="71"/>
      <c r="AE41" s="71"/>
      <c r="AF41" s="71"/>
      <c r="AG41" s="71"/>
      <c r="AH41" s="71"/>
      <c r="AI41" s="71"/>
    </row>
    <row r="42" spans="1:35" ht="13.5" customHeight="1">
      <c r="A42" s="51" t="e">
        <f>IF(COUNTBLANK(C42:IV42)=254,"odstr",IF(AND($A$1="TISK",SUM(J42:U42)=0),"odstr","OK"))</f>
        <v>#REF!</v>
      </c>
      <c r="B42" s="22" t="s">
        <v>103</v>
      </c>
      <c r="C42" s="52"/>
      <c r="D42" s="62"/>
      <c r="E42" s="178">
        <v>5151</v>
      </c>
      <c r="F42" s="249"/>
      <c r="G42" s="590" t="s">
        <v>312</v>
      </c>
      <c r="H42" s="590"/>
      <c r="I42" s="65"/>
      <c r="J42" s="250">
        <v>7142.06</v>
      </c>
      <c r="K42" s="67">
        <v>7799.110530000001</v>
      </c>
      <c r="L42" s="67">
        <v>7331.570960000001</v>
      </c>
      <c r="M42" s="344">
        <v>0.9400521933621064</v>
      </c>
      <c r="N42" s="250">
        <v>7142.06</v>
      </c>
      <c r="O42" s="67">
        <v>7778.232690000001</v>
      </c>
      <c r="P42" s="67">
        <v>7310.693120000001</v>
      </c>
      <c r="Q42" s="344">
        <v>0.9398912852528715</v>
      </c>
      <c r="R42" s="250">
        <v>0</v>
      </c>
      <c r="S42" s="67">
        <v>20.87784</v>
      </c>
      <c r="T42" s="67">
        <v>20.87784</v>
      </c>
      <c r="U42" s="344">
        <v>1</v>
      </c>
      <c r="V42" s="47"/>
      <c r="AD42" s="71"/>
      <c r="AE42" s="71"/>
      <c r="AF42" s="71"/>
      <c r="AG42" s="71"/>
      <c r="AH42" s="71"/>
      <c r="AI42" s="71"/>
    </row>
    <row r="43" spans="1:35" ht="13.5" customHeight="1">
      <c r="A43" s="51" t="e">
        <f>IF(COUNTBLANK(C43:IV43)=254,"odstr",IF(AND($A$1="TISK",SUM(J43:U43)=0),"odstr","OK"))</f>
        <v>#REF!</v>
      </c>
      <c r="B43" s="22" t="s">
        <v>103</v>
      </c>
      <c r="C43" s="52"/>
      <c r="D43" s="62"/>
      <c r="E43" s="178">
        <v>5152</v>
      </c>
      <c r="F43" s="249"/>
      <c r="G43" s="590" t="s">
        <v>313</v>
      </c>
      <c r="H43" s="590"/>
      <c r="I43" s="65"/>
      <c r="J43" s="250">
        <v>57695.8</v>
      </c>
      <c r="K43" s="67">
        <v>51394.66285</v>
      </c>
      <c r="L43" s="67">
        <v>48662.24079999999</v>
      </c>
      <c r="M43" s="344">
        <v>0.9468345174677996</v>
      </c>
      <c r="N43" s="250">
        <v>57695.8</v>
      </c>
      <c r="O43" s="67">
        <v>51343.875850000004</v>
      </c>
      <c r="P43" s="67">
        <v>48611.453799999996</v>
      </c>
      <c r="Q43" s="344">
        <v>0.9467819286182695</v>
      </c>
      <c r="R43" s="250">
        <v>0</v>
      </c>
      <c r="S43" s="67">
        <v>50.787</v>
      </c>
      <c r="T43" s="67">
        <v>50.787</v>
      </c>
      <c r="U43" s="344">
        <v>1</v>
      </c>
      <c r="V43" s="47"/>
      <c r="AD43" s="71"/>
      <c r="AE43" s="71"/>
      <c r="AF43" s="71"/>
      <c r="AG43" s="71"/>
      <c r="AH43" s="71"/>
      <c r="AI43" s="71"/>
    </row>
    <row r="44" spans="1:35" ht="13.5" customHeight="1">
      <c r="A44" s="51" t="e">
        <f>IF(COUNTBLANK(C44:IV44)=254,"odstr",IF(AND($A$1="TISK",SUM(J44:U44)=0),"odstr","OK"))</f>
        <v>#REF!</v>
      </c>
      <c r="B44" s="22" t="s">
        <v>103</v>
      </c>
      <c r="C44" s="52"/>
      <c r="D44" s="62"/>
      <c r="E44" s="178">
        <v>5153</v>
      </c>
      <c r="F44" s="249"/>
      <c r="G44" s="590" t="s">
        <v>314</v>
      </c>
      <c r="H44" s="590"/>
      <c r="I44" s="65"/>
      <c r="J44" s="250">
        <v>39212.78</v>
      </c>
      <c r="K44" s="67">
        <v>39337.75578000001</v>
      </c>
      <c r="L44" s="67">
        <v>37572.341649999995</v>
      </c>
      <c r="M44" s="344">
        <v>0.955121635817934</v>
      </c>
      <c r="N44" s="250">
        <v>39212.78</v>
      </c>
      <c r="O44" s="67">
        <v>38920.885780000004</v>
      </c>
      <c r="P44" s="67">
        <v>37155.47386</v>
      </c>
      <c r="Q44" s="344">
        <v>0.9546410138253537</v>
      </c>
      <c r="R44" s="250">
        <v>0</v>
      </c>
      <c r="S44" s="67">
        <v>416.87</v>
      </c>
      <c r="T44" s="67">
        <v>416.86778999999996</v>
      </c>
      <c r="U44" s="344">
        <v>0.9999946985870893</v>
      </c>
      <c r="V44" s="47"/>
      <c r="AD44" s="71"/>
      <c r="AE44" s="71"/>
      <c r="AF44" s="71"/>
      <c r="AG44" s="71"/>
      <c r="AH44" s="71"/>
      <c r="AI44" s="71"/>
    </row>
    <row r="45" spans="1:35" ht="13.5" customHeight="1">
      <c r="A45" s="51" t="e">
        <f>IF(COUNTBLANK(C45:IV45)=254,"odstr",IF(AND($A$1="TISK",SUM(J45:U45)=0),"odstr","OK"))</f>
        <v>#REF!</v>
      </c>
      <c r="B45" s="22" t="s">
        <v>103</v>
      </c>
      <c r="C45" s="52"/>
      <c r="D45" s="62"/>
      <c r="E45" s="178">
        <v>5154</v>
      </c>
      <c r="F45" s="249"/>
      <c r="G45" s="590" t="s">
        <v>315</v>
      </c>
      <c r="H45" s="590"/>
      <c r="I45" s="65"/>
      <c r="J45" s="250">
        <v>43955.37</v>
      </c>
      <c r="K45" s="67">
        <v>48158.89652</v>
      </c>
      <c r="L45" s="67">
        <v>43006.85699</v>
      </c>
      <c r="M45" s="344">
        <v>0.8930199837975855</v>
      </c>
      <c r="N45" s="250">
        <v>43955.37</v>
      </c>
      <c r="O45" s="67">
        <v>48149.279520000004</v>
      </c>
      <c r="P45" s="67">
        <v>42998.63499</v>
      </c>
      <c r="Q45" s="344">
        <v>0.89302758875425</v>
      </c>
      <c r="R45" s="250">
        <v>0</v>
      </c>
      <c r="S45" s="67">
        <v>9.617</v>
      </c>
      <c r="T45" s="67">
        <v>8.222</v>
      </c>
      <c r="U45" s="344">
        <v>0.8549443693459498</v>
      </c>
      <c r="V45" s="47"/>
      <c r="AD45" s="71"/>
      <c r="AE45" s="71"/>
      <c r="AF45" s="71"/>
      <c r="AG45" s="71"/>
      <c r="AH45" s="71"/>
      <c r="AI45" s="71"/>
    </row>
    <row r="46" spans="1:35" ht="13.5" customHeight="1">
      <c r="A46" s="51" t="e">
        <f>IF(COUNTBLANK(C46:IV46)=254,"odstr",IF(AND($A$1="TISK",SUM(J46:U46)=0),"odstr","OK"))</f>
        <v>#REF!</v>
      </c>
      <c r="B46" s="22" t="s">
        <v>103</v>
      </c>
      <c r="C46" s="52"/>
      <c r="D46" s="62"/>
      <c r="E46" s="178">
        <v>5155</v>
      </c>
      <c r="F46" s="249"/>
      <c r="G46" s="590" t="s">
        <v>399</v>
      </c>
      <c r="H46" s="590"/>
      <c r="I46" s="65"/>
      <c r="J46" s="250">
        <v>2645.91</v>
      </c>
      <c r="K46" s="67">
        <v>3054.5275</v>
      </c>
      <c r="L46" s="67">
        <v>2838.90821</v>
      </c>
      <c r="M46" s="344">
        <v>0.929409936561383</v>
      </c>
      <c r="N46" s="250">
        <v>2645.91</v>
      </c>
      <c r="O46" s="67">
        <v>3054.5275</v>
      </c>
      <c r="P46" s="67">
        <v>2838.90821</v>
      </c>
      <c r="Q46" s="344">
        <v>0.929409936561383</v>
      </c>
      <c r="R46" s="350">
        <v>0</v>
      </c>
      <c r="S46" s="67">
        <v>0</v>
      </c>
      <c r="T46" s="68">
        <v>0</v>
      </c>
      <c r="U46" s="344" t="s">
        <v>208</v>
      </c>
      <c r="V46" s="47"/>
      <c r="AD46" s="71"/>
      <c r="AE46" s="71"/>
      <c r="AF46" s="71"/>
      <c r="AG46" s="71"/>
      <c r="AH46" s="71"/>
      <c r="AI46" s="71"/>
    </row>
    <row r="47" spans="1:35" ht="13.5" customHeight="1">
      <c r="A47" s="51" t="e">
        <f>IF(COUNTBLANK(C47:IV47)=254,"odstr",IF(AND($A$1="TISK",SUM(J47:U47)=0),"odstr","OK"))</f>
        <v>#REF!</v>
      </c>
      <c r="B47" s="22" t="s">
        <v>103</v>
      </c>
      <c r="C47" s="52"/>
      <c r="D47" s="62"/>
      <c r="E47" s="178">
        <v>5156</v>
      </c>
      <c r="F47" s="249"/>
      <c r="G47" s="590" t="s">
        <v>316</v>
      </c>
      <c r="H47" s="590"/>
      <c r="I47" s="65"/>
      <c r="J47" s="250">
        <v>2000.7</v>
      </c>
      <c r="K47" s="67">
        <v>2182.2700400000003</v>
      </c>
      <c r="L47" s="67">
        <v>1879.82664</v>
      </c>
      <c r="M47" s="344">
        <v>0.861408810799602</v>
      </c>
      <c r="N47" s="250">
        <v>2000.7</v>
      </c>
      <c r="O47" s="67">
        <v>2164.47004</v>
      </c>
      <c r="P47" s="67">
        <v>1862.14006</v>
      </c>
      <c r="Q47" s="344">
        <v>0.8603214761983954</v>
      </c>
      <c r="R47" s="350">
        <v>0</v>
      </c>
      <c r="S47" s="67">
        <v>17.8</v>
      </c>
      <c r="T47" s="68">
        <v>17.686580000000003</v>
      </c>
      <c r="U47" s="344">
        <v>0.9936280898876406</v>
      </c>
      <c r="V47" s="47"/>
      <c r="AD47" s="71"/>
      <c r="AE47" s="71"/>
      <c r="AF47" s="71"/>
      <c r="AG47" s="71"/>
      <c r="AH47" s="71"/>
      <c r="AI47" s="71"/>
    </row>
    <row r="48" spans="1:35" ht="13.5" customHeight="1">
      <c r="A48" s="51" t="e">
        <f>IF(COUNTBLANK(C48:IV48)=254,"odstr",IF(AND($A$1="TISK",SUM(J48:U48)=0),"odstr","OK"))</f>
        <v>#REF!</v>
      </c>
      <c r="B48" s="22" t="s">
        <v>103</v>
      </c>
      <c r="C48" s="52"/>
      <c r="D48" s="62"/>
      <c r="E48" s="178">
        <v>5157</v>
      </c>
      <c r="F48" s="249"/>
      <c r="G48" s="590" t="s">
        <v>317</v>
      </c>
      <c r="H48" s="590"/>
      <c r="I48" s="65"/>
      <c r="J48" s="250">
        <v>911</v>
      </c>
      <c r="K48" s="67">
        <v>936.8</v>
      </c>
      <c r="L48" s="67">
        <v>800.48866</v>
      </c>
      <c r="M48" s="344">
        <v>0.8544925918018788</v>
      </c>
      <c r="N48" s="250">
        <v>911</v>
      </c>
      <c r="O48" s="67">
        <v>936.8</v>
      </c>
      <c r="P48" s="67">
        <v>800.48866</v>
      </c>
      <c r="Q48" s="344">
        <v>0.8544925918018788</v>
      </c>
      <c r="R48" s="350">
        <v>0</v>
      </c>
      <c r="S48" s="67">
        <v>0</v>
      </c>
      <c r="T48" s="68">
        <v>0</v>
      </c>
      <c r="U48" s="344" t="s">
        <v>208</v>
      </c>
      <c r="V48" s="47"/>
      <c r="AD48" s="71"/>
      <c r="AE48" s="71"/>
      <c r="AF48" s="71"/>
      <c r="AG48" s="71"/>
      <c r="AH48" s="71"/>
      <c r="AI48" s="71"/>
    </row>
    <row r="49" spans="1:35" ht="13.5" customHeight="1">
      <c r="A49" s="51" t="e">
        <f>IF(COUNTBLANK(C49:IV49)=254,"odstr",IF(AND($A$1="TISK",SUM(J49:U49)=0),"odstr","OK"))</f>
        <v>#REF!</v>
      </c>
      <c r="B49" s="22" t="s">
        <v>103</v>
      </c>
      <c r="C49" s="52"/>
      <c r="D49" s="62"/>
      <c r="E49" s="178">
        <v>5159</v>
      </c>
      <c r="F49" s="249"/>
      <c r="G49" s="590" t="s">
        <v>318</v>
      </c>
      <c r="H49" s="590"/>
      <c r="I49" s="65"/>
      <c r="J49" s="250">
        <v>4339</v>
      </c>
      <c r="K49" s="67">
        <v>4702.72187</v>
      </c>
      <c r="L49" s="67">
        <v>4653.96729</v>
      </c>
      <c r="M49" s="344">
        <v>0.9896326890367427</v>
      </c>
      <c r="N49" s="250">
        <v>4339</v>
      </c>
      <c r="O49" s="67">
        <v>4702.72187</v>
      </c>
      <c r="P49" s="67">
        <v>4653.96729</v>
      </c>
      <c r="Q49" s="344">
        <v>0.9896326890367427</v>
      </c>
      <c r="R49" s="350">
        <v>0</v>
      </c>
      <c r="S49" s="67">
        <v>0</v>
      </c>
      <c r="T49" s="68">
        <v>0</v>
      </c>
      <c r="U49" s="344" t="s">
        <v>208</v>
      </c>
      <c r="V49" s="47"/>
      <c r="AD49" s="71"/>
      <c r="AE49" s="71"/>
      <c r="AF49" s="71"/>
      <c r="AG49" s="71"/>
      <c r="AH49" s="71"/>
      <c r="AI49" s="71"/>
    </row>
    <row r="50" spans="1:35" ht="13.5" customHeight="1">
      <c r="A50" s="51" t="e">
        <f>IF(COUNTBLANK(C50:IV50)=254,"odstr",IF(AND($A$1="TISK",SUM(J50:U50)=0),"odstr","OK"))</f>
        <v>#REF!</v>
      </c>
      <c r="B50" s="22" t="s">
        <v>103</v>
      </c>
      <c r="C50" s="52"/>
      <c r="D50" s="62"/>
      <c r="E50" s="178">
        <v>5161</v>
      </c>
      <c r="F50" s="249"/>
      <c r="G50" s="590" t="s">
        <v>319</v>
      </c>
      <c r="H50" s="590"/>
      <c r="I50" s="65"/>
      <c r="J50" s="250">
        <v>18.77</v>
      </c>
      <c r="K50" s="67">
        <v>29.077</v>
      </c>
      <c r="L50" s="67">
        <v>13.158999999999999</v>
      </c>
      <c r="M50" s="344">
        <v>0.4525570038174502</v>
      </c>
      <c r="N50" s="250">
        <v>18.77</v>
      </c>
      <c r="O50" s="67">
        <v>25.777</v>
      </c>
      <c r="P50" s="67">
        <v>12.004</v>
      </c>
      <c r="Q50" s="344">
        <v>0.4656864646778135</v>
      </c>
      <c r="R50" s="250">
        <v>0</v>
      </c>
      <c r="S50" s="67">
        <v>3.3</v>
      </c>
      <c r="T50" s="67">
        <v>1.155</v>
      </c>
      <c r="U50" s="344">
        <v>0.35</v>
      </c>
      <c r="V50" s="47"/>
      <c r="AD50" s="71"/>
      <c r="AE50" s="71"/>
      <c r="AF50" s="71"/>
      <c r="AG50" s="71"/>
      <c r="AH50" s="71"/>
      <c r="AI50" s="71"/>
    </row>
    <row r="51" spans="1:35" ht="13.5" customHeight="1">
      <c r="A51" s="51" t="e">
        <f>IF(COUNTBLANK(C51:IV51)=254,"odstr",IF(AND($A$1="TISK",SUM(J51:U51)=0),"odstr","OK"))</f>
        <v>#REF!</v>
      </c>
      <c r="B51" s="22" t="s">
        <v>103</v>
      </c>
      <c r="C51" s="52"/>
      <c r="D51" s="62"/>
      <c r="E51" s="178">
        <v>5162</v>
      </c>
      <c r="F51" s="249"/>
      <c r="G51" s="590" t="s">
        <v>320</v>
      </c>
      <c r="H51" s="590"/>
      <c r="I51" s="65"/>
      <c r="J51" s="250">
        <v>5684.9</v>
      </c>
      <c r="K51" s="67">
        <v>5876.919030000001</v>
      </c>
      <c r="L51" s="67">
        <v>5427.48183</v>
      </c>
      <c r="M51" s="344">
        <v>0.9235250311080088</v>
      </c>
      <c r="N51" s="250">
        <v>5679.9</v>
      </c>
      <c r="O51" s="67">
        <v>5680.510360000001</v>
      </c>
      <c r="P51" s="67">
        <v>5304.94939</v>
      </c>
      <c r="Q51" s="344">
        <v>0.9338860513934524</v>
      </c>
      <c r="R51" s="250">
        <v>5</v>
      </c>
      <c r="S51" s="67">
        <v>196.40867</v>
      </c>
      <c r="T51" s="67">
        <v>122.53244000000001</v>
      </c>
      <c r="U51" s="344">
        <v>0.623864720432148</v>
      </c>
      <c r="V51" s="47"/>
      <c r="AD51" s="71"/>
      <c r="AE51" s="71"/>
      <c r="AF51" s="71"/>
      <c r="AG51" s="71"/>
      <c r="AH51" s="71"/>
      <c r="AI51" s="71"/>
    </row>
    <row r="52" spans="1:35" ht="13.5" customHeight="1">
      <c r="A52" s="51" t="e">
        <f>IF(COUNTBLANK(C52:IV52)=254,"odstr",IF(AND($A$1="TISK",SUM(J52:U52)=0),"odstr","OK"))</f>
        <v>#REF!</v>
      </c>
      <c r="B52" s="22" t="s">
        <v>103</v>
      </c>
      <c r="C52" s="52"/>
      <c r="D52" s="62"/>
      <c r="E52" s="178">
        <v>5163</v>
      </c>
      <c r="F52" s="249"/>
      <c r="G52" s="590" t="s">
        <v>321</v>
      </c>
      <c r="H52" s="590"/>
      <c r="I52" s="65"/>
      <c r="J52" s="250">
        <v>18094.848100000003</v>
      </c>
      <c r="K52" s="67">
        <v>17238.36116</v>
      </c>
      <c r="L52" s="67">
        <v>16551.06809</v>
      </c>
      <c r="M52" s="344">
        <v>0.9601300225920084</v>
      </c>
      <c r="N52" s="250">
        <v>18094.848100000003</v>
      </c>
      <c r="O52" s="67">
        <v>17186.35485</v>
      </c>
      <c r="P52" s="67">
        <v>16520.98949</v>
      </c>
      <c r="Q52" s="344">
        <v>0.9612852541561482</v>
      </c>
      <c r="R52" s="250">
        <v>0</v>
      </c>
      <c r="S52" s="67">
        <v>52.00631</v>
      </c>
      <c r="T52" s="67">
        <v>30.078599999999998</v>
      </c>
      <c r="U52" s="344">
        <v>0.5783644330851391</v>
      </c>
      <c r="V52" s="47"/>
      <c r="AD52" s="71"/>
      <c r="AE52" s="71"/>
      <c r="AF52" s="71"/>
      <c r="AG52" s="71"/>
      <c r="AH52" s="71"/>
      <c r="AI52" s="71"/>
    </row>
    <row r="53" spans="1:35" ht="13.5" customHeight="1">
      <c r="A53" s="51" t="e">
        <f>IF(COUNTBLANK(C53:IV53)=254,"odstr",IF(AND($A$1="TISK",SUM(J53:U53)=0),"odstr","OK"))</f>
        <v>#REF!</v>
      </c>
      <c r="B53" s="22" t="s">
        <v>103</v>
      </c>
      <c r="C53" s="52"/>
      <c r="D53" s="62"/>
      <c r="E53" s="178">
        <v>5164</v>
      </c>
      <c r="F53" s="249"/>
      <c r="G53" s="590" t="s">
        <v>322</v>
      </c>
      <c r="H53" s="590"/>
      <c r="I53" s="65"/>
      <c r="J53" s="250">
        <v>17714.114999999998</v>
      </c>
      <c r="K53" s="67">
        <v>26805.224220000004</v>
      </c>
      <c r="L53" s="67">
        <v>25221.44269</v>
      </c>
      <c r="M53" s="344">
        <v>0.9409151918670277</v>
      </c>
      <c r="N53" s="250">
        <v>13980.515</v>
      </c>
      <c r="O53" s="67">
        <v>21835.068600000002</v>
      </c>
      <c r="P53" s="67">
        <v>20883.43218</v>
      </c>
      <c r="Q53" s="344">
        <v>0.9564170629626507</v>
      </c>
      <c r="R53" s="250">
        <v>3733.6</v>
      </c>
      <c r="S53" s="67">
        <v>4970.15562</v>
      </c>
      <c r="T53" s="67">
        <v>4338.01051</v>
      </c>
      <c r="U53" s="344">
        <v>0.8728118074500049</v>
      </c>
      <c r="V53" s="47"/>
      <c r="AD53" s="71"/>
      <c r="AE53" s="71"/>
      <c r="AF53" s="71"/>
      <c r="AG53" s="71"/>
      <c r="AH53" s="71"/>
      <c r="AI53" s="71"/>
    </row>
    <row r="54" spans="1:35" ht="13.5" customHeight="1">
      <c r="A54" s="51" t="e">
        <f>IF(COUNTBLANK(C54:IV54)=254,"odstr",IF(AND($A$1="TISK",SUM(J54:U54)=0),"odstr","OK"))</f>
        <v>#REF!</v>
      </c>
      <c r="B54" s="22" t="s">
        <v>103</v>
      </c>
      <c r="C54" s="52"/>
      <c r="D54" s="62"/>
      <c r="E54" s="178">
        <v>5165</v>
      </c>
      <c r="F54" s="249"/>
      <c r="G54" s="590" t="s">
        <v>400</v>
      </c>
      <c r="H54" s="590"/>
      <c r="I54" s="65"/>
      <c r="J54" s="250">
        <v>13.68</v>
      </c>
      <c r="K54" s="67">
        <v>19.28</v>
      </c>
      <c r="L54" s="67">
        <v>18.756</v>
      </c>
      <c r="M54" s="344">
        <v>0.9728215767634855</v>
      </c>
      <c r="N54" s="250">
        <v>13.68</v>
      </c>
      <c r="O54" s="67">
        <v>19.28</v>
      </c>
      <c r="P54" s="67">
        <v>18.756</v>
      </c>
      <c r="Q54" s="344">
        <v>0.9728215767634855</v>
      </c>
      <c r="R54" s="250">
        <v>0</v>
      </c>
      <c r="S54" s="67">
        <v>0</v>
      </c>
      <c r="T54" s="67">
        <v>0</v>
      </c>
      <c r="U54" s="344" t="s">
        <v>208</v>
      </c>
      <c r="V54" s="47"/>
      <c r="AD54" s="71"/>
      <c r="AE54" s="71"/>
      <c r="AF54" s="71"/>
      <c r="AG54" s="71"/>
      <c r="AH54" s="71"/>
      <c r="AI54" s="71"/>
    </row>
    <row r="55" spans="1:35" ht="13.5" customHeight="1">
      <c r="A55" s="51" t="e">
        <f>IF(COUNTBLANK(C55:IV55)=254,"odstr",IF(AND($A$1="TISK",SUM(J55:U55)=0),"odstr","OK"))</f>
        <v>#REF!</v>
      </c>
      <c r="B55" s="22" t="s">
        <v>103</v>
      </c>
      <c r="C55" s="52"/>
      <c r="D55" s="62"/>
      <c r="E55" s="178">
        <v>5166</v>
      </c>
      <c r="F55" s="249"/>
      <c r="G55" s="590" t="s">
        <v>323</v>
      </c>
      <c r="H55" s="590"/>
      <c r="I55" s="65"/>
      <c r="J55" s="250">
        <v>10571.14</v>
      </c>
      <c r="K55" s="67">
        <v>19360.48105</v>
      </c>
      <c r="L55" s="67">
        <v>15264.801660000001</v>
      </c>
      <c r="M55" s="344">
        <v>0.788451568975865</v>
      </c>
      <c r="N55" s="250">
        <v>10371.54</v>
      </c>
      <c r="O55" s="67">
        <v>13688.33</v>
      </c>
      <c r="P55" s="67">
        <v>10640.394610000001</v>
      </c>
      <c r="Q55" s="344">
        <v>0.7773332912049901</v>
      </c>
      <c r="R55" s="250">
        <v>199.6</v>
      </c>
      <c r="S55" s="67">
        <v>5672.1510499999995</v>
      </c>
      <c r="T55" s="67">
        <v>4624.40705</v>
      </c>
      <c r="U55" s="344">
        <v>0.8152827753062042</v>
      </c>
      <c r="V55" s="47"/>
      <c r="AD55" s="71"/>
      <c r="AE55" s="71"/>
      <c r="AF55" s="71"/>
      <c r="AG55" s="71"/>
      <c r="AH55" s="71"/>
      <c r="AI55" s="71"/>
    </row>
    <row r="56" spans="1:35" ht="13.5" customHeight="1">
      <c r="A56" s="51" t="e">
        <f>IF(COUNTBLANK(C56:IV56)=254,"odstr",IF(AND($A$1="TISK",SUM(J56:U56)=0),"odstr","OK"))</f>
        <v>#REF!</v>
      </c>
      <c r="B56" s="22" t="s">
        <v>103</v>
      </c>
      <c r="C56" s="52"/>
      <c r="D56" s="62"/>
      <c r="E56" s="178">
        <v>5167</v>
      </c>
      <c r="F56" s="249"/>
      <c r="G56" s="590" t="s">
        <v>324</v>
      </c>
      <c r="H56" s="590"/>
      <c r="I56" s="65"/>
      <c r="J56" s="250">
        <v>2733.1</v>
      </c>
      <c r="K56" s="67">
        <v>8000.33114</v>
      </c>
      <c r="L56" s="67">
        <v>4631.01158</v>
      </c>
      <c r="M56" s="344">
        <v>0.5788524873484174</v>
      </c>
      <c r="N56" s="250">
        <v>2263.1</v>
      </c>
      <c r="O56" s="67">
        <v>2958.44214</v>
      </c>
      <c r="P56" s="67">
        <v>2271.68274</v>
      </c>
      <c r="Q56" s="344">
        <v>0.7678645153425242</v>
      </c>
      <c r="R56" s="250">
        <v>470</v>
      </c>
      <c r="S56" s="67">
        <v>5041.889</v>
      </c>
      <c r="T56" s="67">
        <v>2359.3288399999997</v>
      </c>
      <c r="U56" s="344">
        <v>0.4679454149030254</v>
      </c>
      <c r="V56" s="47"/>
      <c r="AD56" s="71"/>
      <c r="AE56" s="71"/>
      <c r="AF56" s="71"/>
      <c r="AG56" s="71"/>
      <c r="AH56" s="71"/>
      <c r="AI56" s="71"/>
    </row>
    <row r="57" spans="1:35" ht="13.5" customHeight="1">
      <c r="A57" s="51" t="e">
        <f>IF(COUNTBLANK(C57:IV57)=254,"odstr",IF(AND($A$1="TISK",SUM(J57:U57)=0),"odstr","OK"))</f>
        <v>#REF!</v>
      </c>
      <c r="B57" s="22" t="s">
        <v>103</v>
      </c>
      <c r="C57" s="52"/>
      <c r="D57" s="62"/>
      <c r="E57" s="178">
        <v>5168</v>
      </c>
      <c r="F57" s="249"/>
      <c r="G57" s="590" t="s">
        <v>325</v>
      </c>
      <c r="H57" s="590"/>
      <c r="I57" s="65"/>
      <c r="J57" s="250">
        <v>152</v>
      </c>
      <c r="K57" s="67">
        <v>173.48</v>
      </c>
      <c r="L57" s="67">
        <v>174.351</v>
      </c>
      <c r="M57" s="344">
        <v>1.0050207516716623</v>
      </c>
      <c r="N57" s="250">
        <v>152</v>
      </c>
      <c r="O57" s="67">
        <v>168.8</v>
      </c>
      <c r="P57" s="67">
        <v>169.671</v>
      </c>
      <c r="Q57" s="344">
        <v>1.005159952606635</v>
      </c>
      <c r="R57" s="250">
        <v>0</v>
      </c>
      <c r="S57" s="67">
        <v>4.68</v>
      </c>
      <c r="T57" s="67">
        <v>4.68</v>
      </c>
      <c r="U57" s="344">
        <v>1</v>
      </c>
      <c r="V57" s="47"/>
      <c r="AD57" s="71"/>
      <c r="AE57" s="71"/>
      <c r="AF57" s="71"/>
      <c r="AG57" s="71"/>
      <c r="AH57" s="71"/>
      <c r="AI57" s="71"/>
    </row>
    <row r="58" spans="1:35" ht="13.5" customHeight="1">
      <c r="A58" s="51" t="e">
        <f>IF(COUNTBLANK(C58:IV58)=254,"odstr",IF(AND($A$1="TISK",SUM(J58:U58)=0),"odstr","OK"))</f>
        <v>#REF!</v>
      </c>
      <c r="B58" s="22" t="s">
        <v>103</v>
      </c>
      <c r="C58" s="52"/>
      <c r="D58" s="62"/>
      <c r="E58" s="178">
        <v>5169</v>
      </c>
      <c r="F58" s="249"/>
      <c r="G58" s="590" t="s">
        <v>326</v>
      </c>
      <c r="H58" s="590"/>
      <c r="I58" s="65"/>
      <c r="J58" s="250">
        <v>267095.34481</v>
      </c>
      <c r="K58" s="67">
        <v>372361.00907</v>
      </c>
      <c r="L58" s="67">
        <v>268237.67118999996</v>
      </c>
      <c r="M58" s="344">
        <v>0.7203699223502052</v>
      </c>
      <c r="N58" s="250">
        <v>209110.67001</v>
      </c>
      <c r="O58" s="67">
        <v>281533.58306</v>
      </c>
      <c r="P58" s="67">
        <v>226396.85995999997</v>
      </c>
      <c r="Q58" s="344">
        <v>0.8041557866712855</v>
      </c>
      <c r="R58" s="250">
        <v>57984.67479999999</v>
      </c>
      <c r="S58" s="67">
        <v>90827.42601</v>
      </c>
      <c r="T58" s="67">
        <v>41840.81123</v>
      </c>
      <c r="U58" s="344">
        <v>0.46066274327088574</v>
      </c>
      <c r="V58" s="47"/>
      <c r="AD58" s="71"/>
      <c r="AE58" s="71"/>
      <c r="AF58" s="71"/>
      <c r="AG58" s="71"/>
      <c r="AH58" s="71"/>
      <c r="AI58" s="71"/>
    </row>
    <row r="59" spans="1:35" ht="13.5" customHeight="1">
      <c r="A59" s="51" t="e">
        <f>IF(COUNTBLANK(C59:IV59)=254,"odstr",IF(AND($A$1="TISK",SUM(J59:U59)=0),"odstr","OK"))</f>
        <v>#REF!</v>
      </c>
      <c r="B59" s="22" t="s">
        <v>103</v>
      </c>
      <c r="C59" s="52"/>
      <c r="D59" s="62"/>
      <c r="E59" s="178">
        <v>5171</v>
      </c>
      <c r="F59" s="249"/>
      <c r="G59" s="590" t="s">
        <v>327</v>
      </c>
      <c r="H59" s="590"/>
      <c r="I59" s="65"/>
      <c r="J59" s="250">
        <v>1140429.58478</v>
      </c>
      <c r="K59" s="67">
        <v>1455769.1479300004</v>
      </c>
      <c r="L59" s="67">
        <v>1235664.3158699996</v>
      </c>
      <c r="M59" s="344">
        <v>0.8488051265731423</v>
      </c>
      <c r="N59" s="250">
        <v>1053029.58478</v>
      </c>
      <c r="O59" s="67">
        <v>1338179.5123700004</v>
      </c>
      <c r="P59" s="67">
        <v>1149295.6777299996</v>
      </c>
      <c r="Q59" s="344">
        <v>0.8588501520954572</v>
      </c>
      <c r="R59" s="250">
        <v>87400</v>
      </c>
      <c r="S59" s="67">
        <v>117589.63556</v>
      </c>
      <c r="T59" s="67">
        <v>86368.63814</v>
      </c>
      <c r="U59" s="344">
        <v>0.7344919280401246</v>
      </c>
      <c r="V59" s="47"/>
      <c r="AD59" s="71"/>
      <c r="AE59" s="71"/>
      <c r="AF59" s="71"/>
      <c r="AG59" s="71"/>
      <c r="AH59" s="71"/>
      <c r="AI59" s="71"/>
    </row>
    <row r="60" spans="1:35" ht="13.5" customHeight="1">
      <c r="A60" s="51" t="e">
        <f>IF(COUNTBLANK(C60:IV60)=254,"odstr",IF(AND($A$1="TISK",SUM(J60:U60)=0),"odstr","OK"))</f>
        <v>#REF!</v>
      </c>
      <c r="B60" s="22" t="s">
        <v>103</v>
      </c>
      <c r="C60" s="52"/>
      <c r="D60" s="62"/>
      <c r="E60" s="178">
        <v>5172</v>
      </c>
      <c r="F60" s="249"/>
      <c r="G60" s="590" t="s">
        <v>328</v>
      </c>
      <c r="H60" s="590"/>
      <c r="I60" s="65"/>
      <c r="J60" s="250">
        <v>3968.69</v>
      </c>
      <c r="K60" s="67">
        <v>5799.992990000001</v>
      </c>
      <c r="L60" s="67">
        <v>5260.28495</v>
      </c>
      <c r="M60" s="344">
        <v>0.906946777189122</v>
      </c>
      <c r="N60" s="250">
        <v>452.69</v>
      </c>
      <c r="O60" s="67">
        <v>1159.893</v>
      </c>
      <c r="P60" s="67">
        <v>1010.0064100000001</v>
      </c>
      <c r="Q60" s="344">
        <v>0.8707755025679094</v>
      </c>
      <c r="R60" s="250">
        <v>3516</v>
      </c>
      <c r="S60" s="67">
        <v>4640.099990000001</v>
      </c>
      <c r="T60" s="67">
        <v>4250.27854</v>
      </c>
      <c r="U60" s="344">
        <v>0.9159885668756892</v>
      </c>
      <c r="V60" s="47"/>
      <c r="AD60" s="71"/>
      <c r="AE60" s="71"/>
      <c r="AF60" s="71"/>
      <c r="AG60" s="71"/>
      <c r="AH60" s="71"/>
      <c r="AI60" s="71"/>
    </row>
    <row r="61" spans="1:35" ht="13.5" customHeight="1">
      <c r="A61" s="51" t="e">
        <f>IF(COUNTBLANK(C61:IV61)=254,"odstr",IF(AND($A$1="TISK",SUM(J61:U61)=0),"odstr","OK"))</f>
        <v>#REF!</v>
      </c>
      <c r="B61" s="22" t="s">
        <v>103</v>
      </c>
      <c r="C61" s="52"/>
      <c r="D61" s="62"/>
      <c r="E61" s="178">
        <v>5173</v>
      </c>
      <c r="F61" s="249"/>
      <c r="G61" s="590" t="s">
        <v>329</v>
      </c>
      <c r="H61" s="590"/>
      <c r="I61" s="65"/>
      <c r="J61" s="250">
        <v>1982.1415</v>
      </c>
      <c r="K61" s="67">
        <v>6950.79105</v>
      </c>
      <c r="L61" s="67">
        <v>3595.4066900000003</v>
      </c>
      <c r="M61" s="344">
        <v>0.5172658283261156</v>
      </c>
      <c r="N61" s="250">
        <v>1476.8</v>
      </c>
      <c r="O61" s="67">
        <v>2263.60234</v>
      </c>
      <c r="P61" s="67">
        <v>1849.4476200000001</v>
      </c>
      <c r="Q61" s="344">
        <v>0.8170373335097366</v>
      </c>
      <c r="R61" s="250">
        <v>505.3415</v>
      </c>
      <c r="S61" s="67">
        <v>4687.18871</v>
      </c>
      <c r="T61" s="67">
        <v>1745.95907</v>
      </c>
      <c r="U61" s="344">
        <v>0.3724960051800432</v>
      </c>
      <c r="V61" s="47"/>
      <c r="AD61" s="71"/>
      <c r="AE61" s="71"/>
      <c r="AF61" s="71"/>
      <c r="AG61" s="71"/>
      <c r="AH61" s="71"/>
      <c r="AI61" s="71"/>
    </row>
    <row r="62" spans="1:35" ht="13.5" customHeight="1">
      <c r="A62" s="51" t="e">
        <f>IF(COUNTBLANK(C62:IV62)=254,"odstr",IF(AND($A$1="TISK",SUM(J62:U62)=0),"odstr","OK"))</f>
        <v>#REF!</v>
      </c>
      <c r="B62" s="22" t="s">
        <v>103</v>
      </c>
      <c r="C62" s="52"/>
      <c r="D62" s="62"/>
      <c r="E62" s="178">
        <v>5175</v>
      </c>
      <c r="F62" s="249"/>
      <c r="G62" s="590" t="s">
        <v>330</v>
      </c>
      <c r="H62" s="590"/>
      <c r="I62" s="65"/>
      <c r="J62" s="250">
        <v>2283.68016</v>
      </c>
      <c r="K62" s="67">
        <v>7783.53974</v>
      </c>
      <c r="L62" s="67">
        <v>5019.2751</v>
      </c>
      <c r="M62" s="344">
        <v>0.6448576441648642</v>
      </c>
      <c r="N62" s="250">
        <v>1803.11155</v>
      </c>
      <c r="O62" s="67">
        <v>3341.42678</v>
      </c>
      <c r="P62" s="67">
        <v>3059.85143</v>
      </c>
      <c r="Q62" s="344">
        <v>0.9157320005677336</v>
      </c>
      <c r="R62" s="250">
        <v>480.56861</v>
      </c>
      <c r="S62" s="67">
        <v>4442.11296</v>
      </c>
      <c r="T62" s="67">
        <v>1959.42367</v>
      </c>
      <c r="U62" s="344">
        <v>0.44110172065502806</v>
      </c>
      <c r="V62" s="47"/>
      <c r="AD62" s="71"/>
      <c r="AE62" s="71"/>
      <c r="AF62" s="71"/>
      <c r="AG62" s="71"/>
      <c r="AH62" s="71"/>
      <c r="AI62" s="71"/>
    </row>
    <row r="63" spans="1:35" ht="13.5" customHeight="1">
      <c r="A63" s="51" t="e">
        <f>IF(COUNTBLANK(C63:IV63)=254,"odstr",IF(AND($A$1="TISK",SUM(J63:U63)=0),"odstr","OK"))</f>
        <v>#REF!</v>
      </c>
      <c r="B63" s="22"/>
      <c r="C63" s="52"/>
      <c r="D63" s="62"/>
      <c r="E63" s="178">
        <v>5176</v>
      </c>
      <c r="F63" s="249"/>
      <c r="G63" s="590" t="s">
        <v>331</v>
      </c>
      <c r="H63" s="590"/>
      <c r="I63" s="65"/>
      <c r="J63" s="250">
        <v>0</v>
      </c>
      <c r="K63" s="67">
        <v>4.81</v>
      </c>
      <c r="L63" s="67">
        <v>5.92</v>
      </c>
      <c r="M63" s="344">
        <v>1.2307692307692308</v>
      </c>
      <c r="N63" s="250">
        <v>0</v>
      </c>
      <c r="O63" s="67">
        <v>0</v>
      </c>
      <c r="P63" s="67">
        <v>1.12</v>
      </c>
      <c r="Q63" s="344" t="s">
        <v>208</v>
      </c>
      <c r="R63" s="250">
        <v>0</v>
      </c>
      <c r="S63" s="67">
        <v>4.81</v>
      </c>
      <c r="T63" s="67">
        <v>4.8</v>
      </c>
      <c r="U63" s="344">
        <v>0.997920997920998</v>
      </c>
      <c r="V63" s="47"/>
      <c r="AD63" s="71"/>
      <c r="AE63" s="71"/>
      <c r="AF63" s="71"/>
      <c r="AG63" s="71"/>
      <c r="AH63" s="71"/>
      <c r="AI63" s="71"/>
    </row>
    <row r="64" spans="1:35" ht="13.5" customHeight="1">
      <c r="A64" s="51" t="e">
        <f>IF(COUNTBLANK(C64:IV64)=254,"odstr",IF(AND($A$1="TISK",SUM(J64:U64)=0),"odstr","OK"))</f>
        <v>#REF!</v>
      </c>
      <c r="B64" s="22" t="s">
        <v>103</v>
      </c>
      <c r="C64" s="52"/>
      <c r="D64" s="62"/>
      <c r="E64" s="178">
        <v>5177</v>
      </c>
      <c r="F64" s="249"/>
      <c r="G64" s="180" t="s">
        <v>124</v>
      </c>
      <c r="H64" s="180"/>
      <c r="I64" s="65"/>
      <c r="J64" s="250">
        <v>0</v>
      </c>
      <c r="K64" s="67">
        <v>0</v>
      </c>
      <c r="L64" s="67">
        <v>0</v>
      </c>
      <c r="M64" s="344" t="s">
        <v>208</v>
      </c>
      <c r="N64" s="250">
        <v>0</v>
      </c>
      <c r="O64" s="67">
        <v>0</v>
      </c>
      <c r="P64" s="67">
        <v>0</v>
      </c>
      <c r="Q64" s="344" t="s">
        <v>208</v>
      </c>
      <c r="R64" s="250">
        <v>0</v>
      </c>
      <c r="S64" s="67">
        <v>0</v>
      </c>
      <c r="T64" s="67">
        <v>0</v>
      </c>
      <c r="U64" s="344" t="s">
        <v>208</v>
      </c>
      <c r="V64" s="47"/>
      <c r="AD64" s="71"/>
      <c r="AE64" s="71"/>
      <c r="AF64" s="71"/>
      <c r="AG64" s="71"/>
      <c r="AH64" s="71"/>
      <c r="AI64" s="71"/>
    </row>
    <row r="65" spans="1:35" ht="13.5" customHeight="1">
      <c r="A65" s="51" t="e">
        <f>IF(COUNTBLANK(C65:IV65)=254,"odstr",IF(AND($A$1="TISK",SUM(J65:U65)=0),"odstr","OK"))</f>
        <v>#REF!</v>
      </c>
      <c r="B65" s="22" t="s">
        <v>103</v>
      </c>
      <c r="C65" s="52"/>
      <c r="D65" s="62"/>
      <c r="E65" s="178">
        <v>5178</v>
      </c>
      <c r="F65" s="249"/>
      <c r="G65" s="590" t="s">
        <v>401</v>
      </c>
      <c r="H65" s="590"/>
      <c r="I65" s="65"/>
      <c r="J65" s="250">
        <v>440</v>
      </c>
      <c r="K65" s="67">
        <v>598</v>
      </c>
      <c r="L65" s="67">
        <v>613.2884</v>
      </c>
      <c r="M65" s="344">
        <v>1.0255658862876254</v>
      </c>
      <c r="N65" s="250">
        <v>440</v>
      </c>
      <c r="O65" s="67">
        <v>598</v>
      </c>
      <c r="P65" s="67">
        <v>597.5964</v>
      </c>
      <c r="Q65" s="344">
        <v>0.9993250836120402</v>
      </c>
      <c r="R65" s="250">
        <v>0</v>
      </c>
      <c r="S65" s="67">
        <v>0</v>
      </c>
      <c r="T65" s="67">
        <v>15.692</v>
      </c>
      <c r="U65" s="344" t="s">
        <v>208</v>
      </c>
      <c r="V65" s="47"/>
      <c r="AD65" s="71"/>
      <c r="AE65" s="71"/>
      <c r="AF65" s="71"/>
      <c r="AG65" s="71"/>
      <c r="AH65" s="71"/>
      <c r="AI65" s="71"/>
    </row>
    <row r="66" spans="1:35" ht="13.5" customHeight="1">
      <c r="A66" s="51" t="e">
        <f>IF(COUNTBLANK(C66:IV66)=254,"odstr",IF(AND($A$1="TISK",SUM(J66:U66)=0),"odstr","OK"))</f>
        <v>#REF!</v>
      </c>
      <c r="B66" s="22" t="s">
        <v>103</v>
      </c>
      <c r="C66" s="52"/>
      <c r="D66" s="62"/>
      <c r="E66" s="178">
        <v>5179</v>
      </c>
      <c r="F66" s="249"/>
      <c r="G66" s="590" t="s">
        <v>332</v>
      </c>
      <c r="H66" s="590"/>
      <c r="I66" s="65"/>
      <c r="J66" s="250">
        <v>606.8</v>
      </c>
      <c r="K66" s="67">
        <v>8387.95749</v>
      </c>
      <c r="L66" s="67">
        <v>1516.51385</v>
      </c>
      <c r="M66" s="344">
        <v>0.18079655885332818</v>
      </c>
      <c r="N66" s="250">
        <v>606.8</v>
      </c>
      <c r="O66" s="67">
        <v>1041.669</v>
      </c>
      <c r="P66" s="67">
        <v>970.7253900000001</v>
      </c>
      <c r="Q66" s="344">
        <v>0.9318942869567972</v>
      </c>
      <c r="R66" s="250">
        <v>0</v>
      </c>
      <c r="S66" s="67">
        <v>7346.28849</v>
      </c>
      <c r="T66" s="67">
        <v>545.78846</v>
      </c>
      <c r="U66" s="344">
        <v>0.07429444960444237</v>
      </c>
      <c r="V66" s="47"/>
      <c r="AD66" s="71"/>
      <c r="AE66" s="71"/>
      <c r="AF66" s="71"/>
      <c r="AG66" s="71"/>
      <c r="AH66" s="71"/>
      <c r="AI66" s="71"/>
    </row>
    <row r="67" spans="1:35" ht="13.5" customHeight="1">
      <c r="A67" s="51" t="e">
        <f>IF(COUNTBLANK(C67:IV67)=254,"odstr",IF(AND($A$1="TISK",SUM(J67:U67)=0),"odstr","OK"))</f>
        <v>#REF!</v>
      </c>
      <c r="B67" s="22" t="s">
        <v>103</v>
      </c>
      <c r="C67" s="52"/>
      <c r="D67" s="62"/>
      <c r="E67" s="178">
        <v>5181</v>
      </c>
      <c r="F67" s="249"/>
      <c r="G67" s="590" t="s">
        <v>402</v>
      </c>
      <c r="H67" s="590"/>
      <c r="I67" s="65"/>
      <c r="J67" s="250">
        <v>1.5</v>
      </c>
      <c r="K67" s="67">
        <v>1.5</v>
      </c>
      <c r="L67" s="67">
        <v>0</v>
      </c>
      <c r="M67" s="344">
        <v>0</v>
      </c>
      <c r="N67" s="250">
        <v>1.5</v>
      </c>
      <c r="O67" s="67">
        <v>1.5</v>
      </c>
      <c r="P67" s="67">
        <v>0</v>
      </c>
      <c r="Q67" s="344">
        <v>0</v>
      </c>
      <c r="R67" s="250">
        <v>0</v>
      </c>
      <c r="S67" s="67">
        <v>0</v>
      </c>
      <c r="T67" s="67">
        <v>0</v>
      </c>
      <c r="U67" s="344" t="s">
        <v>208</v>
      </c>
      <c r="V67" s="47"/>
      <c r="AD67" s="71"/>
      <c r="AE67" s="71"/>
      <c r="AF67" s="71"/>
      <c r="AG67" s="71"/>
      <c r="AH67" s="71"/>
      <c r="AI67" s="71"/>
    </row>
    <row r="68" spans="1:35" ht="13.5" customHeight="1">
      <c r="A68" s="51" t="e">
        <f>IF(COUNTBLANK(C68:IV68)=254,"odstr",IF(AND($A$1="TISK",SUM(J68:U68)=0),"odstr","OK"))</f>
        <v>#REF!</v>
      </c>
      <c r="B68" s="22" t="s">
        <v>103</v>
      </c>
      <c r="C68" s="52"/>
      <c r="D68" s="62"/>
      <c r="E68" s="178">
        <v>5182</v>
      </c>
      <c r="F68" s="249"/>
      <c r="G68" s="590" t="s">
        <v>333</v>
      </c>
      <c r="H68" s="590"/>
      <c r="I68" s="65"/>
      <c r="J68" s="250">
        <v>0</v>
      </c>
      <c r="K68" s="67">
        <v>0</v>
      </c>
      <c r="L68" s="67">
        <v>40</v>
      </c>
      <c r="M68" s="344" t="s">
        <v>208</v>
      </c>
      <c r="N68" s="250">
        <v>0</v>
      </c>
      <c r="O68" s="67">
        <v>0</v>
      </c>
      <c r="P68" s="67">
        <v>40</v>
      </c>
      <c r="Q68" s="344" t="s">
        <v>208</v>
      </c>
      <c r="R68" s="250">
        <v>0</v>
      </c>
      <c r="S68" s="67">
        <v>0</v>
      </c>
      <c r="T68" s="67">
        <v>0</v>
      </c>
      <c r="U68" s="344" t="s">
        <v>208</v>
      </c>
      <c r="V68" s="47"/>
      <c r="AD68" s="71"/>
      <c r="AE68" s="71"/>
      <c r="AF68" s="71"/>
      <c r="AG68" s="71"/>
      <c r="AH68" s="71"/>
      <c r="AI68" s="71"/>
    </row>
    <row r="69" spans="1:35" ht="13.5" customHeight="1">
      <c r="A69" s="51" t="e">
        <f>IF(COUNTBLANK(C69:IV69)=254,"odstr",IF(AND($A$1="TISK",SUM(J69:U69)=0),"odstr","OK"))</f>
        <v>#REF!</v>
      </c>
      <c r="B69" s="22" t="s">
        <v>103</v>
      </c>
      <c r="C69" s="52"/>
      <c r="D69" s="62"/>
      <c r="E69" s="178">
        <v>5189</v>
      </c>
      <c r="F69" s="249"/>
      <c r="G69" s="590" t="s">
        <v>334</v>
      </c>
      <c r="H69" s="590"/>
      <c r="I69" s="65"/>
      <c r="J69" s="250">
        <v>0</v>
      </c>
      <c r="K69" s="67">
        <v>650</v>
      </c>
      <c r="L69" s="67">
        <v>35.901</v>
      </c>
      <c r="M69" s="344">
        <v>0.0552323076923077</v>
      </c>
      <c r="N69" s="250">
        <v>0</v>
      </c>
      <c r="O69" s="67">
        <v>650</v>
      </c>
      <c r="P69" s="67">
        <v>35.901</v>
      </c>
      <c r="Q69" s="344">
        <v>0.0552323076923077</v>
      </c>
      <c r="R69" s="250">
        <v>0</v>
      </c>
      <c r="S69" s="67">
        <v>0</v>
      </c>
      <c r="T69" s="67">
        <v>0</v>
      </c>
      <c r="U69" s="344" t="s">
        <v>208</v>
      </c>
      <c r="V69" s="47"/>
      <c r="AD69" s="71"/>
      <c r="AE69" s="71"/>
      <c r="AF69" s="71"/>
      <c r="AG69" s="71"/>
      <c r="AH69" s="71"/>
      <c r="AI69" s="71"/>
    </row>
    <row r="70" spans="1:35" ht="13.5" customHeight="1">
      <c r="A70" s="51" t="e">
        <f>IF(COUNTBLANK(C70:IV70)=254,"odstr",IF(AND($A$1="TISK",SUM(J70:U70)=0),"odstr","OK"))</f>
        <v>#REF!</v>
      </c>
      <c r="B70" s="22" t="s">
        <v>103</v>
      </c>
      <c r="C70" s="52"/>
      <c r="D70" s="62"/>
      <c r="E70" s="178">
        <v>5191</v>
      </c>
      <c r="F70" s="249"/>
      <c r="G70" s="590" t="s">
        <v>335</v>
      </c>
      <c r="H70" s="590"/>
      <c r="I70" s="65"/>
      <c r="J70" s="250">
        <v>129</v>
      </c>
      <c r="K70" s="67">
        <v>150.1</v>
      </c>
      <c r="L70" s="67">
        <v>160.95</v>
      </c>
      <c r="M70" s="344">
        <v>1.0722851432378413</v>
      </c>
      <c r="N70" s="250">
        <v>129</v>
      </c>
      <c r="O70" s="67">
        <v>150.1</v>
      </c>
      <c r="P70" s="67">
        <v>160.95</v>
      </c>
      <c r="Q70" s="344">
        <v>1.0722851432378413</v>
      </c>
      <c r="R70" s="250">
        <v>0</v>
      </c>
      <c r="S70" s="67">
        <v>0</v>
      </c>
      <c r="T70" s="67">
        <v>0</v>
      </c>
      <c r="U70" s="344" t="s">
        <v>208</v>
      </c>
      <c r="V70" s="47"/>
      <c r="AD70" s="71"/>
      <c r="AE70" s="71"/>
      <c r="AF70" s="71"/>
      <c r="AG70" s="71"/>
      <c r="AH70" s="71"/>
      <c r="AI70" s="71"/>
    </row>
    <row r="71" spans="1:35" ht="13.5" customHeight="1">
      <c r="A71" s="51" t="e">
        <f>IF(COUNTBLANK(C71:IV71)=254,"odstr",IF(AND($A$1="TISK",SUM(J71:U71)=0),"odstr","OK"))</f>
        <v>#REF!</v>
      </c>
      <c r="B71" s="22" t="s">
        <v>103</v>
      </c>
      <c r="C71" s="52"/>
      <c r="D71" s="62"/>
      <c r="E71" s="178">
        <v>5192</v>
      </c>
      <c r="F71" s="249"/>
      <c r="G71" s="590" t="s">
        <v>336</v>
      </c>
      <c r="H71" s="590"/>
      <c r="I71" s="65"/>
      <c r="J71" s="250">
        <v>9404.183</v>
      </c>
      <c r="K71" s="67">
        <v>11089.514</v>
      </c>
      <c r="L71" s="67">
        <v>8975.8069</v>
      </c>
      <c r="M71" s="344">
        <v>0.809395876140289</v>
      </c>
      <c r="N71" s="250">
        <v>9404.183</v>
      </c>
      <c r="O71" s="67">
        <v>11088.425</v>
      </c>
      <c r="P71" s="67">
        <v>8974.7179</v>
      </c>
      <c r="Q71" s="344">
        <v>0.8093771568099166</v>
      </c>
      <c r="R71" s="250">
        <v>0</v>
      </c>
      <c r="S71" s="67">
        <v>1.089</v>
      </c>
      <c r="T71" s="67">
        <v>1.089</v>
      </c>
      <c r="U71" s="344">
        <v>1</v>
      </c>
      <c r="V71" s="47"/>
      <c r="AD71" s="71"/>
      <c r="AE71" s="71"/>
      <c r="AF71" s="71"/>
      <c r="AG71" s="71"/>
      <c r="AH71" s="71"/>
      <c r="AI71" s="71"/>
    </row>
    <row r="72" spans="1:35" ht="13.5" customHeight="1">
      <c r="A72" s="51" t="e">
        <f>IF(COUNTBLANK(C72:IV72)=254,"odstr",IF(AND($A$1="TISK",SUM(J72:U72)=0),"odstr","OK"))</f>
        <v>#REF!</v>
      </c>
      <c r="B72" s="22" t="s">
        <v>103</v>
      </c>
      <c r="C72" s="52"/>
      <c r="D72" s="62"/>
      <c r="E72" s="178">
        <v>5193</v>
      </c>
      <c r="F72" s="249"/>
      <c r="G72" s="590" t="s">
        <v>403</v>
      </c>
      <c r="H72" s="590"/>
      <c r="I72" s="65"/>
      <c r="J72" s="250">
        <v>102</v>
      </c>
      <c r="K72" s="67">
        <v>15.509</v>
      </c>
      <c r="L72" s="67">
        <v>15.509</v>
      </c>
      <c r="M72" s="344">
        <v>1</v>
      </c>
      <c r="N72" s="250">
        <v>102</v>
      </c>
      <c r="O72" s="67">
        <v>15.509</v>
      </c>
      <c r="P72" s="67">
        <v>15.509</v>
      </c>
      <c r="Q72" s="344">
        <v>1</v>
      </c>
      <c r="R72" s="250">
        <v>0</v>
      </c>
      <c r="S72" s="67">
        <v>0</v>
      </c>
      <c r="T72" s="67">
        <v>0</v>
      </c>
      <c r="U72" s="344" t="s">
        <v>208</v>
      </c>
      <c r="V72" s="47"/>
      <c r="AD72" s="71"/>
      <c r="AE72" s="71"/>
      <c r="AF72" s="71"/>
      <c r="AG72" s="71"/>
      <c r="AH72" s="71"/>
      <c r="AI72" s="71"/>
    </row>
    <row r="73" spans="1:35" ht="27" customHeight="1">
      <c r="A73" s="51" t="e">
        <f>IF(COUNTBLANK(C73:IV73)=254,"odstr",IF(AND($A$1="TISK",SUM(J73:U73)=0),"odstr","OK"))</f>
        <v>#REF!</v>
      </c>
      <c r="B73" s="22" t="s">
        <v>103</v>
      </c>
      <c r="C73" s="52"/>
      <c r="D73" s="62"/>
      <c r="E73" s="178">
        <v>5194</v>
      </c>
      <c r="F73" s="249"/>
      <c r="G73" s="590" t="s">
        <v>337</v>
      </c>
      <c r="H73" s="590"/>
      <c r="I73" s="65"/>
      <c r="J73" s="250">
        <v>5280.3</v>
      </c>
      <c r="K73" s="67">
        <v>7216.85879</v>
      </c>
      <c r="L73" s="67">
        <v>6279.71267</v>
      </c>
      <c r="M73" s="344">
        <v>0.870144872267897</v>
      </c>
      <c r="N73" s="250">
        <v>4193.3</v>
      </c>
      <c r="O73" s="67">
        <v>5131.47379</v>
      </c>
      <c r="P73" s="67">
        <v>4515.96227</v>
      </c>
      <c r="Q73" s="344">
        <v>0.8800517073283152</v>
      </c>
      <c r="R73" s="250">
        <v>1087</v>
      </c>
      <c r="S73" s="67">
        <v>2085.385</v>
      </c>
      <c r="T73" s="67">
        <v>1763.7504</v>
      </c>
      <c r="U73" s="344">
        <v>0.8457672803822794</v>
      </c>
      <c r="V73" s="47"/>
      <c r="AD73" s="71"/>
      <c r="AE73" s="71"/>
      <c r="AF73" s="71"/>
      <c r="AG73" s="71"/>
      <c r="AH73" s="71"/>
      <c r="AI73" s="71"/>
    </row>
    <row r="74" spans="1:35" ht="13.5" customHeight="1">
      <c r="A74" s="51" t="e">
        <f>IF(COUNTBLANK(C74:IV74)=254,"odstr",IF(AND($A$1="TISK",SUM(J74:U74)=0),"odstr","OK"))</f>
        <v>#REF!</v>
      </c>
      <c r="B74" s="22" t="s">
        <v>103</v>
      </c>
      <c r="C74" s="52"/>
      <c r="D74" s="62"/>
      <c r="E74" s="178">
        <v>5197</v>
      </c>
      <c r="F74" s="249"/>
      <c r="G74" s="589" t="s">
        <v>125</v>
      </c>
      <c r="H74" s="589"/>
      <c r="I74" s="65"/>
      <c r="J74" s="250">
        <v>50</v>
      </c>
      <c r="K74" s="67">
        <v>0</v>
      </c>
      <c r="L74" s="67">
        <v>0</v>
      </c>
      <c r="M74" s="344" t="s">
        <v>208</v>
      </c>
      <c r="N74" s="250">
        <v>50</v>
      </c>
      <c r="O74" s="67">
        <v>0</v>
      </c>
      <c r="P74" s="67">
        <v>0</v>
      </c>
      <c r="Q74" s="344" t="s">
        <v>208</v>
      </c>
      <c r="R74" s="250">
        <v>0</v>
      </c>
      <c r="S74" s="67">
        <v>0</v>
      </c>
      <c r="T74" s="67">
        <v>0</v>
      </c>
      <c r="U74" s="344" t="s">
        <v>208</v>
      </c>
      <c r="V74" s="47"/>
      <c r="AD74" s="71"/>
      <c r="AE74" s="71"/>
      <c r="AF74" s="71"/>
      <c r="AG74" s="71"/>
      <c r="AH74" s="71"/>
      <c r="AI74" s="71"/>
    </row>
    <row r="75" spans="1:35" ht="13.5" customHeight="1">
      <c r="A75" s="51" t="e">
        <f>IF(COUNTBLANK(C75:IV75)=254,"odstr",IF(AND($A$1="TISK",SUM(J75:U75)=0),"odstr","OK"))</f>
        <v>#REF!</v>
      </c>
      <c r="B75" s="22" t="s">
        <v>103</v>
      </c>
      <c r="C75" s="52"/>
      <c r="D75" s="72"/>
      <c r="E75" s="193">
        <v>5199</v>
      </c>
      <c r="F75" s="255"/>
      <c r="G75" s="588" t="s">
        <v>340</v>
      </c>
      <c r="H75" s="588"/>
      <c r="I75" s="75"/>
      <c r="J75" s="250">
        <v>9555</v>
      </c>
      <c r="K75" s="67">
        <v>90.6664</v>
      </c>
      <c r="L75" s="67">
        <v>81.467</v>
      </c>
      <c r="M75" s="344">
        <v>0.8985357309874441</v>
      </c>
      <c r="N75" s="250">
        <v>85</v>
      </c>
      <c r="O75" s="67">
        <v>82.672</v>
      </c>
      <c r="P75" s="67">
        <v>81.467</v>
      </c>
      <c r="Q75" s="344">
        <v>0.9854243274627443</v>
      </c>
      <c r="R75" s="250">
        <v>9470</v>
      </c>
      <c r="S75" s="67">
        <v>7.9944</v>
      </c>
      <c r="T75" s="67">
        <v>0</v>
      </c>
      <c r="U75" s="344">
        <v>0</v>
      </c>
      <c r="V75" s="47"/>
      <c r="AD75" s="71"/>
      <c r="AE75" s="71"/>
      <c r="AF75" s="71"/>
      <c r="AG75" s="71"/>
      <c r="AH75" s="71"/>
      <c r="AI75" s="71"/>
    </row>
    <row r="76" spans="1:35" ht="13.5" customHeight="1">
      <c r="A76" s="51" t="e">
        <f>IF(COUNTBLANK(C76:IV76)=254,"odstr",IF(AND($A$1="TISK",SUM(J76:U76)=0),"odstr","OK"))</f>
        <v>#REF!</v>
      </c>
      <c r="B76" s="22" t="s">
        <v>103</v>
      </c>
      <c r="C76" s="52"/>
      <c r="D76" s="294"/>
      <c r="E76" s="295">
        <v>51</v>
      </c>
      <c r="F76" s="296"/>
      <c r="G76" s="616" t="s">
        <v>42</v>
      </c>
      <c r="H76" s="616"/>
      <c r="I76" s="298"/>
      <c r="J76" s="258">
        <v>1805041.8436599998</v>
      </c>
      <c r="K76" s="204">
        <v>2368924.997930001</v>
      </c>
      <c r="L76" s="204">
        <v>1973649.3820099998</v>
      </c>
      <c r="M76" s="347">
        <v>0.8331413547219104</v>
      </c>
      <c r="N76" s="258">
        <v>1576081.92015</v>
      </c>
      <c r="O76" s="204">
        <v>2047611.1590100008</v>
      </c>
      <c r="P76" s="204">
        <v>1773290.1414799998</v>
      </c>
      <c r="Q76" s="347">
        <v>0.8660287543741301</v>
      </c>
      <c r="R76" s="258">
        <v>228959.92351</v>
      </c>
      <c r="S76" s="204">
        <v>321313.83892000007</v>
      </c>
      <c r="T76" s="204">
        <v>200359.24053</v>
      </c>
      <c r="U76" s="348">
        <v>0.6235624372838948</v>
      </c>
      <c r="V76" s="47"/>
      <c r="AD76" s="71"/>
      <c r="AE76" s="71"/>
      <c r="AF76" s="71"/>
      <c r="AG76" s="71"/>
      <c r="AH76" s="71"/>
      <c r="AI76" s="71"/>
    </row>
    <row r="77" spans="1:35" ht="27" customHeight="1">
      <c r="A77" s="51" t="e">
        <f>IF(COUNTBLANK(C77:IV77)=254,"odstr",IF(AND($A$1="TISK",SUM(J77:U77)=0),"odstr","OK"))</f>
        <v>#REF!</v>
      </c>
      <c r="B77" s="22" t="s">
        <v>103</v>
      </c>
      <c r="C77" s="52"/>
      <c r="D77" s="90"/>
      <c r="E77" s="231">
        <v>5211</v>
      </c>
      <c r="F77" s="260"/>
      <c r="G77" s="596" t="s">
        <v>404</v>
      </c>
      <c r="H77" s="596"/>
      <c r="I77" s="93"/>
      <c r="J77" s="261">
        <v>0</v>
      </c>
      <c r="K77" s="95">
        <v>0</v>
      </c>
      <c r="L77" s="95">
        <v>0</v>
      </c>
      <c r="M77" s="349" t="s">
        <v>208</v>
      </c>
      <c r="N77" s="261">
        <v>0</v>
      </c>
      <c r="O77" s="95">
        <v>0</v>
      </c>
      <c r="P77" s="95">
        <v>0</v>
      </c>
      <c r="Q77" s="349" t="s">
        <v>208</v>
      </c>
      <c r="R77" s="261">
        <v>0</v>
      </c>
      <c r="S77" s="95">
        <v>0</v>
      </c>
      <c r="T77" s="95">
        <v>0</v>
      </c>
      <c r="U77" s="349" t="s">
        <v>208</v>
      </c>
      <c r="V77" s="47"/>
      <c r="AD77" s="71"/>
      <c r="AE77" s="71"/>
      <c r="AF77" s="71"/>
      <c r="AG77" s="71"/>
      <c r="AH77" s="71"/>
      <c r="AI77" s="71"/>
    </row>
    <row r="78" spans="1:35" ht="27" customHeight="1">
      <c r="A78" s="51" t="e">
        <f>IF(COUNTBLANK(C78:IV78)=254,"odstr",IF(AND($A$1="TISK",SUM(J78:U78)=0),"odstr","OK"))</f>
        <v>#REF!</v>
      </c>
      <c r="B78" s="22" t="s">
        <v>103</v>
      </c>
      <c r="C78" s="52"/>
      <c r="D78" s="62"/>
      <c r="E78" s="178">
        <v>5212</v>
      </c>
      <c r="F78" s="249"/>
      <c r="G78" s="589" t="s">
        <v>341</v>
      </c>
      <c r="H78" s="589"/>
      <c r="I78" s="65"/>
      <c r="J78" s="250">
        <v>176.5</v>
      </c>
      <c r="K78" s="67">
        <v>43383.21</v>
      </c>
      <c r="L78" s="67">
        <v>43385.551909999995</v>
      </c>
      <c r="M78" s="344">
        <v>1.0000539819437058</v>
      </c>
      <c r="N78" s="250">
        <v>176.5</v>
      </c>
      <c r="O78" s="67">
        <v>3058.917</v>
      </c>
      <c r="P78" s="67">
        <v>3075.16991</v>
      </c>
      <c r="Q78" s="344">
        <v>1.005313288984304</v>
      </c>
      <c r="R78" s="250">
        <v>0</v>
      </c>
      <c r="S78" s="67">
        <v>40324.293</v>
      </c>
      <c r="T78" s="67">
        <v>40310.382</v>
      </c>
      <c r="U78" s="344">
        <v>0.9996550218499801</v>
      </c>
      <c r="V78" s="47"/>
      <c r="AD78" s="71"/>
      <c r="AE78" s="71"/>
      <c r="AF78" s="71"/>
      <c r="AG78" s="71"/>
      <c r="AH78" s="71"/>
      <c r="AI78" s="71"/>
    </row>
    <row r="79" spans="1:35" ht="15.75" customHeight="1">
      <c r="A79" s="51" t="e">
        <f>IF(COUNTBLANK(C79:IV79)=254,"odstr",IF(AND($A$1="TISK",SUM(J79:U79)=0),"odstr","OK"))</f>
        <v>#REF!</v>
      </c>
      <c r="B79" s="22" t="s">
        <v>103</v>
      </c>
      <c r="C79" s="52"/>
      <c r="D79" s="62"/>
      <c r="E79" s="178">
        <v>5213</v>
      </c>
      <c r="F79" s="249"/>
      <c r="G79" s="589" t="s">
        <v>342</v>
      </c>
      <c r="H79" s="589"/>
      <c r="I79" s="65"/>
      <c r="J79" s="250">
        <v>483515.104</v>
      </c>
      <c r="K79" s="67">
        <v>4061072.5088799996</v>
      </c>
      <c r="L79" s="67">
        <v>3944966.6857699994</v>
      </c>
      <c r="M79" s="344">
        <v>0.9714100590777137</v>
      </c>
      <c r="N79" s="250">
        <v>13192.104</v>
      </c>
      <c r="O79" s="67">
        <v>1038497.876</v>
      </c>
      <c r="P79" s="67">
        <v>1037976.3137299999</v>
      </c>
      <c r="Q79" s="344">
        <v>0.9994977724249096</v>
      </c>
      <c r="R79" s="250">
        <v>470323</v>
      </c>
      <c r="S79" s="67">
        <v>3022574.6328799995</v>
      </c>
      <c r="T79" s="67">
        <v>2906990.3720399993</v>
      </c>
      <c r="U79" s="344">
        <v>0.9617596668804608</v>
      </c>
      <c r="V79" s="47"/>
      <c r="AD79" s="71"/>
      <c r="AE79" s="71"/>
      <c r="AF79" s="71"/>
      <c r="AG79" s="71"/>
      <c r="AH79" s="71"/>
      <c r="AI79" s="71"/>
    </row>
    <row r="80" spans="1:35" ht="14.25" customHeight="1">
      <c r="A80" s="51" t="e">
        <f>IF(COUNTBLANK(C80:IV80)=254,"odstr",IF(AND($A$1="TISK",SUM(J80:U80)=0),"odstr","OK"))</f>
        <v>#REF!</v>
      </c>
      <c r="B80" s="22" t="s">
        <v>103</v>
      </c>
      <c r="C80" s="52"/>
      <c r="D80" s="62"/>
      <c r="E80" s="178">
        <v>5214</v>
      </c>
      <c r="F80" s="249"/>
      <c r="G80" s="589" t="s">
        <v>43</v>
      </c>
      <c r="H80" s="589"/>
      <c r="I80" s="65"/>
      <c r="J80" s="250">
        <v>0</v>
      </c>
      <c r="K80" s="67">
        <v>0</v>
      </c>
      <c r="L80" s="67">
        <v>0</v>
      </c>
      <c r="M80" s="344" t="s">
        <v>208</v>
      </c>
      <c r="N80" s="250">
        <v>142</v>
      </c>
      <c r="O80" s="67">
        <v>30</v>
      </c>
      <c r="P80" s="67">
        <v>30</v>
      </c>
      <c r="Q80" s="344">
        <v>1</v>
      </c>
      <c r="R80" s="250">
        <v>0</v>
      </c>
      <c r="S80" s="67">
        <v>0</v>
      </c>
      <c r="T80" s="67">
        <v>0</v>
      </c>
      <c r="U80" s="344" t="s">
        <v>208</v>
      </c>
      <c r="V80" s="47"/>
      <c r="AD80" s="71"/>
      <c r="AE80" s="71"/>
      <c r="AF80" s="71"/>
      <c r="AG80" s="71"/>
      <c r="AH80" s="71"/>
      <c r="AI80" s="71"/>
    </row>
    <row r="81" spans="1:35" ht="13.5" customHeight="1">
      <c r="A81" s="51" t="e">
        <f>IF(COUNTBLANK(C81:IV81)=254,"odstr",IF(AND($A$1="TISK",SUM(J81:U81)=0),"odstr","OK"))</f>
        <v>#REF!</v>
      </c>
      <c r="B81" s="22" t="s">
        <v>103</v>
      </c>
      <c r="C81" s="52"/>
      <c r="D81" s="62"/>
      <c r="E81" s="178">
        <v>5219</v>
      </c>
      <c r="F81" s="249"/>
      <c r="G81" s="589" t="s">
        <v>405</v>
      </c>
      <c r="H81" s="589"/>
      <c r="I81" s="65"/>
      <c r="J81" s="250">
        <v>0</v>
      </c>
      <c r="K81" s="67">
        <v>516.67</v>
      </c>
      <c r="L81" s="67">
        <v>516.6596</v>
      </c>
      <c r="M81" s="344">
        <v>0.9999798710976058</v>
      </c>
      <c r="N81" s="250">
        <v>0</v>
      </c>
      <c r="O81" s="67">
        <v>0</v>
      </c>
      <c r="P81" s="67">
        <v>0</v>
      </c>
      <c r="Q81" s="344" t="s">
        <v>208</v>
      </c>
      <c r="R81" s="250">
        <v>0</v>
      </c>
      <c r="S81" s="67">
        <v>516.67</v>
      </c>
      <c r="T81" s="67">
        <v>516.6596</v>
      </c>
      <c r="U81" s="344">
        <v>0.9999798710976058</v>
      </c>
      <c r="V81" s="47"/>
      <c r="AD81" s="71"/>
      <c r="AE81" s="71"/>
      <c r="AF81" s="71"/>
      <c r="AG81" s="71"/>
      <c r="AH81" s="71"/>
      <c r="AI81" s="71"/>
    </row>
    <row r="82" spans="1:35" ht="27" customHeight="1">
      <c r="A82" s="51" t="e">
        <f>IF(COUNTBLANK(C82:IV82)=254,"odstr",IF(AND($A$1="TISK",SUM(J82:U82)=0),"odstr","OK"))</f>
        <v>#REF!</v>
      </c>
      <c r="B82" s="22" t="s">
        <v>103</v>
      </c>
      <c r="C82" s="52"/>
      <c r="D82" s="62"/>
      <c r="E82" s="178">
        <v>5221</v>
      </c>
      <c r="F82" s="249"/>
      <c r="G82" s="589" t="s">
        <v>343</v>
      </c>
      <c r="H82" s="589"/>
      <c r="I82" s="65"/>
      <c r="J82" s="250">
        <v>163218.73</v>
      </c>
      <c r="K82" s="67">
        <v>834044.2756299999</v>
      </c>
      <c r="L82" s="67">
        <v>800024.4384599999</v>
      </c>
      <c r="M82" s="344">
        <v>0.959210993751737</v>
      </c>
      <c r="N82" s="250">
        <v>10120.73</v>
      </c>
      <c r="O82" s="67">
        <v>168884.368</v>
      </c>
      <c r="P82" s="67">
        <v>169205.06724</v>
      </c>
      <c r="Q82" s="344">
        <v>1.0018989279102493</v>
      </c>
      <c r="R82" s="250">
        <v>153098</v>
      </c>
      <c r="S82" s="67">
        <v>665159.9076299999</v>
      </c>
      <c r="T82" s="67">
        <v>630819.3712199999</v>
      </c>
      <c r="U82" s="344">
        <v>0.9483725101045895</v>
      </c>
      <c r="V82" s="47"/>
      <c r="AD82" s="71"/>
      <c r="AE82" s="71"/>
      <c r="AF82" s="71"/>
      <c r="AG82" s="71"/>
      <c r="AH82" s="71"/>
      <c r="AI82" s="71"/>
    </row>
    <row r="83" spans="1:35" ht="27" customHeight="1">
      <c r="A83" s="51" t="e">
        <f>IF(COUNTBLANK(C83:IV83)=254,"odstr",IF(AND($A$1="TISK",SUM(J83:U83)=0),"odstr","OK"))</f>
        <v>#REF!</v>
      </c>
      <c r="B83" s="22"/>
      <c r="C83" s="52"/>
      <c r="D83" s="62"/>
      <c r="E83" s="178">
        <v>5222</v>
      </c>
      <c r="F83" s="249"/>
      <c r="G83" s="590" t="s">
        <v>344</v>
      </c>
      <c r="H83" s="590"/>
      <c r="I83" s="65"/>
      <c r="J83" s="250">
        <v>34592.4</v>
      </c>
      <c r="K83" s="67">
        <v>372036.64604</v>
      </c>
      <c r="L83" s="67">
        <v>320719.34566</v>
      </c>
      <c r="M83" s="344">
        <v>0.8620638560038987</v>
      </c>
      <c r="N83" s="250">
        <v>20278.4</v>
      </c>
      <c r="O83" s="67">
        <v>30709.566</v>
      </c>
      <c r="P83" s="67">
        <v>30242.22391</v>
      </c>
      <c r="Q83" s="344">
        <v>0.9847818725279284</v>
      </c>
      <c r="R83" s="250">
        <v>14314</v>
      </c>
      <c r="S83" s="67">
        <v>341327.08004000003</v>
      </c>
      <c r="T83" s="67">
        <v>290477.12175</v>
      </c>
      <c r="U83" s="344">
        <v>0.8510227835305627</v>
      </c>
      <c r="V83" s="47"/>
      <c r="AD83" s="71"/>
      <c r="AE83" s="71"/>
      <c r="AF83" s="71"/>
      <c r="AG83" s="71"/>
      <c r="AH83" s="71"/>
      <c r="AI83" s="71"/>
    </row>
    <row r="84" spans="1:35" ht="27" customHeight="1">
      <c r="A84" s="51" t="e">
        <f>IF(COUNTBLANK(C84:IV84)=254,"odstr",IF(AND($A$1="TISK",SUM(J84:U84)=0),"odstr","OK"))</f>
        <v>#REF!</v>
      </c>
      <c r="B84" s="22" t="s">
        <v>103</v>
      </c>
      <c r="C84" s="52"/>
      <c r="D84" s="351"/>
      <c r="E84" s="352">
        <v>5223</v>
      </c>
      <c r="F84" s="353"/>
      <c r="G84" s="589" t="s">
        <v>345</v>
      </c>
      <c r="H84" s="589"/>
      <c r="I84" s="354"/>
      <c r="J84" s="250">
        <v>473</v>
      </c>
      <c r="K84" s="67">
        <v>39139.418099999995</v>
      </c>
      <c r="L84" s="67">
        <v>30447.089309999996</v>
      </c>
      <c r="M84" s="344">
        <v>0.7779136938676152</v>
      </c>
      <c r="N84" s="250">
        <v>473</v>
      </c>
      <c r="O84" s="67">
        <v>9912.688</v>
      </c>
      <c r="P84" s="67">
        <v>9897.69816</v>
      </c>
      <c r="Q84" s="344">
        <v>0.9984878127910412</v>
      </c>
      <c r="R84" s="250">
        <v>0</v>
      </c>
      <c r="S84" s="67">
        <v>29226.730099999997</v>
      </c>
      <c r="T84" s="67">
        <v>20549.391149999996</v>
      </c>
      <c r="U84" s="355">
        <v>0.7031026419886772</v>
      </c>
      <c r="V84" s="47"/>
      <c r="AD84" s="71"/>
      <c r="AE84" s="71"/>
      <c r="AF84" s="71"/>
      <c r="AG84" s="71"/>
      <c r="AH84" s="71"/>
      <c r="AI84" s="71"/>
    </row>
    <row r="85" spans="1:35" ht="27" customHeight="1">
      <c r="A85" s="51" t="e">
        <f>IF(COUNTBLANK(C85:IV85)=254,"odstr",IF(AND($A$1="TISK",SUM(J85:U85)=0),"odstr","OK"))</f>
        <v>#REF!</v>
      </c>
      <c r="B85" s="22" t="s">
        <v>103</v>
      </c>
      <c r="C85" s="52"/>
      <c r="D85" s="351"/>
      <c r="E85" s="352">
        <v>5224</v>
      </c>
      <c r="F85" s="353"/>
      <c r="G85" s="589" t="s">
        <v>126</v>
      </c>
      <c r="H85" s="589"/>
      <c r="I85" s="354"/>
      <c r="J85" s="250">
        <v>0</v>
      </c>
      <c r="K85" s="67">
        <v>0</v>
      </c>
      <c r="L85" s="67">
        <v>0</v>
      </c>
      <c r="M85" s="344" t="s">
        <v>208</v>
      </c>
      <c r="N85" s="250">
        <v>0</v>
      </c>
      <c r="O85" s="67">
        <v>0</v>
      </c>
      <c r="P85" s="67">
        <v>0</v>
      </c>
      <c r="Q85" s="344" t="s">
        <v>208</v>
      </c>
      <c r="R85" s="250">
        <v>0</v>
      </c>
      <c r="S85" s="67">
        <v>0</v>
      </c>
      <c r="T85" s="67">
        <v>0</v>
      </c>
      <c r="U85" s="355" t="s">
        <v>208</v>
      </c>
      <c r="V85" s="47"/>
      <c r="AD85" s="71"/>
      <c r="AE85" s="71"/>
      <c r="AF85" s="71"/>
      <c r="AG85" s="71"/>
      <c r="AH85" s="71"/>
      <c r="AI85" s="71"/>
    </row>
    <row r="86" spans="1:35" ht="27" customHeight="1">
      <c r="A86" s="51" t="e">
        <f>IF(COUNTBLANK(C86:IV86)=254,"odstr",IF(AND($A$1="TISK",SUM(J86:U86)=0),"odstr","OK"))</f>
        <v>#REF!</v>
      </c>
      <c r="B86" s="22" t="s">
        <v>103</v>
      </c>
      <c r="C86" s="52"/>
      <c r="D86" s="351"/>
      <c r="E86" s="352">
        <v>5229</v>
      </c>
      <c r="F86" s="353"/>
      <c r="G86" s="589" t="s">
        <v>346</v>
      </c>
      <c r="H86" s="589"/>
      <c r="I86" s="354"/>
      <c r="J86" s="250">
        <v>27008.035</v>
      </c>
      <c r="K86" s="67">
        <v>159336.43766</v>
      </c>
      <c r="L86" s="67">
        <v>133195.82751</v>
      </c>
      <c r="M86" s="344">
        <v>0.8359407896028144</v>
      </c>
      <c r="N86" s="250">
        <v>24138.035</v>
      </c>
      <c r="O86" s="67">
        <v>21520.2615</v>
      </c>
      <c r="P86" s="67">
        <v>20945.069259999997</v>
      </c>
      <c r="Q86" s="344">
        <v>0.9732720608436842</v>
      </c>
      <c r="R86" s="250">
        <v>2870</v>
      </c>
      <c r="S86" s="67">
        <v>137816.17616</v>
      </c>
      <c r="T86" s="67">
        <v>112250.75825</v>
      </c>
      <c r="U86" s="355">
        <v>0.8144962469404216</v>
      </c>
      <c r="V86" s="47"/>
      <c r="AD86" s="71"/>
      <c r="AE86" s="71"/>
      <c r="AF86" s="71"/>
      <c r="AG86" s="71"/>
      <c r="AH86" s="71"/>
      <c r="AI86" s="71"/>
    </row>
    <row r="87" spans="1:35" ht="41.25" customHeight="1">
      <c r="A87" s="51" t="e">
        <f>IF(COUNTBLANK(C87:IV87)=254,"odstr",IF(AND($A$1="TISK",SUM(J87:U87)=0),"odstr","OK"))</f>
        <v>#REF!</v>
      </c>
      <c r="B87" s="22" t="s">
        <v>103</v>
      </c>
      <c r="C87" s="52"/>
      <c r="D87" s="356"/>
      <c r="E87" s="357">
        <v>5230</v>
      </c>
      <c r="F87" s="358"/>
      <c r="G87" s="589" t="s">
        <v>347</v>
      </c>
      <c r="H87" s="589"/>
      <c r="I87" s="359"/>
      <c r="J87" s="254">
        <v>0</v>
      </c>
      <c r="K87" s="215">
        <v>225</v>
      </c>
      <c r="L87" s="215">
        <v>224.99982</v>
      </c>
      <c r="M87" s="345">
        <v>0.9999992</v>
      </c>
      <c r="N87" s="254">
        <v>0</v>
      </c>
      <c r="O87" s="215">
        <v>0</v>
      </c>
      <c r="P87" s="215">
        <v>0</v>
      </c>
      <c r="Q87" s="345" t="s">
        <v>208</v>
      </c>
      <c r="R87" s="254">
        <v>0</v>
      </c>
      <c r="S87" s="215">
        <v>225</v>
      </c>
      <c r="T87" s="215">
        <v>224.99982</v>
      </c>
      <c r="U87" s="360">
        <v>0.9999992</v>
      </c>
      <c r="V87" s="47"/>
      <c r="AD87" s="71"/>
      <c r="AE87" s="71"/>
      <c r="AF87" s="71"/>
      <c r="AG87" s="71"/>
      <c r="AH87" s="71"/>
      <c r="AI87" s="71"/>
    </row>
    <row r="88" spans="1:35" ht="13.5" customHeight="1">
      <c r="A88" s="51" t="e">
        <f>IF(COUNTBLANK(C88:IV88)=254,"odstr",IF(AND($A$1="TISK",SUM(J88:U88)=0),"odstr","OK"))</f>
        <v>#REF!</v>
      </c>
      <c r="B88" s="22" t="s">
        <v>103</v>
      </c>
      <c r="C88" s="52"/>
      <c r="D88" s="72"/>
      <c r="E88" s="193">
        <v>5240</v>
      </c>
      <c r="F88" s="255"/>
      <c r="G88" s="587" t="s">
        <v>348</v>
      </c>
      <c r="H88" s="587"/>
      <c r="I88" s="75"/>
      <c r="J88" s="256">
        <v>57</v>
      </c>
      <c r="K88" s="77">
        <v>633.654</v>
      </c>
      <c r="L88" s="77">
        <v>479.569</v>
      </c>
      <c r="M88" s="346">
        <v>0.756831015033441</v>
      </c>
      <c r="N88" s="256">
        <v>57</v>
      </c>
      <c r="O88" s="77">
        <v>633.654</v>
      </c>
      <c r="P88" s="77">
        <v>479.569</v>
      </c>
      <c r="Q88" s="346">
        <v>0.756831015033441</v>
      </c>
      <c r="R88" s="256">
        <v>0</v>
      </c>
      <c r="S88" s="77">
        <v>0</v>
      </c>
      <c r="T88" s="77">
        <v>0</v>
      </c>
      <c r="U88" s="346" t="s">
        <v>208</v>
      </c>
      <c r="V88" s="47"/>
      <c r="AD88" s="71"/>
      <c r="AE88" s="71"/>
      <c r="AF88" s="71"/>
      <c r="AG88" s="71"/>
      <c r="AH88" s="71"/>
      <c r="AI88" s="71"/>
    </row>
    <row r="89" spans="1:35" ht="13.5" customHeight="1">
      <c r="A89" s="51" t="e">
        <f>IF(COUNTBLANK(C89:IV89)=254,"odstr",IF(AND($A$1="TISK",SUM(J89:U89)=0),"odstr","OK"))</f>
        <v>#REF!</v>
      </c>
      <c r="B89" s="22" t="s">
        <v>103</v>
      </c>
      <c r="C89" s="52"/>
      <c r="D89" s="294"/>
      <c r="E89" s="295">
        <v>52</v>
      </c>
      <c r="F89" s="296"/>
      <c r="G89" s="570" t="s">
        <v>44</v>
      </c>
      <c r="H89" s="570"/>
      <c r="I89" s="298"/>
      <c r="J89" s="258">
        <v>709182.769</v>
      </c>
      <c r="K89" s="204">
        <v>5510417.820309999</v>
      </c>
      <c r="L89" s="204">
        <v>5273990.167039999</v>
      </c>
      <c r="M89" s="347">
        <v>0.9570944235120269</v>
      </c>
      <c r="N89" s="258">
        <v>68577.769</v>
      </c>
      <c r="O89" s="204">
        <v>1273247.3305000004</v>
      </c>
      <c r="P89" s="204">
        <v>1271851.1112099998</v>
      </c>
      <c r="Q89" s="347">
        <v>0.9989034186394466</v>
      </c>
      <c r="R89" s="258">
        <v>640605</v>
      </c>
      <c r="S89" s="204">
        <v>4237170.489809999</v>
      </c>
      <c r="T89" s="204">
        <v>4002139.055829999</v>
      </c>
      <c r="U89" s="348">
        <v>0.9445310415181006</v>
      </c>
      <c r="V89" s="47"/>
      <c r="AD89" s="71"/>
      <c r="AE89" s="71"/>
      <c r="AF89" s="71"/>
      <c r="AG89" s="71"/>
      <c r="AH89" s="71"/>
      <c r="AI89" s="71"/>
    </row>
    <row r="90" spans="1:35" ht="13.5" customHeight="1">
      <c r="A90" s="51" t="e">
        <f>IF(COUNTBLANK(C90:IV90)=254,"odstr",IF(AND($A$1="TISK",SUM(J90:U90)=0),"odstr","OK"))</f>
        <v>#REF!</v>
      </c>
      <c r="B90" s="22" t="s">
        <v>103</v>
      </c>
      <c r="C90" s="52"/>
      <c r="D90" s="90"/>
      <c r="E90" s="231">
        <v>5311</v>
      </c>
      <c r="F90" s="260"/>
      <c r="G90" s="596" t="s">
        <v>406</v>
      </c>
      <c r="H90" s="596"/>
      <c r="I90" s="93"/>
      <c r="J90" s="261">
        <v>200</v>
      </c>
      <c r="K90" s="95">
        <v>1572.404</v>
      </c>
      <c r="L90" s="95">
        <v>827.45414</v>
      </c>
      <c r="M90" s="349">
        <v>0.5262350769903918</v>
      </c>
      <c r="N90" s="261">
        <v>0</v>
      </c>
      <c r="O90" s="95">
        <v>0</v>
      </c>
      <c r="P90" s="95">
        <v>0</v>
      </c>
      <c r="Q90" s="349" t="s">
        <v>208</v>
      </c>
      <c r="R90" s="261">
        <v>200</v>
      </c>
      <c r="S90" s="95">
        <v>1572.404</v>
      </c>
      <c r="T90" s="95">
        <v>827.45414</v>
      </c>
      <c r="U90" s="349">
        <v>0.5262350769903918</v>
      </c>
      <c r="V90" s="47"/>
      <c r="AD90" s="71"/>
      <c r="AE90" s="71"/>
      <c r="AF90" s="71"/>
      <c r="AG90" s="71"/>
      <c r="AH90" s="71"/>
      <c r="AI90" s="71"/>
    </row>
    <row r="91" spans="1:35" ht="27" customHeight="1">
      <c r="A91" s="51" t="e">
        <f>IF(COUNTBLANK(C91:IV91)=254,"odstr",IF(AND($A$1="TISK",SUM(J91:U91)=0),"odstr","OK"))</f>
        <v>#REF!</v>
      </c>
      <c r="B91" s="22" t="s">
        <v>103</v>
      </c>
      <c r="C91" s="52"/>
      <c r="D91" s="62"/>
      <c r="E91" s="178">
        <v>5313</v>
      </c>
      <c r="F91" s="249"/>
      <c r="G91" s="590" t="s">
        <v>127</v>
      </c>
      <c r="H91" s="590"/>
      <c r="I91" s="65"/>
      <c r="J91" s="250">
        <v>0</v>
      </c>
      <c r="K91" s="67">
        <v>0</v>
      </c>
      <c r="L91" s="67">
        <v>0</v>
      </c>
      <c r="M91" s="344" t="s">
        <v>208</v>
      </c>
      <c r="N91" s="250">
        <v>0</v>
      </c>
      <c r="O91" s="67">
        <v>0</v>
      </c>
      <c r="P91" s="67">
        <v>0</v>
      </c>
      <c r="Q91" s="344" t="s">
        <v>208</v>
      </c>
      <c r="R91" s="250">
        <v>0</v>
      </c>
      <c r="S91" s="67">
        <v>0</v>
      </c>
      <c r="T91" s="67">
        <v>0</v>
      </c>
      <c r="U91" s="344" t="s">
        <v>208</v>
      </c>
      <c r="V91" s="47"/>
      <c r="AD91" s="71"/>
      <c r="AE91" s="71"/>
      <c r="AF91" s="71"/>
      <c r="AG91" s="71"/>
      <c r="AH91" s="71"/>
      <c r="AI91" s="71"/>
    </row>
    <row r="92" spans="1:35" ht="27" customHeight="1">
      <c r="A92" s="51" t="e">
        <f>IF(COUNTBLANK(C92:IV92)=254,"odstr",IF(AND($A$1="TISK",SUM(J92:U92)=0),"odstr","OK"))</f>
        <v>#REF!</v>
      </c>
      <c r="B92" s="22" t="s">
        <v>103</v>
      </c>
      <c r="C92" s="52"/>
      <c r="D92" s="62"/>
      <c r="E92" s="178">
        <v>5319</v>
      </c>
      <c r="F92" s="249"/>
      <c r="G92" s="590" t="s">
        <v>407</v>
      </c>
      <c r="H92" s="590"/>
      <c r="I92" s="65"/>
      <c r="J92" s="250">
        <v>5</v>
      </c>
      <c r="K92" s="67">
        <v>0</v>
      </c>
      <c r="L92" s="67">
        <v>0</v>
      </c>
      <c r="M92" s="344" t="s">
        <v>208</v>
      </c>
      <c r="N92" s="250">
        <v>5</v>
      </c>
      <c r="O92" s="67">
        <v>0</v>
      </c>
      <c r="P92" s="67">
        <v>0</v>
      </c>
      <c r="Q92" s="344" t="s">
        <v>208</v>
      </c>
      <c r="R92" s="250">
        <v>0</v>
      </c>
      <c r="S92" s="67">
        <v>0</v>
      </c>
      <c r="T92" s="67">
        <v>0</v>
      </c>
      <c r="U92" s="344" t="s">
        <v>208</v>
      </c>
      <c r="V92" s="47"/>
      <c r="AD92" s="71"/>
      <c r="AE92" s="71"/>
      <c r="AF92" s="71"/>
      <c r="AG92" s="71"/>
      <c r="AH92" s="71"/>
      <c r="AI92" s="71"/>
    </row>
    <row r="93" spans="1:35" ht="27" customHeight="1">
      <c r="A93" s="51" t="e">
        <f>IF(COUNTBLANK(C93:IV93)=254,"odstr",IF(AND($A$1="TISK",SUM(J93:U93)=0),"odstr","OK"))</f>
        <v>#REF!</v>
      </c>
      <c r="B93" s="22" t="s">
        <v>103</v>
      </c>
      <c r="C93" s="52"/>
      <c r="D93" s="62"/>
      <c r="E93" s="178">
        <v>5322</v>
      </c>
      <c r="F93" s="249"/>
      <c r="G93" s="589" t="s">
        <v>408</v>
      </c>
      <c r="H93" s="589"/>
      <c r="I93" s="65"/>
      <c r="J93" s="250">
        <v>0</v>
      </c>
      <c r="K93" s="67">
        <v>0</v>
      </c>
      <c r="L93" s="67">
        <v>0</v>
      </c>
      <c r="M93" s="344" t="s">
        <v>208</v>
      </c>
      <c r="N93" s="250">
        <v>0</v>
      </c>
      <c r="O93" s="67">
        <v>0</v>
      </c>
      <c r="P93" s="67">
        <v>0</v>
      </c>
      <c r="Q93" s="344" t="s">
        <v>208</v>
      </c>
      <c r="R93" s="250">
        <v>0</v>
      </c>
      <c r="S93" s="67">
        <v>0</v>
      </c>
      <c r="T93" s="67">
        <v>0</v>
      </c>
      <c r="U93" s="344" t="s">
        <v>208</v>
      </c>
      <c r="V93" s="47"/>
      <c r="AD93" s="71"/>
      <c r="AE93" s="71"/>
      <c r="AF93" s="71"/>
      <c r="AG93" s="71"/>
      <c r="AH93" s="71"/>
      <c r="AI93" s="71"/>
    </row>
    <row r="94" spans="1:35" ht="13.5" customHeight="1">
      <c r="A94" s="51" t="e">
        <f>IF(COUNTBLANK(C94:IV94)=254,"odstr",IF(AND($A$1="TISK",SUM(J94:U94)=0),"odstr","OK"))</f>
        <v>#REF!</v>
      </c>
      <c r="B94" s="22" t="s">
        <v>103</v>
      </c>
      <c r="C94" s="52"/>
      <c r="D94" s="62"/>
      <c r="E94" s="178">
        <v>5324</v>
      </c>
      <c r="F94" s="249"/>
      <c r="G94" s="589" t="s">
        <v>128</v>
      </c>
      <c r="H94" s="589"/>
      <c r="I94" s="65"/>
      <c r="J94" s="250">
        <v>0</v>
      </c>
      <c r="K94" s="67">
        <v>0</v>
      </c>
      <c r="L94" s="67">
        <v>0</v>
      </c>
      <c r="M94" s="344" t="s">
        <v>208</v>
      </c>
      <c r="N94" s="250">
        <v>0</v>
      </c>
      <c r="O94" s="67">
        <v>0</v>
      </c>
      <c r="P94" s="67">
        <v>0</v>
      </c>
      <c r="Q94" s="344" t="s">
        <v>208</v>
      </c>
      <c r="R94" s="250">
        <v>0</v>
      </c>
      <c r="S94" s="67">
        <v>0</v>
      </c>
      <c r="T94" s="67">
        <v>0</v>
      </c>
      <c r="U94" s="344" t="s">
        <v>208</v>
      </c>
      <c r="V94" s="47"/>
      <c r="AD94" s="71"/>
      <c r="AE94" s="71"/>
      <c r="AF94" s="71"/>
      <c r="AG94" s="71"/>
      <c r="AH94" s="71"/>
      <c r="AI94" s="71"/>
    </row>
    <row r="95" spans="1:35" ht="27" customHeight="1">
      <c r="A95" s="51" t="e">
        <f>IF(COUNTBLANK(C95:IV95)=254,"odstr",IF(AND($A$1="TISK",SUM(J95:U95)=0),"odstr","OK"))</f>
        <v>#REF!</v>
      </c>
      <c r="B95" s="22" t="s">
        <v>103</v>
      </c>
      <c r="C95" s="52"/>
      <c r="D95" s="62"/>
      <c r="E95" s="178">
        <v>5331</v>
      </c>
      <c r="F95" s="249"/>
      <c r="G95" s="589" t="s">
        <v>351</v>
      </c>
      <c r="H95" s="589"/>
      <c r="I95" s="65"/>
      <c r="J95" s="250">
        <v>17324644.61384</v>
      </c>
      <c r="K95" s="67">
        <v>18800192.96294</v>
      </c>
      <c r="L95" s="67">
        <v>18735011.690050006</v>
      </c>
      <c r="M95" s="344">
        <v>0.9965329466022778</v>
      </c>
      <c r="N95" s="250">
        <v>12379640.56884</v>
      </c>
      <c r="O95" s="67">
        <v>13486497.04843</v>
      </c>
      <c r="P95" s="67">
        <v>13439270.796310008</v>
      </c>
      <c r="Q95" s="344">
        <v>0.996498256593213</v>
      </c>
      <c r="R95" s="250">
        <v>4945004.045</v>
      </c>
      <c r="S95" s="67">
        <v>5313695.9145100005</v>
      </c>
      <c r="T95" s="67">
        <v>5295740.893739999</v>
      </c>
      <c r="U95" s="344">
        <v>0.996620992044168</v>
      </c>
      <c r="V95" s="47"/>
      <c r="AD95" s="71"/>
      <c r="AE95" s="71"/>
      <c r="AF95" s="71"/>
      <c r="AG95" s="71"/>
      <c r="AH95" s="71"/>
      <c r="AI95" s="71"/>
    </row>
    <row r="96" spans="1:35" ht="13.5" customHeight="1">
      <c r="A96" s="51" t="e">
        <f>IF(COUNTBLANK(C96:IV96)=254,"odstr",IF(AND($A$1="TISK",SUM(J96:U96)=0),"odstr","OK"))</f>
        <v>#REF!</v>
      </c>
      <c r="B96" s="22" t="s">
        <v>103</v>
      </c>
      <c r="C96" s="52"/>
      <c r="D96" s="62"/>
      <c r="E96" s="178">
        <v>5332</v>
      </c>
      <c r="F96" s="249"/>
      <c r="G96" s="590" t="s">
        <v>352</v>
      </c>
      <c r="H96" s="590"/>
      <c r="I96" s="65"/>
      <c r="J96" s="250">
        <v>15905.4</v>
      </c>
      <c r="K96" s="67">
        <v>162388.8175</v>
      </c>
      <c r="L96" s="67">
        <v>121545.44436</v>
      </c>
      <c r="M96" s="344">
        <v>0.7484840780985427</v>
      </c>
      <c r="N96" s="250">
        <v>10845.4</v>
      </c>
      <c r="O96" s="67">
        <v>12458.1</v>
      </c>
      <c r="P96" s="67">
        <v>12317.41027</v>
      </c>
      <c r="Q96" s="344">
        <v>0.9887069673545725</v>
      </c>
      <c r="R96" s="250">
        <v>5060</v>
      </c>
      <c r="S96" s="67">
        <v>149930.7175</v>
      </c>
      <c r="T96" s="67">
        <v>109228.03409</v>
      </c>
      <c r="U96" s="344">
        <v>0.7285233867436137</v>
      </c>
      <c r="V96" s="47"/>
      <c r="AD96" s="71"/>
      <c r="AE96" s="71"/>
      <c r="AF96" s="71"/>
      <c r="AG96" s="71"/>
      <c r="AH96" s="71"/>
      <c r="AI96" s="71"/>
    </row>
    <row r="97" spans="1:35" ht="27" customHeight="1">
      <c r="A97" s="51" t="e">
        <f>IF(COUNTBLANK(C97:IV97)=254,"odstr",IF(AND($A$1="TISK",SUM(J97:U97)=0),"odstr","OK"))</f>
        <v>#REF!</v>
      </c>
      <c r="B97" s="22" t="s">
        <v>103</v>
      </c>
      <c r="C97" s="52"/>
      <c r="D97" s="62"/>
      <c r="E97" s="178">
        <v>5333</v>
      </c>
      <c r="F97" s="249"/>
      <c r="G97" s="589" t="s">
        <v>409</v>
      </c>
      <c r="H97" s="589"/>
      <c r="I97" s="65"/>
      <c r="J97" s="250">
        <v>78785.05</v>
      </c>
      <c r="K97" s="67">
        <v>114507.82192</v>
      </c>
      <c r="L97" s="67">
        <v>112765.13704999999</v>
      </c>
      <c r="M97" s="344">
        <v>0.9847810844641031</v>
      </c>
      <c r="N97" s="250">
        <v>57180.05</v>
      </c>
      <c r="O97" s="67">
        <v>69752.00472</v>
      </c>
      <c r="P97" s="67">
        <v>68170.77685</v>
      </c>
      <c r="Q97" s="344">
        <v>0.9773307179292208</v>
      </c>
      <c r="R97" s="250">
        <v>21605</v>
      </c>
      <c r="S97" s="67">
        <v>44755.817200000005</v>
      </c>
      <c r="T97" s="67">
        <v>44594.3602</v>
      </c>
      <c r="U97" s="344">
        <v>0.9963924912983154</v>
      </c>
      <c r="V97" s="47"/>
      <c r="AD97" s="71"/>
      <c r="AE97" s="71"/>
      <c r="AF97" s="71"/>
      <c r="AG97" s="71"/>
      <c r="AH97" s="71"/>
      <c r="AI97" s="71"/>
    </row>
    <row r="98" spans="1:35" ht="27" customHeight="1">
      <c r="A98" s="51"/>
      <c r="B98" s="22"/>
      <c r="C98" s="52"/>
      <c r="D98" s="62"/>
      <c r="E98" s="178">
        <v>5334</v>
      </c>
      <c r="F98" s="249"/>
      <c r="G98" s="590" t="s">
        <v>353</v>
      </c>
      <c r="H98" s="590"/>
      <c r="I98" s="65"/>
      <c r="J98" s="250">
        <v>0</v>
      </c>
      <c r="K98" s="67">
        <v>3211.31</v>
      </c>
      <c r="L98" s="67">
        <v>3211.3762</v>
      </c>
      <c r="M98" s="344">
        <v>1.0000206146401314</v>
      </c>
      <c r="N98" s="250">
        <v>0</v>
      </c>
      <c r="O98" s="67">
        <v>2699.4</v>
      </c>
      <c r="P98" s="67">
        <v>2699.4762</v>
      </c>
      <c r="Q98" s="344">
        <v>1.000028228495221</v>
      </c>
      <c r="R98" s="250">
        <v>0</v>
      </c>
      <c r="S98" s="67">
        <v>511.91</v>
      </c>
      <c r="T98" s="67">
        <v>511.9</v>
      </c>
      <c r="U98" s="344">
        <v>0.9999804653161688</v>
      </c>
      <c r="V98" s="47"/>
      <c r="AD98" s="71"/>
      <c r="AE98" s="71"/>
      <c r="AF98" s="71"/>
      <c r="AG98" s="71"/>
      <c r="AH98" s="71"/>
      <c r="AI98" s="71"/>
    </row>
    <row r="99" spans="1:35" ht="27" customHeight="1">
      <c r="A99" s="51" t="e">
        <f>IF(COUNTBLANK(C99:IV99)=254,"odstr",IF(AND($A$1="TISK",SUM(J99:U99)=0),"odstr","OK"))</f>
        <v>#REF!</v>
      </c>
      <c r="B99" s="22" t="s">
        <v>103</v>
      </c>
      <c r="C99" s="52"/>
      <c r="D99" s="62"/>
      <c r="E99" s="178">
        <v>5335</v>
      </c>
      <c r="F99" s="249"/>
      <c r="G99" s="589" t="s">
        <v>410</v>
      </c>
      <c r="H99" s="589"/>
      <c r="I99" s="65"/>
      <c r="J99" s="250">
        <v>0</v>
      </c>
      <c r="K99" s="67">
        <v>22226</v>
      </c>
      <c r="L99" s="67">
        <v>21567.19336</v>
      </c>
      <c r="M99" s="344">
        <v>0.9703587402141637</v>
      </c>
      <c r="N99" s="250">
        <v>0</v>
      </c>
      <c r="O99" s="67">
        <v>22226</v>
      </c>
      <c r="P99" s="67">
        <v>21567.19336</v>
      </c>
      <c r="Q99" s="344">
        <v>0.9703587402141637</v>
      </c>
      <c r="R99" s="250">
        <v>0</v>
      </c>
      <c r="S99" s="67">
        <v>0</v>
      </c>
      <c r="T99" s="67">
        <v>0</v>
      </c>
      <c r="U99" s="344" t="s">
        <v>208</v>
      </c>
      <c r="V99" s="47"/>
      <c r="AD99" s="71"/>
      <c r="AE99" s="71"/>
      <c r="AF99" s="71"/>
      <c r="AG99" s="71"/>
      <c r="AH99" s="71"/>
      <c r="AI99" s="71"/>
    </row>
    <row r="100" spans="1:35" ht="27" customHeight="1">
      <c r="A100" s="51" t="e">
        <f>IF(COUNTBLANK(C100:IV100)=254,"odstr",IF(AND($A$1="TISK",SUM(J100:U100)=0),"odstr","OK"))</f>
        <v>#REF!</v>
      </c>
      <c r="B100" s="22" t="s">
        <v>103</v>
      </c>
      <c r="C100" s="52"/>
      <c r="D100" s="62"/>
      <c r="E100" s="178">
        <v>5336</v>
      </c>
      <c r="F100" s="249"/>
      <c r="G100" s="589" t="s">
        <v>354</v>
      </c>
      <c r="H100" s="589"/>
      <c r="I100" s="65"/>
      <c r="J100" s="250">
        <v>13031843.66048</v>
      </c>
      <c r="K100" s="67">
        <v>28839460.43591999</v>
      </c>
      <c r="L100" s="67">
        <v>28645451.935719997</v>
      </c>
      <c r="M100" s="344">
        <v>0.9932728110281026</v>
      </c>
      <c r="N100" s="250">
        <v>3455098.96148</v>
      </c>
      <c r="O100" s="67">
        <v>4032232.217579999</v>
      </c>
      <c r="P100" s="67">
        <v>4027863.29443</v>
      </c>
      <c r="Q100" s="344">
        <v>0.9989165001135224</v>
      </c>
      <c r="R100" s="250">
        <v>9576744.699</v>
      </c>
      <c r="S100" s="67">
        <v>24807228.21833999</v>
      </c>
      <c r="T100" s="67">
        <v>24617588.641289998</v>
      </c>
      <c r="U100" s="344">
        <v>0.992355470938515</v>
      </c>
      <c r="V100" s="47"/>
      <c r="AD100" s="71"/>
      <c r="AE100" s="71"/>
      <c r="AF100" s="71"/>
      <c r="AG100" s="71"/>
      <c r="AH100" s="71"/>
      <c r="AI100" s="71"/>
    </row>
    <row r="101" spans="1:35" ht="27" customHeight="1">
      <c r="A101" s="51" t="e">
        <f>IF(COUNTBLANK(C101:IV101)=254,"odstr",IF(AND($A$1="TISK",SUM(J101:U101)=0),"odstr","OK"))</f>
        <v>#REF!</v>
      </c>
      <c r="B101" s="22" t="s">
        <v>103</v>
      </c>
      <c r="C101" s="52"/>
      <c r="D101" s="62"/>
      <c r="E101" s="178">
        <v>5339</v>
      </c>
      <c r="F101" s="249"/>
      <c r="G101" s="589" t="s">
        <v>355</v>
      </c>
      <c r="H101" s="589"/>
      <c r="I101" s="65"/>
      <c r="J101" s="250">
        <v>21053061.410000004</v>
      </c>
      <c r="K101" s="67">
        <v>48904663.690309994</v>
      </c>
      <c r="L101" s="67">
        <v>48899367.76012</v>
      </c>
      <c r="M101" s="344">
        <v>0.9998917090970396</v>
      </c>
      <c r="N101" s="250">
        <v>4233735.15</v>
      </c>
      <c r="O101" s="67">
        <v>4649114.3995</v>
      </c>
      <c r="P101" s="67">
        <v>4647294.66274</v>
      </c>
      <c r="Q101" s="344">
        <v>0.9996085842154806</v>
      </c>
      <c r="R101" s="250">
        <v>16819326.26</v>
      </c>
      <c r="S101" s="67">
        <v>44255549.29081</v>
      </c>
      <c r="T101" s="67">
        <v>44252073.09738</v>
      </c>
      <c r="U101" s="344">
        <v>0.9999214518069326</v>
      </c>
      <c r="V101" s="47"/>
      <c r="AD101" s="71"/>
      <c r="AE101" s="71"/>
      <c r="AF101" s="71"/>
      <c r="AG101" s="71"/>
      <c r="AH101" s="71"/>
      <c r="AI101" s="71"/>
    </row>
    <row r="102" spans="1:35" ht="27" customHeight="1">
      <c r="A102" s="51" t="e">
        <f>IF(COUNTBLANK(C102:IV102)=254,"odstr",IF(AND($A$1="TISK",SUM(J102:U102)=0),"odstr","OK"))</f>
        <v>#REF!</v>
      </c>
      <c r="B102" s="22" t="s">
        <v>103</v>
      </c>
      <c r="C102" s="52"/>
      <c r="D102" s="62"/>
      <c r="E102" s="178">
        <v>5341</v>
      </c>
      <c r="F102" s="249"/>
      <c r="G102" s="589" t="s">
        <v>411</v>
      </c>
      <c r="H102" s="589"/>
      <c r="I102" s="65"/>
      <c r="J102" s="250">
        <v>1560</v>
      </c>
      <c r="K102" s="67">
        <v>1560</v>
      </c>
      <c r="L102" s="67">
        <v>1512.46853</v>
      </c>
      <c r="M102" s="344">
        <v>0.969531108974359</v>
      </c>
      <c r="N102" s="250">
        <v>1560</v>
      </c>
      <c r="O102" s="67">
        <v>1560</v>
      </c>
      <c r="P102" s="67">
        <v>1512.46853</v>
      </c>
      <c r="Q102" s="344">
        <v>0.969531108974359</v>
      </c>
      <c r="R102" s="250">
        <v>0</v>
      </c>
      <c r="S102" s="67">
        <v>0</v>
      </c>
      <c r="T102" s="67">
        <v>0</v>
      </c>
      <c r="U102" s="344" t="s">
        <v>208</v>
      </c>
      <c r="V102" s="47"/>
      <c r="AD102" s="71"/>
      <c r="AE102" s="71"/>
      <c r="AF102" s="71"/>
      <c r="AG102" s="71"/>
      <c r="AH102" s="71"/>
      <c r="AI102" s="71"/>
    </row>
    <row r="103" spans="1:35" ht="13.5" customHeight="1">
      <c r="A103" s="51" t="e">
        <f>IF(COUNTBLANK(C103:IV103)=254,"odstr",IF(AND($A$1="TISK",SUM(J103:U103)=0),"odstr","OK"))</f>
        <v>#REF!</v>
      </c>
      <c r="B103" s="22" t="s">
        <v>103</v>
      </c>
      <c r="C103" s="52"/>
      <c r="D103" s="62"/>
      <c r="E103" s="178">
        <v>5342</v>
      </c>
      <c r="F103" s="249"/>
      <c r="G103" s="589" t="s">
        <v>356</v>
      </c>
      <c r="H103" s="589"/>
      <c r="I103" s="65"/>
      <c r="J103" s="250">
        <v>0</v>
      </c>
      <c r="K103" s="67">
        <v>0</v>
      </c>
      <c r="L103" s="67">
        <v>0</v>
      </c>
      <c r="M103" s="344" t="s">
        <v>208</v>
      </c>
      <c r="N103" s="250">
        <v>0</v>
      </c>
      <c r="O103" s="67">
        <v>0</v>
      </c>
      <c r="P103" s="67">
        <v>0</v>
      </c>
      <c r="Q103" s="344" t="s">
        <v>208</v>
      </c>
      <c r="R103" s="250">
        <v>0</v>
      </c>
      <c r="S103" s="67">
        <v>0</v>
      </c>
      <c r="T103" s="67">
        <v>0</v>
      </c>
      <c r="U103" s="344" t="s">
        <v>208</v>
      </c>
      <c r="V103" s="47"/>
      <c r="AD103" s="71"/>
      <c r="AE103" s="71"/>
      <c r="AF103" s="71"/>
      <c r="AG103" s="71"/>
      <c r="AH103" s="71"/>
      <c r="AI103" s="71"/>
    </row>
    <row r="104" spans="1:35" ht="13.5" customHeight="1">
      <c r="A104" s="51" t="e">
        <f>IF(COUNTBLANK(C104:IV104)=254,"odstr",IF(AND($A$1="TISK",SUM(J104:U104)=0),"odstr","OK"))</f>
        <v>#REF!</v>
      </c>
      <c r="B104" s="22" t="s">
        <v>103</v>
      </c>
      <c r="C104" s="52"/>
      <c r="D104" s="62"/>
      <c r="E104" s="178">
        <v>5343</v>
      </c>
      <c r="F104" s="249"/>
      <c r="G104" s="589" t="s">
        <v>412</v>
      </c>
      <c r="H104" s="589"/>
      <c r="I104" s="65"/>
      <c r="J104" s="250">
        <v>1970</v>
      </c>
      <c r="K104" s="67">
        <v>1927</v>
      </c>
      <c r="L104" s="67">
        <v>1865.377</v>
      </c>
      <c r="M104" s="344">
        <v>0.9680212765957447</v>
      </c>
      <c r="N104" s="250">
        <v>1970</v>
      </c>
      <c r="O104" s="67">
        <v>1927</v>
      </c>
      <c r="P104" s="67">
        <v>1865.377</v>
      </c>
      <c r="Q104" s="344">
        <v>0.9680212765957447</v>
      </c>
      <c r="R104" s="250">
        <v>0</v>
      </c>
      <c r="S104" s="67">
        <v>0</v>
      </c>
      <c r="T104" s="67">
        <v>0</v>
      </c>
      <c r="U104" s="344" t="s">
        <v>208</v>
      </c>
      <c r="V104" s="47"/>
      <c r="AD104" s="71"/>
      <c r="AE104" s="71"/>
      <c r="AF104" s="71"/>
      <c r="AG104" s="71"/>
      <c r="AH104" s="71"/>
      <c r="AI104" s="71"/>
    </row>
    <row r="105" spans="1:35" ht="13.5" customHeight="1">
      <c r="A105" s="51" t="e">
        <f>IF(COUNTBLANK(C105:IV105)=254,"odstr",IF(AND($A$1="TISK",SUM(J105:U105)=0),"odstr","OK"))</f>
        <v>#REF!</v>
      </c>
      <c r="B105" s="22" t="s">
        <v>103</v>
      </c>
      <c r="C105" s="52"/>
      <c r="D105" s="62"/>
      <c r="E105" s="178">
        <v>5361</v>
      </c>
      <c r="F105" s="249"/>
      <c r="G105" s="590" t="s">
        <v>357</v>
      </c>
      <c r="H105" s="590"/>
      <c r="I105" s="65"/>
      <c r="J105" s="250">
        <v>97</v>
      </c>
      <c r="K105" s="67">
        <v>239.8</v>
      </c>
      <c r="L105" s="67">
        <v>204.95</v>
      </c>
      <c r="M105" s="344">
        <v>0.8546705587989991</v>
      </c>
      <c r="N105" s="250">
        <v>97</v>
      </c>
      <c r="O105" s="67">
        <v>238.8</v>
      </c>
      <c r="P105" s="67">
        <v>203.95</v>
      </c>
      <c r="Q105" s="344">
        <v>0.8540619765494136</v>
      </c>
      <c r="R105" s="250">
        <v>0</v>
      </c>
      <c r="S105" s="67">
        <v>1</v>
      </c>
      <c r="T105" s="67">
        <v>1</v>
      </c>
      <c r="U105" s="344">
        <v>1</v>
      </c>
      <c r="V105" s="47"/>
      <c r="AD105" s="71"/>
      <c r="AE105" s="71"/>
      <c r="AF105" s="71"/>
      <c r="AG105" s="71"/>
      <c r="AH105" s="71"/>
      <c r="AI105" s="71"/>
    </row>
    <row r="106" spans="1:35" ht="27" customHeight="1">
      <c r="A106" s="51" t="e">
        <f>IF(COUNTBLANK(C106:IV106)=254,"odstr",IF(AND($A$1="TISK",SUM(J106:U106)=0),"odstr","OK"))</f>
        <v>#REF!</v>
      </c>
      <c r="B106" s="22" t="s">
        <v>103</v>
      </c>
      <c r="C106" s="52"/>
      <c r="D106" s="351"/>
      <c r="E106" s="352">
        <v>5362</v>
      </c>
      <c r="F106" s="353"/>
      <c r="G106" s="590" t="s">
        <v>358</v>
      </c>
      <c r="H106" s="590"/>
      <c r="I106" s="354"/>
      <c r="J106" s="250">
        <v>541.6</v>
      </c>
      <c r="K106" s="67">
        <v>367.103</v>
      </c>
      <c r="L106" s="67">
        <v>362.79982</v>
      </c>
      <c r="M106" s="344">
        <v>0.9882780037210265</v>
      </c>
      <c r="N106" s="250">
        <v>441.6</v>
      </c>
      <c r="O106" s="67">
        <v>215.803</v>
      </c>
      <c r="P106" s="67">
        <v>218.71182000000002</v>
      </c>
      <c r="Q106" s="344">
        <v>1.0134790526545043</v>
      </c>
      <c r="R106" s="250">
        <v>100</v>
      </c>
      <c r="S106" s="67">
        <v>151.3</v>
      </c>
      <c r="T106" s="67">
        <v>144.088</v>
      </c>
      <c r="U106" s="344">
        <v>0.952333113020489</v>
      </c>
      <c r="V106" s="47"/>
      <c r="AD106" s="71"/>
      <c r="AE106" s="71"/>
      <c r="AF106" s="71"/>
      <c r="AG106" s="71"/>
      <c r="AH106" s="71"/>
      <c r="AI106" s="71"/>
    </row>
    <row r="107" spans="1:35" ht="26.25" customHeight="1">
      <c r="A107" s="51" t="e">
        <f>IF(COUNTBLANK(C107:IV107)=254,"odstr",IF(AND($A$1="TISK",SUM(J107:U107)=0),"odstr","OK"))</f>
        <v>#REF!</v>
      </c>
      <c r="B107" s="22" t="s">
        <v>103</v>
      </c>
      <c r="C107" s="52"/>
      <c r="D107" s="351"/>
      <c r="E107" s="352">
        <v>5363</v>
      </c>
      <c r="F107" s="353"/>
      <c r="G107" s="590" t="s">
        <v>359</v>
      </c>
      <c r="H107" s="590"/>
      <c r="I107" s="354"/>
      <c r="J107" s="250">
        <v>831</v>
      </c>
      <c r="K107" s="67">
        <v>36645.86266</v>
      </c>
      <c r="L107" s="67">
        <v>36436.7755</v>
      </c>
      <c r="M107" s="344">
        <v>0.9942943856462078</v>
      </c>
      <c r="N107" s="250">
        <v>431</v>
      </c>
      <c r="O107" s="67">
        <v>4438.95016</v>
      </c>
      <c r="P107" s="67">
        <v>4383.79843</v>
      </c>
      <c r="Q107" s="344">
        <v>0.9875755014109011</v>
      </c>
      <c r="R107" s="250">
        <v>400</v>
      </c>
      <c r="S107" s="67">
        <v>32206.9125</v>
      </c>
      <c r="T107" s="67">
        <v>32052.97707</v>
      </c>
      <c r="U107" s="344">
        <v>0.9952204226344268</v>
      </c>
      <c r="V107" s="47"/>
      <c r="AD107" s="71"/>
      <c r="AE107" s="71"/>
      <c r="AF107" s="71"/>
      <c r="AG107" s="71"/>
      <c r="AH107" s="71"/>
      <c r="AI107" s="71"/>
    </row>
    <row r="108" spans="1:35" ht="13.5" customHeight="1">
      <c r="A108" s="51" t="e">
        <f>IF(COUNTBLANK(C108:IV108)=254,"odstr",IF(AND($A$1="TISK",SUM(J108:U108)=0),"odstr","OK"))</f>
        <v>#REF!</v>
      </c>
      <c r="B108" s="22" t="s">
        <v>103</v>
      </c>
      <c r="C108" s="52"/>
      <c r="D108" s="351"/>
      <c r="E108" s="352">
        <v>5364</v>
      </c>
      <c r="F108" s="353"/>
      <c r="G108" s="589" t="s">
        <v>413</v>
      </c>
      <c r="H108" s="589"/>
      <c r="I108" s="354"/>
      <c r="J108" s="250">
        <v>247.2</v>
      </c>
      <c r="K108" s="67">
        <v>2121.735</v>
      </c>
      <c r="L108" s="67">
        <v>2119.9254</v>
      </c>
      <c r="M108" s="344">
        <v>0.9991471130937652</v>
      </c>
      <c r="N108" s="250">
        <v>247.2</v>
      </c>
      <c r="O108" s="67">
        <v>1831.838</v>
      </c>
      <c r="P108" s="67">
        <v>1830.03754</v>
      </c>
      <c r="Q108" s="344">
        <v>0.9990171292439616</v>
      </c>
      <c r="R108" s="250">
        <v>0</v>
      </c>
      <c r="S108" s="67">
        <v>289.897</v>
      </c>
      <c r="T108" s="67">
        <v>289.88786</v>
      </c>
      <c r="U108" s="344">
        <v>0.9999684715605888</v>
      </c>
      <c r="V108" s="47"/>
      <c r="AD108" s="71"/>
      <c r="AE108" s="71"/>
      <c r="AF108" s="71"/>
      <c r="AG108" s="71"/>
      <c r="AH108" s="71"/>
      <c r="AI108" s="71"/>
    </row>
    <row r="109" spans="1:35" ht="27" customHeight="1">
      <c r="A109" s="51" t="e">
        <f>IF(COUNTBLANK(C109:IV109)=254,"odstr",IF(AND($A$1="TISK",SUM(J109:U109)=0),"odstr","OK"))</f>
        <v>#REF!</v>
      </c>
      <c r="B109" s="22" t="s">
        <v>103</v>
      </c>
      <c r="C109" s="52"/>
      <c r="D109" s="351"/>
      <c r="E109" s="352">
        <v>5365</v>
      </c>
      <c r="F109" s="353"/>
      <c r="G109" s="589" t="s">
        <v>414</v>
      </c>
      <c r="H109" s="589"/>
      <c r="I109" s="354"/>
      <c r="J109" s="250">
        <v>0.3</v>
      </c>
      <c r="K109" s="67">
        <v>149.04</v>
      </c>
      <c r="L109" s="67">
        <v>156.74401</v>
      </c>
      <c r="M109" s="344">
        <v>1.05169088835212</v>
      </c>
      <c r="N109" s="250">
        <v>0.3</v>
      </c>
      <c r="O109" s="67">
        <v>123.04</v>
      </c>
      <c r="P109" s="67">
        <v>130.74401</v>
      </c>
      <c r="Q109" s="344">
        <v>1.0626138654096229</v>
      </c>
      <c r="R109" s="250">
        <v>0</v>
      </c>
      <c r="S109" s="67">
        <v>26</v>
      </c>
      <c r="T109" s="67">
        <v>26</v>
      </c>
      <c r="U109" s="344">
        <v>1</v>
      </c>
      <c r="V109" s="47"/>
      <c r="AD109" s="71"/>
      <c r="AE109" s="71"/>
      <c r="AF109" s="71"/>
      <c r="AG109" s="71"/>
      <c r="AH109" s="71"/>
      <c r="AI109" s="71"/>
    </row>
    <row r="110" spans="1:35" ht="13.5" customHeight="1">
      <c r="A110" s="51" t="e">
        <f>IF(COUNTBLANK(C110:IV110)=254,"odstr",IF(AND($A$1="TISK",SUM(J110:U110)=0),"odstr","OK"))</f>
        <v>#REF!</v>
      </c>
      <c r="B110" s="22" t="s">
        <v>103</v>
      </c>
      <c r="C110" s="52"/>
      <c r="D110" s="72"/>
      <c r="E110" s="193">
        <v>5369</v>
      </c>
      <c r="F110" s="255"/>
      <c r="G110" s="588" t="s">
        <v>407</v>
      </c>
      <c r="H110" s="588"/>
      <c r="I110" s="75"/>
      <c r="J110" s="256">
        <v>0</v>
      </c>
      <c r="K110" s="77">
        <v>0</v>
      </c>
      <c r="L110" s="77">
        <v>0</v>
      </c>
      <c r="M110" s="346" t="s">
        <v>208</v>
      </c>
      <c r="N110" s="256">
        <v>0</v>
      </c>
      <c r="O110" s="77">
        <v>0</v>
      </c>
      <c r="P110" s="77">
        <v>0</v>
      </c>
      <c r="Q110" s="346" t="s">
        <v>208</v>
      </c>
      <c r="R110" s="256">
        <v>0</v>
      </c>
      <c r="S110" s="77">
        <v>0</v>
      </c>
      <c r="T110" s="77">
        <v>0</v>
      </c>
      <c r="U110" s="346" t="s">
        <v>208</v>
      </c>
      <c r="V110" s="47"/>
      <c r="AD110" s="71"/>
      <c r="AE110" s="71"/>
      <c r="AF110" s="71"/>
      <c r="AG110" s="71"/>
      <c r="AH110" s="71"/>
      <c r="AI110" s="71"/>
    </row>
    <row r="111" spans="1:35" ht="13.5" customHeight="1">
      <c r="A111" s="51" t="e">
        <f>IF(COUNTBLANK(C111:IV111)=254,"odstr",IF(AND($A$1="TISK",SUM(J111:U111)=0),"odstr","OK"))</f>
        <v>#REF!</v>
      </c>
      <c r="B111" s="22" t="s">
        <v>103</v>
      </c>
      <c r="C111" s="52"/>
      <c r="D111" s="294"/>
      <c r="E111" s="295">
        <v>53</v>
      </c>
      <c r="F111" s="296"/>
      <c r="G111" s="570" t="s">
        <v>45</v>
      </c>
      <c r="H111" s="570"/>
      <c r="I111" s="298"/>
      <c r="J111" s="258">
        <v>51509692.23432001</v>
      </c>
      <c r="K111" s="204">
        <v>96891233.98324999</v>
      </c>
      <c r="L111" s="204">
        <v>96582407.03126001</v>
      </c>
      <c r="M111" s="347">
        <v>0.9968126430091357</v>
      </c>
      <c r="N111" s="258">
        <v>20141252.230320007</v>
      </c>
      <c r="O111" s="204">
        <v>22285314.60139</v>
      </c>
      <c r="P111" s="204">
        <v>22229328.697490007</v>
      </c>
      <c r="Q111" s="347">
        <v>0.9974877669487107</v>
      </c>
      <c r="R111" s="258">
        <v>31368440.004</v>
      </c>
      <c r="S111" s="204">
        <v>74605919.38185999</v>
      </c>
      <c r="T111" s="204">
        <v>74353078.33377</v>
      </c>
      <c r="U111" s="348">
        <v>0.9966109787241432</v>
      </c>
      <c r="V111" s="47"/>
      <c r="AD111" s="71"/>
      <c r="AE111" s="71"/>
      <c r="AF111" s="71"/>
      <c r="AG111" s="71"/>
      <c r="AH111" s="71"/>
      <c r="AI111" s="71"/>
    </row>
    <row r="112" spans="1:35" ht="13.5" customHeight="1">
      <c r="A112" s="51" t="e">
        <f>IF(COUNTBLANK(C112:IV112)=254,"odstr",IF(AND($A$1="TISK",SUM(J112:U112)=0),"odstr","OK"))</f>
        <v>#REF!</v>
      </c>
      <c r="B112" s="22" t="s">
        <v>103</v>
      </c>
      <c r="C112" s="52"/>
      <c r="D112" s="90"/>
      <c r="E112" s="231">
        <v>5421</v>
      </c>
      <c r="F112" s="260"/>
      <c r="G112" s="596" t="s">
        <v>415</v>
      </c>
      <c r="H112" s="596"/>
      <c r="I112" s="93"/>
      <c r="J112" s="261">
        <v>0</v>
      </c>
      <c r="K112" s="95">
        <v>0</v>
      </c>
      <c r="L112" s="95">
        <v>0</v>
      </c>
      <c r="M112" s="349" t="s">
        <v>208</v>
      </c>
      <c r="N112" s="261">
        <v>0</v>
      </c>
      <c r="O112" s="95">
        <v>0</v>
      </c>
      <c r="P112" s="95">
        <v>0</v>
      </c>
      <c r="Q112" s="349" t="s">
        <v>208</v>
      </c>
      <c r="R112" s="361">
        <v>0</v>
      </c>
      <c r="S112" s="362">
        <v>0</v>
      </c>
      <c r="T112" s="362">
        <v>0</v>
      </c>
      <c r="U112" s="349" t="s">
        <v>208</v>
      </c>
      <c r="V112" s="47"/>
      <c r="AD112" s="71"/>
      <c r="AE112" s="71"/>
      <c r="AF112" s="71"/>
      <c r="AG112" s="71"/>
      <c r="AH112" s="71"/>
      <c r="AI112" s="71"/>
    </row>
    <row r="113" spans="1:35" ht="13.5" customHeight="1">
      <c r="A113" s="51" t="e">
        <f>IF(COUNTBLANK(C113:IV113)=254,"odstr",IF(AND($A$1="TISK",SUM(J113:U113)=0),"odstr","OK"))</f>
        <v>#REF!</v>
      </c>
      <c r="B113" s="22" t="s">
        <v>103</v>
      </c>
      <c r="C113" s="52"/>
      <c r="D113" s="62"/>
      <c r="E113" s="178">
        <v>5424</v>
      </c>
      <c r="F113" s="249"/>
      <c r="G113" s="590" t="s">
        <v>361</v>
      </c>
      <c r="H113" s="590"/>
      <c r="I113" s="65"/>
      <c r="J113" s="250">
        <v>19.4</v>
      </c>
      <c r="K113" s="67">
        <v>328.85200000000003</v>
      </c>
      <c r="L113" s="67">
        <v>209.098</v>
      </c>
      <c r="M113" s="344">
        <v>0.6358422633890017</v>
      </c>
      <c r="N113" s="250">
        <v>19.4</v>
      </c>
      <c r="O113" s="67">
        <v>33.043</v>
      </c>
      <c r="P113" s="67">
        <v>27.435</v>
      </c>
      <c r="Q113" s="344">
        <v>0.8302817540780195</v>
      </c>
      <c r="R113" s="250">
        <v>0</v>
      </c>
      <c r="S113" s="67">
        <v>295.809</v>
      </c>
      <c r="T113" s="68">
        <v>181.663</v>
      </c>
      <c r="U113" s="344">
        <v>0.6141226264244833</v>
      </c>
      <c r="V113" s="47"/>
      <c r="AD113" s="71"/>
      <c r="AE113" s="71"/>
      <c r="AF113" s="71"/>
      <c r="AG113" s="71"/>
      <c r="AH113" s="71"/>
      <c r="AI113" s="71"/>
    </row>
    <row r="114" spans="1:35" ht="13.5" customHeight="1">
      <c r="A114" s="51" t="e">
        <f>IF(COUNTBLANK(C114:IV114)=254,"odstr",IF(AND($A$1="TISK",SUM(J114:U114)=0),"odstr","OK"))</f>
        <v>#REF!</v>
      </c>
      <c r="B114" s="22" t="s">
        <v>103</v>
      </c>
      <c r="C114" s="52"/>
      <c r="D114" s="62"/>
      <c r="E114" s="178">
        <v>5429</v>
      </c>
      <c r="F114" s="249"/>
      <c r="G114" s="590" t="s">
        <v>362</v>
      </c>
      <c r="H114" s="590"/>
      <c r="I114" s="65"/>
      <c r="J114" s="250">
        <v>6</v>
      </c>
      <c r="K114" s="67">
        <v>34.5</v>
      </c>
      <c r="L114" s="67">
        <v>27.66</v>
      </c>
      <c r="M114" s="344">
        <v>0.8017391304347826</v>
      </c>
      <c r="N114" s="250">
        <v>6</v>
      </c>
      <c r="O114" s="67">
        <v>34.5</v>
      </c>
      <c r="P114" s="67">
        <v>27.66</v>
      </c>
      <c r="Q114" s="344">
        <v>0.8017391304347826</v>
      </c>
      <c r="R114" s="266">
        <v>0</v>
      </c>
      <c r="S114" s="184">
        <v>0</v>
      </c>
      <c r="T114" s="184">
        <v>0</v>
      </c>
      <c r="U114" s="344" t="s">
        <v>208</v>
      </c>
      <c r="V114" s="47"/>
      <c r="AD114" s="71"/>
      <c r="AE114" s="71"/>
      <c r="AF114" s="71"/>
      <c r="AG114" s="71"/>
      <c r="AH114" s="71"/>
      <c r="AI114" s="71"/>
    </row>
    <row r="115" spans="1:35" ht="27" customHeight="1">
      <c r="A115" s="51" t="e">
        <f>IF(COUNTBLANK(C115:IV115)=254,"odstr",IF(AND($A$1="TISK",SUM(J115:U115)=0),"odstr","OK"))</f>
        <v>#REF!</v>
      </c>
      <c r="B115" s="22" t="s">
        <v>103</v>
      </c>
      <c r="C115" s="52"/>
      <c r="D115" s="62"/>
      <c r="E115" s="178">
        <v>5491</v>
      </c>
      <c r="F115" s="249"/>
      <c r="G115" s="590" t="s">
        <v>363</v>
      </c>
      <c r="H115" s="590"/>
      <c r="I115" s="65"/>
      <c r="J115" s="250">
        <v>24168</v>
      </c>
      <c r="K115" s="67">
        <v>8819</v>
      </c>
      <c r="L115" s="67">
        <v>8187.7</v>
      </c>
      <c r="M115" s="344">
        <v>0.9284159201723551</v>
      </c>
      <c r="N115" s="250">
        <v>1458</v>
      </c>
      <c r="O115" s="67">
        <v>1452</v>
      </c>
      <c r="P115" s="67">
        <v>1200.7</v>
      </c>
      <c r="Q115" s="344">
        <v>0.8269283746556474</v>
      </c>
      <c r="R115" s="250">
        <v>22710</v>
      </c>
      <c r="S115" s="67">
        <v>7367</v>
      </c>
      <c r="T115" s="67">
        <v>6987</v>
      </c>
      <c r="U115" s="344">
        <v>0.9484186235916927</v>
      </c>
      <c r="V115" s="47"/>
      <c r="AD115" s="71"/>
      <c r="AE115" s="71"/>
      <c r="AF115" s="71"/>
      <c r="AG115" s="71"/>
      <c r="AH115" s="71"/>
      <c r="AI115" s="71"/>
    </row>
    <row r="116" spans="1:35" ht="27" customHeight="1">
      <c r="A116" s="51" t="e">
        <f>IF(COUNTBLANK(C116:IV116)=254,"odstr",IF(AND($A$1="TISK",SUM(J116:U116)=0),"odstr","OK"))</f>
        <v>#REF!</v>
      </c>
      <c r="B116" s="22" t="s">
        <v>103</v>
      </c>
      <c r="C116" s="52"/>
      <c r="D116" s="62"/>
      <c r="E116" s="178">
        <v>5492</v>
      </c>
      <c r="F116" s="249"/>
      <c r="G116" s="590" t="s">
        <v>364</v>
      </c>
      <c r="H116" s="590"/>
      <c r="I116" s="65"/>
      <c r="J116" s="250">
        <v>9899</v>
      </c>
      <c r="K116" s="67">
        <v>10531.11</v>
      </c>
      <c r="L116" s="67">
        <v>9668.511999999999</v>
      </c>
      <c r="M116" s="344">
        <v>0.9180904956837408</v>
      </c>
      <c r="N116" s="250">
        <v>9899</v>
      </c>
      <c r="O116" s="67">
        <v>10363.71</v>
      </c>
      <c r="P116" s="67">
        <v>9501.112</v>
      </c>
      <c r="Q116" s="344">
        <v>0.9167674510382865</v>
      </c>
      <c r="R116" s="250">
        <v>0</v>
      </c>
      <c r="S116" s="67">
        <v>167.4</v>
      </c>
      <c r="T116" s="67">
        <v>167.4</v>
      </c>
      <c r="U116" s="344">
        <v>1</v>
      </c>
      <c r="V116" s="47"/>
      <c r="AD116" s="71"/>
      <c r="AE116" s="71"/>
      <c r="AF116" s="71"/>
      <c r="AG116" s="71"/>
      <c r="AH116" s="71"/>
      <c r="AI116" s="71"/>
    </row>
    <row r="117" spans="1:35" ht="13.5" customHeight="1">
      <c r="A117" s="51" t="e">
        <f>IF(COUNTBLANK(C117:IV117)=254,"odstr",IF(AND($A$1="TISK",SUM(J117:U117)=0),"odstr","OK"))</f>
        <v>#REF!</v>
      </c>
      <c r="B117" s="22" t="s">
        <v>103</v>
      </c>
      <c r="C117" s="52"/>
      <c r="D117" s="351"/>
      <c r="E117" s="352">
        <v>5493</v>
      </c>
      <c r="F117" s="353"/>
      <c r="G117" s="589" t="s">
        <v>416</v>
      </c>
      <c r="H117" s="589"/>
      <c r="I117" s="354"/>
      <c r="J117" s="250">
        <v>2512.2</v>
      </c>
      <c r="K117" s="67">
        <v>2294.4120000000003</v>
      </c>
      <c r="L117" s="67">
        <v>2115.31353</v>
      </c>
      <c r="M117" s="344">
        <v>0.9219414516660476</v>
      </c>
      <c r="N117" s="250">
        <v>112.2</v>
      </c>
      <c r="O117" s="67">
        <v>1136.912</v>
      </c>
      <c r="P117" s="67">
        <v>983.31353</v>
      </c>
      <c r="Q117" s="344">
        <v>0.8648985409600743</v>
      </c>
      <c r="R117" s="250">
        <v>2400</v>
      </c>
      <c r="S117" s="67">
        <v>1157.5</v>
      </c>
      <c r="T117" s="67">
        <v>1132</v>
      </c>
      <c r="U117" s="355">
        <v>0.9779697624190065</v>
      </c>
      <c r="V117" s="47"/>
      <c r="AD117" s="71"/>
      <c r="AE117" s="71"/>
      <c r="AF117" s="71"/>
      <c r="AG117" s="71"/>
      <c r="AH117" s="71"/>
      <c r="AI117" s="71"/>
    </row>
    <row r="118" spans="1:35" ht="13.5" customHeight="1">
      <c r="A118" s="51" t="e">
        <f>IF(COUNTBLANK(C118:IV118)=254,"odstr",IF(AND($A$1="TISK",SUM(J118:U118)=0),"odstr","OK"))</f>
        <v>#REF!</v>
      </c>
      <c r="B118" s="22" t="s">
        <v>103</v>
      </c>
      <c r="C118" s="52"/>
      <c r="D118" s="62"/>
      <c r="E118" s="178">
        <v>5494</v>
      </c>
      <c r="F118" s="249"/>
      <c r="G118" s="589" t="s">
        <v>365</v>
      </c>
      <c r="H118" s="589"/>
      <c r="I118" s="65"/>
      <c r="J118" s="250">
        <v>608.3</v>
      </c>
      <c r="K118" s="67">
        <v>817.5</v>
      </c>
      <c r="L118" s="67">
        <v>682.92678</v>
      </c>
      <c r="M118" s="344">
        <v>0.8353844403669725</v>
      </c>
      <c r="N118" s="250">
        <v>263.3</v>
      </c>
      <c r="O118" s="67">
        <v>361.5</v>
      </c>
      <c r="P118" s="67">
        <v>254.58877999999999</v>
      </c>
      <c r="Q118" s="344">
        <v>0.704256652835408</v>
      </c>
      <c r="R118" s="250">
        <v>345</v>
      </c>
      <c r="S118" s="67">
        <v>456</v>
      </c>
      <c r="T118" s="67">
        <v>428.338</v>
      </c>
      <c r="U118" s="344">
        <v>0.9393377192982456</v>
      </c>
      <c r="V118" s="47"/>
      <c r="AD118" s="71"/>
      <c r="AE118" s="71"/>
      <c r="AF118" s="71"/>
      <c r="AG118" s="71"/>
      <c r="AH118" s="71"/>
      <c r="AI118" s="71"/>
    </row>
    <row r="119" spans="1:35" ht="13.5" customHeight="1">
      <c r="A119" s="51" t="e">
        <f>IF(COUNTBLANK(C119:IV119)=254,"odstr",IF(AND($A$1="TISK",SUM(J119:U119)=0),"odstr","OK"))</f>
        <v>#REF!</v>
      </c>
      <c r="B119" s="22" t="s">
        <v>103</v>
      </c>
      <c r="C119" s="52"/>
      <c r="D119" s="72"/>
      <c r="E119" s="193">
        <v>5499</v>
      </c>
      <c r="F119" s="255"/>
      <c r="G119" s="588" t="s">
        <v>417</v>
      </c>
      <c r="H119" s="588"/>
      <c r="I119" s="75"/>
      <c r="J119" s="256">
        <v>1563.45</v>
      </c>
      <c r="K119" s="77">
        <v>1945.395</v>
      </c>
      <c r="L119" s="77">
        <v>1585.81733</v>
      </c>
      <c r="M119" s="346">
        <v>0.8151646991999054</v>
      </c>
      <c r="N119" s="256">
        <v>1528.45</v>
      </c>
      <c r="O119" s="77">
        <v>1910.395</v>
      </c>
      <c r="P119" s="77">
        <v>1567.9573300000002</v>
      </c>
      <c r="Q119" s="346">
        <v>0.8207503317376774</v>
      </c>
      <c r="R119" s="256">
        <v>35</v>
      </c>
      <c r="S119" s="77">
        <v>35</v>
      </c>
      <c r="T119" s="77">
        <v>17.86</v>
      </c>
      <c r="U119" s="346">
        <v>0.5102857142857142</v>
      </c>
      <c r="V119" s="47"/>
      <c r="AD119" s="71"/>
      <c r="AE119" s="71"/>
      <c r="AF119" s="71"/>
      <c r="AG119" s="71"/>
      <c r="AH119" s="71"/>
      <c r="AI119" s="71"/>
    </row>
    <row r="120" spans="1:35" ht="13.5" customHeight="1">
      <c r="A120" s="51" t="e">
        <f>IF(COUNTBLANK(C120:IV120)=254,"odstr",IF(AND($A$1="TISK",SUM(J120:U120)=0),"odstr","OK"))</f>
        <v>#REF!</v>
      </c>
      <c r="B120" s="22"/>
      <c r="C120" s="52"/>
      <c r="D120" s="321"/>
      <c r="E120" s="295">
        <v>54</v>
      </c>
      <c r="F120" s="296"/>
      <c r="G120" s="616" t="s">
        <v>46</v>
      </c>
      <c r="H120" s="616"/>
      <c r="I120" s="298"/>
      <c r="J120" s="258">
        <v>0</v>
      </c>
      <c r="K120" s="204">
        <v>0</v>
      </c>
      <c r="L120" s="204">
        <v>0</v>
      </c>
      <c r="M120" s="347" t="s">
        <v>208</v>
      </c>
      <c r="N120" s="258">
        <v>0</v>
      </c>
      <c r="O120" s="204">
        <v>0</v>
      </c>
      <c r="P120" s="204">
        <v>0</v>
      </c>
      <c r="Q120" s="347" t="s">
        <v>208</v>
      </c>
      <c r="R120" s="258">
        <v>0</v>
      </c>
      <c r="S120" s="204">
        <v>0</v>
      </c>
      <c r="T120" s="204">
        <v>0</v>
      </c>
      <c r="U120" s="348" t="s">
        <v>208</v>
      </c>
      <c r="V120" s="47"/>
      <c r="AD120" s="71"/>
      <c r="AE120" s="71"/>
      <c r="AF120" s="71"/>
      <c r="AG120" s="71"/>
      <c r="AH120" s="71"/>
      <c r="AI120" s="71"/>
    </row>
    <row r="121" spans="1:35" ht="13.5" customHeight="1">
      <c r="A121" s="51" t="e">
        <f>IF(COUNTBLANK(C121:IV121)=254,"odstr",IF(AND($A$1="TISK",SUM(J121:U121)=0),"odstr","OK"))</f>
        <v>#REF!</v>
      </c>
      <c r="B121" s="22" t="s">
        <v>103</v>
      </c>
      <c r="C121" s="52"/>
      <c r="D121" s="90"/>
      <c r="E121" s="231">
        <v>5511</v>
      </c>
      <c r="F121" s="260"/>
      <c r="G121" s="596" t="s">
        <v>366</v>
      </c>
      <c r="H121" s="596"/>
      <c r="I121" s="93"/>
      <c r="J121" s="261">
        <v>52</v>
      </c>
      <c r="K121" s="95">
        <v>52.708</v>
      </c>
      <c r="L121" s="95">
        <v>52.708</v>
      </c>
      <c r="M121" s="349">
        <v>1</v>
      </c>
      <c r="N121" s="261">
        <v>52</v>
      </c>
      <c r="O121" s="95">
        <v>52.708</v>
      </c>
      <c r="P121" s="95">
        <v>52.708</v>
      </c>
      <c r="Q121" s="349">
        <v>1</v>
      </c>
      <c r="R121" s="261">
        <v>0</v>
      </c>
      <c r="S121" s="95">
        <v>0</v>
      </c>
      <c r="T121" s="95">
        <v>0</v>
      </c>
      <c r="U121" s="349" t="s">
        <v>208</v>
      </c>
      <c r="V121" s="47"/>
      <c r="AD121" s="71"/>
      <c r="AE121" s="71"/>
      <c r="AF121" s="71"/>
      <c r="AG121" s="71"/>
      <c r="AH121" s="71"/>
      <c r="AI121" s="71"/>
    </row>
    <row r="122" spans="1:35" ht="13.5" customHeight="1">
      <c r="A122" s="51" t="e">
        <f>IF(COUNTBLANK(C122:IV122)=254,"odstr",IF(AND($A$1="TISK",SUM(J122:U122)=0),"odstr","OK"))</f>
        <v>#REF!</v>
      </c>
      <c r="B122" s="22" t="s">
        <v>103</v>
      </c>
      <c r="C122" s="52"/>
      <c r="D122" s="263"/>
      <c r="E122" s="206">
        <v>5513</v>
      </c>
      <c r="F122" s="264"/>
      <c r="G122" s="363" t="s">
        <v>130</v>
      </c>
      <c r="H122" s="363"/>
      <c r="I122" s="265"/>
      <c r="J122" s="266">
        <v>0</v>
      </c>
      <c r="K122" s="184">
        <v>0</v>
      </c>
      <c r="L122" s="184">
        <v>0</v>
      </c>
      <c r="M122" s="364" t="s">
        <v>208</v>
      </c>
      <c r="N122" s="266">
        <v>0</v>
      </c>
      <c r="O122" s="184">
        <v>0</v>
      </c>
      <c r="P122" s="184">
        <v>0</v>
      </c>
      <c r="Q122" s="344" t="s">
        <v>208</v>
      </c>
      <c r="R122" s="266">
        <v>0</v>
      </c>
      <c r="S122" s="184">
        <v>0</v>
      </c>
      <c r="T122" s="184">
        <v>0</v>
      </c>
      <c r="U122" s="364" t="s">
        <v>208</v>
      </c>
      <c r="V122" s="47"/>
      <c r="AD122" s="71"/>
      <c r="AE122" s="71"/>
      <c r="AF122" s="71"/>
      <c r="AG122" s="71"/>
      <c r="AH122" s="71"/>
      <c r="AI122" s="71"/>
    </row>
    <row r="123" spans="1:35" ht="13.5" customHeight="1">
      <c r="A123" s="51" t="e">
        <f>IF(COUNTBLANK(C123:IV123)=254,"odstr",IF(AND($A$1="TISK",SUM(J123:U123)=0),"odstr","OK"))</f>
        <v>#REF!</v>
      </c>
      <c r="B123" s="22" t="s">
        <v>103</v>
      </c>
      <c r="C123" s="52"/>
      <c r="D123" s="62"/>
      <c r="E123" s="178">
        <v>5531</v>
      </c>
      <c r="F123" s="249"/>
      <c r="G123" s="590" t="s">
        <v>418</v>
      </c>
      <c r="H123" s="590"/>
      <c r="I123" s="65"/>
      <c r="J123" s="250">
        <v>0</v>
      </c>
      <c r="K123" s="67">
        <v>0</v>
      </c>
      <c r="L123" s="67">
        <v>0</v>
      </c>
      <c r="M123" s="344" t="s">
        <v>208</v>
      </c>
      <c r="N123" s="250">
        <v>0</v>
      </c>
      <c r="O123" s="67">
        <v>0</v>
      </c>
      <c r="P123" s="67">
        <v>0</v>
      </c>
      <c r="Q123" s="344" t="s">
        <v>208</v>
      </c>
      <c r="R123" s="250">
        <v>0</v>
      </c>
      <c r="S123" s="67">
        <v>0</v>
      </c>
      <c r="T123" s="67">
        <v>0</v>
      </c>
      <c r="U123" s="344" t="s">
        <v>208</v>
      </c>
      <c r="V123" s="47"/>
      <c r="AD123" s="71"/>
      <c r="AE123" s="71"/>
      <c r="AF123" s="71"/>
      <c r="AG123" s="71"/>
      <c r="AH123" s="71"/>
      <c r="AI123" s="71"/>
    </row>
    <row r="124" spans="1:35" ht="27" customHeight="1">
      <c r="A124" s="51" t="e">
        <f>IF(COUNTBLANK(C124:IV124)=254,"odstr",IF(AND($A$1="TISK",SUM(J124:U124)=0),"odstr","OK"))</f>
        <v>#REF!</v>
      </c>
      <c r="B124" s="22" t="s">
        <v>103</v>
      </c>
      <c r="C124" s="52"/>
      <c r="D124" s="72"/>
      <c r="E124" s="193">
        <v>5532</v>
      </c>
      <c r="F124" s="255"/>
      <c r="G124" s="588" t="s">
        <v>419</v>
      </c>
      <c r="H124" s="588"/>
      <c r="I124" s="75"/>
      <c r="J124" s="250">
        <v>13</v>
      </c>
      <c r="K124" s="67">
        <v>658.16166</v>
      </c>
      <c r="L124" s="67">
        <v>645.16166</v>
      </c>
      <c r="M124" s="346">
        <v>0.9802480138390316</v>
      </c>
      <c r="N124" s="250">
        <v>13</v>
      </c>
      <c r="O124" s="67">
        <v>658.16166</v>
      </c>
      <c r="P124" s="67">
        <v>645.16166</v>
      </c>
      <c r="Q124" s="346">
        <v>0.9802480138390316</v>
      </c>
      <c r="R124" s="256">
        <v>0</v>
      </c>
      <c r="S124" s="77">
        <v>0</v>
      </c>
      <c r="T124" s="77">
        <v>0</v>
      </c>
      <c r="U124" s="346" t="s">
        <v>208</v>
      </c>
      <c r="V124" s="47"/>
      <c r="AD124" s="71"/>
      <c r="AE124" s="71"/>
      <c r="AF124" s="71"/>
      <c r="AG124" s="71"/>
      <c r="AH124" s="71"/>
      <c r="AI124" s="71"/>
    </row>
    <row r="125" spans="1:35" ht="27" customHeight="1">
      <c r="A125" s="51" t="e">
        <f>IF(COUNTBLANK(C125:IV125)=254,"odstr",IF(AND($A$1="TISK",SUM(J125:U125)=0),"odstr","OK"))</f>
        <v>#REF!</v>
      </c>
      <c r="B125" s="22" t="s">
        <v>103</v>
      </c>
      <c r="C125" s="52"/>
      <c r="D125" s="321"/>
      <c r="E125" s="200">
        <v>55</v>
      </c>
      <c r="F125" s="322"/>
      <c r="G125" s="616" t="s">
        <v>47</v>
      </c>
      <c r="H125" s="616"/>
      <c r="I125" s="324"/>
      <c r="J125" s="258">
        <v>65</v>
      </c>
      <c r="K125" s="204">
        <v>710.86966</v>
      </c>
      <c r="L125" s="204">
        <v>697.86966</v>
      </c>
      <c r="M125" s="347">
        <v>0.9817125406646277</v>
      </c>
      <c r="N125" s="258">
        <v>65</v>
      </c>
      <c r="O125" s="204">
        <v>710.86966</v>
      </c>
      <c r="P125" s="204">
        <v>697.86966</v>
      </c>
      <c r="Q125" s="347">
        <v>0.9817125406646277</v>
      </c>
      <c r="R125" s="258">
        <v>0</v>
      </c>
      <c r="S125" s="204">
        <v>0</v>
      </c>
      <c r="T125" s="204">
        <v>0</v>
      </c>
      <c r="U125" s="365" t="s">
        <v>208</v>
      </c>
      <c r="V125" s="47"/>
      <c r="AD125" s="71"/>
      <c r="AE125" s="71"/>
      <c r="AF125" s="71"/>
      <c r="AG125" s="71"/>
      <c r="AH125" s="71"/>
      <c r="AI125" s="71"/>
    </row>
    <row r="126" spans="1:35" ht="27" customHeight="1">
      <c r="A126" s="51" t="e">
        <f>IF(COUNTBLANK(C126:IV126)=254,"odstr",IF(AND($A$1="TISK",SUM(J126:U126)=0),"odstr","OK"))</f>
        <v>#REF!</v>
      </c>
      <c r="B126" s="22" t="s">
        <v>103</v>
      </c>
      <c r="C126" s="52"/>
      <c r="D126" s="90"/>
      <c r="E126" s="231">
        <v>5612</v>
      </c>
      <c r="F126" s="260"/>
      <c r="G126" s="595" t="s">
        <v>420</v>
      </c>
      <c r="H126" s="595"/>
      <c r="I126" s="93"/>
      <c r="J126" s="261">
        <v>0</v>
      </c>
      <c r="K126" s="95">
        <v>0</v>
      </c>
      <c r="L126" s="95">
        <v>0</v>
      </c>
      <c r="M126" s="349" t="s">
        <v>208</v>
      </c>
      <c r="N126" s="261">
        <v>0</v>
      </c>
      <c r="O126" s="95">
        <v>0</v>
      </c>
      <c r="P126" s="95">
        <v>0</v>
      </c>
      <c r="Q126" s="349" t="s">
        <v>208</v>
      </c>
      <c r="R126" s="261">
        <v>0</v>
      </c>
      <c r="S126" s="95">
        <v>0</v>
      </c>
      <c r="T126" s="95">
        <v>0</v>
      </c>
      <c r="U126" s="349" t="s">
        <v>208</v>
      </c>
      <c r="V126" s="47"/>
      <c r="AD126" s="71"/>
      <c r="AE126" s="71"/>
      <c r="AF126" s="71"/>
      <c r="AG126" s="71"/>
      <c r="AH126" s="71"/>
      <c r="AI126" s="71"/>
    </row>
    <row r="127" spans="1:35" ht="27" customHeight="1">
      <c r="A127" s="51" t="e">
        <f>IF(COUNTBLANK(C127:IV127)=254,"odstr",IF(AND($A$1="TISK",SUM(J127:U127)=0),"odstr","OK"))</f>
        <v>#REF!</v>
      </c>
      <c r="B127" s="22" t="s">
        <v>103</v>
      </c>
      <c r="C127" s="52"/>
      <c r="D127" s="62"/>
      <c r="E127" s="178">
        <v>5613</v>
      </c>
      <c r="F127" s="249"/>
      <c r="G127" s="589" t="s">
        <v>421</v>
      </c>
      <c r="H127" s="589"/>
      <c r="I127" s="65"/>
      <c r="J127" s="250">
        <v>0</v>
      </c>
      <c r="K127" s="67">
        <v>689.67</v>
      </c>
      <c r="L127" s="67">
        <v>689.665</v>
      </c>
      <c r="M127" s="344">
        <v>0.9999927501558715</v>
      </c>
      <c r="N127" s="250">
        <v>0</v>
      </c>
      <c r="O127" s="67">
        <v>300</v>
      </c>
      <c r="P127" s="67">
        <v>300</v>
      </c>
      <c r="Q127" s="344">
        <v>1</v>
      </c>
      <c r="R127" s="250">
        <v>0</v>
      </c>
      <c r="S127" s="67">
        <v>389.67</v>
      </c>
      <c r="T127" s="67">
        <v>389.665</v>
      </c>
      <c r="U127" s="344">
        <v>0.9999871686298664</v>
      </c>
      <c r="V127" s="47"/>
      <c r="AD127" s="71"/>
      <c r="AE127" s="71"/>
      <c r="AF127" s="71"/>
      <c r="AG127" s="71"/>
      <c r="AH127" s="71"/>
      <c r="AI127" s="71"/>
    </row>
    <row r="128" spans="1:35" ht="27" customHeight="1">
      <c r="A128" s="51" t="e">
        <f>IF(COUNTBLANK(C128:IV128)=254,"odstr",IF(AND($A$1="TISK",SUM(J128:U128)=0),"odstr","OK"))</f>
        <v>#REF!</v>
      </c>
      <c r="B128" s="22" t="s">
        <v>103</v>
      </c>
      <c r="C128" s="52"/>
      <c r="D128" s="62"/>
      <c r="E128" s="178">
        <v>5615</v>
      </c>
      <c r="F128" s="249"/>
      <c r="G128" s="589" t="s">
        <v>422</v>
      </c>
      <c r="H128" s="589"/>
      <c r="I128" s="65"/>
      <c r="J128" s="250">
        <v>0</v>
      </c>
      <c r="K128" s="67">
        <v>0</v>
      </c>
      <c r="L128" s="67">
        <v>0</v>
      </c>
      <c r="M128" s="344" t="s">
        <v>208</v>
      </c>
      <c r="N128" s="250">
        <v>0</v>
      </c>
      <c r="O128" s="67">
        <v>0</v>
      </c>
      <c r="P128" s="67">
        <v>0</v>
      </c>
      <c r="Q128" s="344" t="s">
        <v>208</v>
      </c>
      <c r="R128" s="250">
        <v>0</v>
      </c>
      <c r="S128" s="67">
        <v>0</v>
      </c>
      <c r="T128" s="67">
        <v>0</v>
      </c>
      <c r="U128" s="344" t="s">
        <v>208</v>
      </c>
      <c r="V128" s="47"/>
      <c r="AD128" s="71"/>
      <c r="AE128" s="71"/>
      <c r="AF128" s="71"/>
      <c r="AG128" s="71"/>
      <c r="AH128" s="71"/>
      <c r="AI128" s="71"/>
    </row>
    <row r="129" spans="1:35" ht="13.5" customHeight="1">
      <c r="A129" s="51" t="e">
        <f>IF(COUNTBLANK(C129:IV129)=254,"odstr",IF(AND($A$1="TISK",SUM(J129:U129)=0),"odstr","OK"))</f>
        <v>#REF!</v>
      </c>
      <c r="B129" s="22" t="s">
        <v>103</v>
      </c>
      <c r="C129" s="52"/>
      <c r="D129" s="62"/>
      <c r="E129" s="178">
        <v>5619</v>
      </c>
      <c r="F129" s="249"/>
      <c r="G129" s="589" t="s">
        <v>423</v>
      </c>
      <c r="H129" s="589"/>
      <c r="I129" s="65"/>
      <c r="J129" s="250">
        <v>0</v>
      </c>
      <c r="K129" s="67">
        <v>0</v>
      </c>
      <c r="L129" s="67">
        <v>0</v>
      </c>
      <c r="M129" s="344" t="s">
        <v>208</v>
      </c>
      <c r="N129" s="250">
        <v>0</v>
      </c>
      <c r="O129" s="67">
        <v>0</v>
      </c>
      <c r="P129" s="67">
        <v>0</v>
      </c>
      <c r="Q129" s="344" t="s">
        <v>208</v>
      </c>
      <c r="R129" s="250">
        <v>0</v>
      </c>
      <c r="S129" s="67">
        <v>0</v>
      </c>
      <c r="T129" s="67">
        <v>0</v>
      </c>
      <c r="U129" s="344" t="s">
        <v>208</v>
      </c>
      <c r="V129" s="47"/>
      <c r="AD129" s="71"/>
      <c r="AE129" s="71"/>
      <c r="AF129" s="71"/>
      <c r="AG129" s="71"/>
      <c r="AH129" s="71"/>
      <c r="AI129" s="71"/>
    </row>
    <row r="130" spans="1:35" ht="25.5" customHeight="1">
      <c r="A130" s="51" t="e">
        <f>IF(COUNTBLANK(C130:IV130)=254,"odstr",IF(AND($A$1="TISK",SUM(J130:U130)=0),"odstr","OK"))</f>
        <v>#REF!</v>
      </c>
      <c r="B130" s="22"/>
      <c r="C130" s="52"/>
      <c r="D130" s="62"/>
      <c r="E130" s="178">
        <v>5621</v>
      </c>
      <c r="F130" s="249"/>
      <c r="G130" s="589" t="s">
        <v>424</v>
      </c>
      <c r="H130" s="589"/>
      <c r="I130" s="65"/>
      <c r="J130" s="250">
        <v>0</v>
      </c>
      <c r="K130" s="67">
        <v>0</v>
      </c>
      <c r="L130" s="67">
        <v>0</v>
      </c>
      <c r="M130" s="344" t="s">
        <v>208</v>
      </c>
      <c r="N130" s="250">
        <v>0</v>
      </c>
      <c r="O130" s="67">
        <v>0</v>
      </c>
      <c r="P130" s="67">
        <v>0</v>
      </c>
      <c r="Q130" s="344" t="s">
        <v>208</v>
      </c>
      <c r="R130" s="250">
        <v>0</v>
      </c>
      <c r="S130" s="67">
        <v>0</v>
      </c>
      <c r="T130" s="67">
        <v>0</v>
      </c>
      <c r="U130" s="344" t="s">
        <v>208</v>
      </c>
      <c r="V130" s="47"/>
      <c r="AD130" s="71"/>
      <c r="AE130" s="71"/>
      <c r="AF130" s="71"/>
      <c r="AG130" s="71"/>
      <c r="AH130" s="71"/>
      <c r="AI130" s="71"/>
    </row>
    <row r="131" spans="1:35" ht="27" customHeight="1">
      <c r="A131" s="51" t="e">
        <f>IF(COUNTBLANK(C131:IV131)=254,"odstr",IF(AND($A$1="TISK",SUM(J131:U131)=0),"odstr","OK"))</f>
        <v>#REF!</v>
      </c>
      <c r="B131" s="22" t="s">
        <v>103</v>
      </c>
      <c r="C131" s="52"/>
      <c r="D131" s="62"/>
      <c r="E131" s="178">
        <v>5622</v>
      </c>
      <c r="F131" s="249"/>
      <c r="G131" s="590" t="s">
        <v>425</v>
      </c>
      <c r="H131" s="590"/>
      <c r="I131" s="65"/>
      <c r="J131" s="250">
        <v>321</v>
      </c>
      <c r="K131" s="67">
        <v>305</v>
      </c>
      <c r="L131" s="67">
        <v>305</v>
      </c>
      <c r="M131" s="344">
        <v>1</v>
      </c>
      <c r="N131" s="250">
        <v>321</v>
      </c>
      <c r="O131" s="67">
        <v>305</v>
      </c>
      <c r="P131" s="67">
        <v>305</v>
      </c>
      <c r="Q131" s="344">
        <v>1</v>
      </c>
      <c r="R131" s="250">
        <v>0</v>
      </c>
      <c r="S131" s="67">
        <v>0</v>
      </c>
      <c r="T131" s="67">
        <v>0</v>
      </c>
      <c r="U131" s="344" t="s">
        <v>208</v>
      </c>
      <c r="V131" s="47"/>
      <c r="AD131" s="71"/>
      <c r="AE131" s="71"/>
      <c r="AF131" s="71"/>
      <c r="AG131" s="71"/>
      <c r="AH131" s="71"/>
      <c r="AI131" s="71"/>
    </row>
    <row r="132" spans="1:35" ht="27" customHeight="1">
      <c r="A132" s="51" t="e">
        <f>IF(COUNTBLANK(C132:IV132)=254,"odstr",IF(AND($A$1="TISK",SUM(J132:U132)=0),"odstr","OK"))</f>
        <v>#REF!</v>
      </c>
      <c r="B132" s="22" t="s">
        <v>103</v>
      </c>
      <c r="C132" s="52"/>
      <c r="D132" s="62"/>
      <c r="E132" s="178">
        <v>5623</v>
      </c>
      <c r="F132" s="249"/>
      <c r="G132" s="589" t="s">
        <v>131</v>
      </c>
      <c r="H132" s="589"/>
      <c r="I132" s="65"/>
      <c r="J132" s="250">
        <v>0</v>
      </c>
      <c r="K132" s="67">
        <v>1133.14</v>
      </c>
      <c r="L132" s="67">
        <v>1133.136</v>
      </c>
      <c r="M132" s="344">
        <v>0.9999964699860563</v>
      </c>
      <c r="N132" s="250">
        <v>0</v>
      </c>
      <c r="O132" s="67">
        <v>0</v>
      </c>
      <c r="P132" s="67">
        <v>0</v>
      </c>
      <c r="Q132" s="344" t="s">
        <v>208</v>
      </c>
      <c r="R132" s="250">
        <v>0</v>
      </c>
      <c r="S132" s="67">
        <v>1133.14</v>
      </c>
      <c r="T132" s="67">
        <v>1133.136</v>
      </c>
      <c r="U132" s="344">
        <v>0.9999964699860563</v>
      </c>
      <c r="V132" s="47"/>
      <c r="AD132" s="71"/>
      <c r="AE132" s="71"/>
      <c r="AF132" s="71"/>
      <c r="AG132" s="71"/>
      <c r="AH132" s="71"/>
      <c r="AI132" s="71"/>
    </row>
    <row r="133" spans="1:35" ht="27" customHeight="1">
      <c r="A133" s="51" t="e">
        <f>IF(COUNTBLANK(C133:IV133)=254,"odstr",IF(AND($A$1="TISK",SUM(J133:U133)=0),"odstr","OK"))</f>
        <v>#REF!</v>
      </c>
      <c r="B133" s="22" t="s">
        <v>103</v>
      </c>
      <c r="C133" s="52"/>
      <c r="D133" s="62"/>
      <c r="E133" s="178">
        <v>5651</v>
      </c>
      <c r="F133" s="249"/>
      <c r="G133" s="589" t="s">
        <v>426</v>
      </c>
      <c r="H133" s="589"/>
      <c r="I133" s="65"/>
      <c r="J133" s="250">
        <v>23300.296000000002</v>
      </c>
      <c r="K133" s="67">
        <v>65636.44746</v>
      </c>
      <c r="L133" s="67">
        <v>61210.876059999995</v>
      </c>
      <c r="M133" s="344">
        <v>0.9325744830614573</v>
      </c>
      <c r="N133" s="250">
        <v>12065.296</v>
      </c>
      <c r="O133" s="67">
        <v>34262.44567</v>
      </c>
      <c r="P133" s="67">
        <v>33858.12426999999</v>
      </c>
      <c r="Q133" s="344">
        <v>0.9881992837319833</v>
      </c>
      <c r="R133" s="250">
        <v>11235</v>
      </c>
      <c r="S133" s="67">
        <v>31374.00179</v>
      </c>
      <c r="T133" s="67">
        <v>27352.75179</v>
      </c>
      <c r="U133" s="344">
        <v>0.8718285914906235</v>
      </c>
      <c r="V133" s="47"/>
      <c r="AD133" s="71"/>
      <c r="AE133" s="71"/>
      <c r="AF133" s="71"/>
      <c r="AG133" s="71"/>
      <c r="AH133" s="71"/>
      <c r="AI133" s="71"/>
    </row>
    <row r="134" spans="1:35" ht="13.5" customHeight="1">
      <c r="A134" s="51" t="e">
        <f>IF(COUNTBLANK(C134:IV134)=254,"odstr",IF(AND($A$1="TISK",SUM(J134:U134)=0),"odstr","OK"))</f>
        <v>#REF!</v>
      </c>
      <c r="B134" s="22" t="s">
        <v>103</v>
      </c>
      <c r="C134" s="52"/>
      <c r="D134" s="366"/>
      <c r="E134" s="237">
        <v>5659</v>
      </c>
      <c r="F134" s="367"/>
      <c r="G134" s="589" t="s">
        <v>427</v>
      </c>
      <c r="H134" s="589"/>
      <c r="I134" s="368"/>
      <c r="J134" s="250">
        <v>350</v>
      </c>
      <c r="K134" s="67">
        <v>702.7</v>
      </c>
      <c r="L134" s="67">
        <v>682.7</v>
      </c>
      <c r="M134" s="344">
        <v>0.9715383520705849</v>
      </c>
      <c r="N134" s="250">
        <v>350</v>
      </c>
      <c r="O134" s="67">
        <v>702.7</v>
      </c>
      <c r="P134" s="67">
        <v>682.7</v>
      </c>
      <c r="Q134" s="344">
        <v>0.9715383520705849</v>
      </c>
      <c r="R134" s="369">
        <v>0</v>
      </c>
      <c r="S134" s="370">
        <v>0</v>
      </c>
      <c r="T134" s="370">
        <v>0</v>
      </c>
      <c r="U134" s="344" t="s">
        <v>208</v>
      </c>
      <c r="V134" s="47"/>
      <c r="AD134" s="71"/>
      <c r="AE134" s="71"/>
      <c r="AF134" s="71"/>
      <c r="AG134" s="71"/>
      <c r="AH134" s="71"/>
      <c r="AI134" s="71"/>
    </row>
    <row r="135" spans="1:35" ht="13.5" customHeight="1">
      <c r="A135" s="51" t="e">
        <f>IF(COUNTBLANK(C135:IV135)=254,"odstr",IF(AND($A$1="TISK",SUM(J135:U135)=0),"odstr","OK"))</f>
        <v>#REF!</v>
      </c>
      <c r="B135" s="22" t="s">
        <v>103</v>
      </c>
      <c r="C135" s="52"/>
      <c r="D135" s="72"/>
      <c r="E135" s="193">
        <v>5660</v>
      </c>
      <c r="F135" s="255"/>
      <c r="G135" s="587" t="s">
        <v>428</v>
      </c>
      <c r="H135" s="587"/>
      <c r="I135" s="75"/>
      <c r="J135" s="250">
        <v>0</v>
      </c>
      <c r="K135" s="67">
        <v>0</v>
      </c>
      <c r="L135" s="67">
        <v>0</v>
      </c>
      <c r="M135" s="346" t="s">
        <v>208</v>
      </c>
      <c r="N135" s="250">
        <v>0</v>
      </c>
      <c r="O135" s="67">
        <v>0</v>
      </c>
      <c r="P135" s="67">
        <v>0</v>
      </c>
      <c r="Q135" s="346" t="s">
        <v>208</v>
      </c>
      <c r="R135" s="256">
        <v>0</v>
      </c>
      <c r="S135" s="77">
        <v>0</v>
      </c>
      <c r="T135" s="77">
        <v>0</v>
      </c>
      <c r="U135" s="346" t="s">
        <v>208</v>
      </c>
      <c r="V135" s="47"/>
      <c r="AD135" s="71"/>
      <c r="AE135" s="71"/>
      <c r="AF135" s="71"/>
      <c r="AG135" s="71"/>
      <c r="AH135" s="71"/>
      <c r="AI135" s="71"/>
    </row>
    <row r="136" spans="1:35" ht="13.5" customHeight="1">
      <c r="A136" s="51" t="e">
        <f>IF(COUNTBLANK(C136:IV136)=254,"odstr",IF(AND($A$1="TISK",SUM(J136:U136)=0),"odstr","OK"))</f>
        <v>#REF!</v>
      </c>
      <c r="B136" s="22" t="s">
        <v>103</v>
      </c>
      <c r="C136" s="52"/>
      <c r="D136" s="294"/>
      <c r="E136" s="295">
        <v>56</v>
      </c>
      <c r="F136" s="296"/>
      <c r="G136" s="616" t="s">
        <v>48</v>
      </c>
      <c r="H136" s="616"/>
      <c r="I136" s="298"/>
      <c r="J136" s="258">
        <v>23971.296000000002</v>
      </c>
      <c r="K136" s="204">
        <v>68466.95746</v>
      </c>
      <c r="L136" s="204">
        <v>64021.377059999984</v>
      </c>
      <c r="M136" s="347">
        <v>0.9350696954425464</v>
      </c>
      <c r="N136" s="258">
        <v>12736.296</v>
      </c>
      <c r="O136" s="204">
        <v>35570.14567</v>
      </c>
      <c r="P136" s="204">
        <v>35145.82426999999</v>
      </c>
      <c r="Q136" s="347">
        <v>0.9880708557131976</v>
      </c>
      <c r="R136" s="258">
        <v>11235</v>
      </c>
      <c r="S136" s="204">
        <v>32896.81179</v>
      </c>
      <c r="T136" s="204">
        <v>28875.552789999998</v>
      </c>
      <c r="U136" s="348">
        <v>0.8777614370149271</v>
      </c>
      <c r="V136" s="47"/>
      <c r="AD136" s="71"/>
      <c r="AE136" s="71"/>
      <c r="AF136" s="71"/>
      <c r="AG136" s="71"/>
      <c r="AH136" s="71"/>
      <c r="AI136" s="71"/>
    </row>
    <row r="137" spans="1:35" ht="13.5" customHeight="1">
      <c r="A137" s="51" t="e">
        <f>IF(COUNTBLANK(C137:IV137)=254,"odstr",IF(AND($A$1="TISK",SUM(J137:U137)=0),"odstr","OK"))</f>
        <v>#REF!</v>
      </c>
      <c r="B137" s="22" t="s">
        <v>103</v>
      </c>
      <c r="C137" s="52"/>
      <c r="D137" s="371"/>
      <c r="E137" s="372">
        <v>5901</v>
      </c>
      <c r="F137" s="373"/>
      <c r="G137" s="596" t="s">
        <v>429</v>
      </c>
      <c r="H137" s="596"/>
      <c r="I137" s="374"/>
      <c r="J137" s="94">
        <v>3848678.373</v>
      </c>
      <c r="K137" s="95">
        <v>942247.72155</v>
      </c>
      <c r="L137" s="95">
        <v>0</v>
      </c>
      <c r="M137" s="349">
        <v>0</v>
      </c>
      <c r="N137" s="261">
        <v>63925.373</v>
      </c>
      <c r="O137" s="95">
        <v>22326.654079999997</v>
      </c>
      <c r="P137" s="95">
        <v>0</v>
      </c>
      <c r="Q137" s="349">
        <v>0</v>
      </c>
      <c r="R137" s="261">
        <v>3784753</v>
      </c>
      <c r="S137" s="95">
        <v>919921.06747</v>
      </c>
      <c r="T137" s="95">
        <v>0</v>
      </c>
      <c r="U137" s="375">
        <v>0</v>
      </c>
      <c r="V137" s="47"/>
      <c r="AD137" s="71"/>
      <c r="AE137" s="71"/>
      <c r="AF137" s="71"/>
      <c r="AG137" s="71"/>
      <c r="AH137" s="71"/>
      <c r="AI137" s="71"/>
    </row>
    <row r="138" spans="1:35" ht="13.5" customHeight="1">
      <c r="A138" s="51" t="e">
        <f>IF(COUNTBLANK(C138:IV138)=254,"odstr",IF(AND($A$1="TISK",SUM(J138:U138)=0),"odstr","OK"))</f>
        <v>#REF!</v>
      </c>
      <c r="B138" s="22" t="s">
        <v>103</v>
      </c>
      <c r="C138" s="52"/>
      <c r="D138" s="351"/>
      <c r="E138" s="352">
        <v>5902</v>
      </c>
      <c r="F138" s="353"/>
      <c r="G138" s="590" t="s">
        <v>430</v>
      </c>
      <c r="H138" s="590"/>
      <c r="I138" s="354"/>
      <c r="J138" s="66">
        <v>0</v>
      </c>
      <c r="K138" s="67">
        <v>742.74797</v>
      </c>
      <c r="L138" s="67">
        <v>742.7258899999999</v>
      </c>
      <c r="M138" s="344">
        <v>0.9999702725542285</v>
      </c>
      <c r="N138" s="250">
        <v>0</v>
      </c>
      <c r="O138" s="67">
        <v>660.04097</v>
      </c>
      <c r="P138" s="67">
        <v>660.0205699999999</v>
      </c>
      <c r="Q138" s="344">
        <v>0.9999690928276769</v>
      </c>
      <c r="R138" s="250">
        <v>0</v>
      </c>
      <c r="S138" s="67">
        <v>82.707</v>
      </c>
      <c r="T138" s="67">
        <v>82.70532</v>
      </c>
      <c r="U138" s="355">
        <v>0.9999796873299721</v>
      </c>
      <c r="V138" s="47"/>
      <c r="AD138" s="71"/>
      <c r="AE138" s="71"/>
      <c r="AF138" s="71"/>
      <c r="AG138" s="71"/>
      <c r="AH138" s="71"/>
      <c r="AI138" s="71"/>
    </row>
    <row r="139" spans="1:35" ht="13.5" customHeight="1">
      <c r="A139" s="51" t="e">
        <f>IF(COUNTBLANK(C139:IV139)=254,"odstr",IF(AND($A$1="TISK",SUM(J139:U139)=0),"odstr","OK"))</f>
        <v>#REF!</v>
      </c>
      <c r="B139" s="22" t="s">
        <v>103</v>
      </c>
      <c r="C139" s="52"/>
      <c r="D139" s="72"/>
      <c r="E139" s="193">
        <v>5909</v>
      </c>
      <c r="F139" s="255"/>
      <c r="G139" s="588" t="s">
        <v>367</v>
      </c>
      <c r="H139" s="588"/>
      <c r="I139" s="75"/>
      <c r="J139" s="214">
        <v>745771.131</v>
      </c>
      <c r="K139" s="215">
        <v>312177.87624</v>
      </c>
      <c r="L139" s="215">
        <v>4479.86376</v>
      </c>
      <c r="M139" s="345">
        <v>0.01435035632235487</v>
      </c>
      <c r="N139" s="254">
        <v>509214.461</v>
      </c>
      <c r="O139" s="215">
        <v>5423.02458</v>
      </c>
      <c r="P139" s="215">
        <v>1812.58049</v>
      </c>
      <c r="Q139" s="345">
        <v>0.334237926319707</v>
      </c>
      <c r="R139" s="254">
        <v>236556.67</v>
      </c>
      <c r="S139" s="215">
        <v>306754.85166</v>
      </c>
      <c r="T139" s="215">
        <v>2667.28327</v>
      </c>
      <c r="U139" s="345">
        <v>0.008695162458119342</v>
      </c>
      <c r="V139" s="47"/>
      <c r="AD139" s="71"/>
      <c r="AE139" s="71"/>
      <c r="AF139" s="71"/>
      <c r="AG139" s="71"/>
      <c r="AH139" s="71"/>
      <c r="AI139" s="71"/>
    </row>
    <row r="140" spans="1:35" ht="13.5" customHeight="1">
      <c r="A140" s="51" t="e">
        <f>IF(COUNTBLANK(C140:IV140)=254,"odstr",IF(AND($A$1="TISK",SUM(J140:U140)=0),"odstr","OK"))</f>
        <v>#REF!</v>
      </c>
      <c r="B140" s="22" t="s">
        <v>103</v>
      </c>
      <c r="C140" s="52"/>
      <c r="D140" s="294"/>
      <c r="E140" s="295">
        <v>59</v>
      </c>
      <c r="F140" s="296"/>
      <c r="G140" s="616" t="s">
        <v>49</v>
      </c>
      <c r="H140" s="616"/>
      <c r="I140" s="298"/>
      <c r="J140" s="203">
        <v>4594449.504</v>
      </c>
      <c r="K140" s="204">
        <v>1255168.34576</v>
      </c>
      <c r="L140" s="204">
        <v>5222.58965</v>
      </c>
      <c r="M140" s="347">
        <v>0.004160867876920319</v>
      </c>
      <c r="N140" s="258">
        <v>573139.834</v>
      </c>
      <c r="O140" s="204">
        <v>28409.719629999996</v>
      </c>
      <c r="P140" s="204">
        <v>2472.60106</v>
      </c>
      <c r="Q140" s="347">
        <v>0.08703363117279733</v>
      </c>
      <c r="R140" s="258">
        <v>4021309.67</v>
      </c>
      <c r="S140" s="204">
        <v>1226758.62613</v>
      </c>
      <c r="T140" s="204">
        <v>2749.98859</v>
      </c>
      <c r="U140" s="348">
        <v>0.002241670473249709</v>
      </c>
      <c r="V140" s="47"/>
      <c r="AD140" s="71"/>
      <c r="AE140" s="71"/>
      <c r="AF140" s="71"/>
      <c r="AG140" s="71"/>
      <c r="AH140" s="71"/>
      <c r="AI140" s="71"/>
    </row>
    <row r="141" spans="1:35" ht="13.5" customHeight="1">
      <c r="A141" s="51" t="e">
        <f>IF(COUNTBLANK(C141:IV141)=254,"odstr",IF(AND($A$1="TISK",SUM(J141:U141)=0),"odstr","OK"))</f>
        <v>#REF!</v>
      </c>
      <c r="B141" s="22" t="s">
        <v>103</v>
      </c>
      <c r="C141" s="52"/>
      <c r="D141" s="294"/>
      <c r="E141" s="295">
        <v>5</v>
      </c>
      <c r="F141" s="296"/>
      <c r="G141" s="616" t="s">
        <v>220</v>
      </c>
      <c r="H141" s="616"/>
      <c r="I141" s="298"/>
      <c r="J141" s="203">
        <v>58680381.99028001</v>
      </c>
      <c r="K141" s="204">
        <v>106258081.58524999</v>
      </c>
      <c r="L141" s="204">
        <v>104030995.64158002</v>
      </c>
      <c r="M141" s="347">
        <v>0.9790407853177435</v>
      </c>
      <c r="N141" s="258">
        <v>22404922.424980007</v>
      </c>
      <c r="O141" s="204">
        <v>25719992.880900003</v>
      </c>
      <c r="P141" s="204">
        <v>25355003.393490005</v>
      </c>
      <c r="Q141" s="347">
        <v>0.9858091139799248</v>
      </c>
      <c r="R141" s="258">
        <v>36275459.5653</v>
      </c>
      <c r="S141" s="204">
        <v>80538088.70435</v>
      </c>
      <c r="T141" s="204">
        <v>78675992.24809001</v>
      </c>
      <c r="U141" s="348">
        <v>0.9768793065962167</v>
      </c>
      <c r="V141" s="47"/>
      <c r="AD141" s="71"/>
      <c r="AE141" s="71"/>
      <c r="AF141" s="71"/>
      <c r="AG141" s="71"/>
      <c r="AH141" s="71"/>
      <c r="AI141" s="71"/>
    </row>
    <row r="142" spans="1:35" ht="13.5" customHeight="1">
      <c r="A142" s="51" t="e">
        <f>IF(COUNTBLANK(C142:IV142)=254,"odstr",IF(AND($A$1="TISK",SUM(J142:U142)=0),"odstr","OK"))</f>
        <v>#REF!</v>
      </c>
      <c r="B142" s="22" t="s">
        <v>103</v>
      </c>
      <c r="C142" s="52"/>
      <c r="D142" s="90"/>
      <c r="E142" s="231">
        <v>6111</v>
      </c>
      <c r="F142" s="260"/>
      <c r="G142" s="596" t="s">
        <v>328</v>
      </c>
      <c r="H142" s="596"/>
      <c r="I142" s="93"/>
      <c r="J142" s="183">
        <v>4400</v>
      </c>
      <c r="K142" s="184">
        <v>5670.9933</v>
      </c>
      <c r="L142" s="184">
        <v>4725.39595</v>
      </c>
      <c r="M142" s="364">
        <v>0.833257191469438</v>
      </c>
      <c r="N142" s="266">
        <v>0</v>
      </c>
      <c r="O142" s="184">
        <v>248.1</v>
      </c>
      <c r="P142" s="184">
        <v>248.05</v>
      </c>
      <c r="Q142" s="364">
        <v>0.9997984683595326</v>
      </c>
      <c r="R142" s="266">
        <v>4400</v>
      </c>
      <c r="S142" s="184">
        <v>5422.8933</v>
      </c>
      <c r="T142" s="184">
        <v>4477.34595</v>
      </c>
      <c r="U142" s="364">
        <v>0.8256378472355339</v>
      </c>
      <c r="V142" s="47"/>
      <c r="AD142" s="71"/>
      <c r="AE142" s="71"/>
      <c r="AF142" s="71"/>
      <c r="AG142" s="71"/>
      <c r="AH142" s="71"/>
      <c r="AI142" s="71"/>
    </row>
    <row r="143" spans="1:35" ht="13.5" customHeight="1">
      <c r="A143" s="51" t="e">
        <f>IF(COUNTBLANK(C143:IV143)=254,"odstr",IF(AND($A$1="TISK",SUM(J143:U143)=0),"odstr","OK"))</f>
        <v>#REF!</v>
      </c>
      <c r="B143" s="22" t="s">
        <v>103</v>
      </c>
      <c r="C143" s="52"/>
      <c r="D143" s="62"/>
      <c r="E143" s="178">
        <v>6112</v>
      </c>
      <c r="F143" s="249"/>
      <c r="G143" s="590" t="s">
        <v>368</v>
      </c>
      <c r="H143" s="590"/>
      <c r="I143" s="65"/>
      <c r="J143" s="66">
        <v>0</v>
      </c>
      <c r="K143" s="67">
        <v>0</v>
      </c>
      <c r="L143" s="67">
        <v>0</v>
      </c>
      <c r="M143" s="344" t="s">
        <v>208</v>
      </c>
      <c r="N143" s="250">
        <v>0</v>
      </c>
      <c r="O143" s="67">
        <v>0</v>
      </c>
      <c r="P143" s="67">
        <v>0</v>
      </c>
      <c r="Q143" s="344" t="s">
        <v>208</v>
      </c>
      <c r="R143" s="250">
        <v>0</v>
      </c>
      <c r="S143" s="67">
        <v>0</v>
      </c>
      <c r="T143" s="67">
        <v>0</v>
      </c>
      <c r="U143" s="344" t="s">
        <v>208</v>
      </c>
      <c r="V143" s="47"/>
      <c r="AD143" s="71"/>
      <c r="AE143" s="71"/>
      <c r="AF143" s="71"/>
      <c r="AG143" s="71"/>
      <c r="AH143" s="71"/>
      <c r="AI143" s="71"/>
    </row>
    <row r="144" spans="1:35" ht="13.5" customHeight="1">
      <c r="A144" s="51" t="e">
        <f>IF(COUNTBLANK(C144:IV144)=254,"odstr",IF(AND($A$1="TISK",SUM(J144:U144)=0),"odstr","OK"))</f>
        <v>#REF!</v>
      </c>
      <c r="B144" s="22" t="s">
        <v>103</v>
      </c>
      <c r="C144" s="52"/>
      <c r="D144" s="62"/>
      <c r="E144" s="178">
        <v>6113</v>
      </c>
      <c r="F144" s="249"/>
      <c r="G144" s="590" t="s">
        <v>431</v>
      </c>
      <c r="H144" s="590"/>
      <c r="I144" s="65"/>
      <c r="J144" s="66">
        <v>0</v>
      </c>
      <c r="K144" s="67">
        <v>0</v>
      </c>
      <c r="L144" s="67">
        <v>0</v>
      </c>
      <c r="M144" s="344" t="s">
        <v>208</v>
      </c>
      <c r="N144" s="250">
        <v>0</v>
      </c>
      <c r="O144" s="67">
        <v>0</v>
      </c>
      <c r="P144" s="67">
        <v>0</v>
      </c>
      <c r="Q144" s="344" t="s">
        <v>208</v>
      </c>
      <c r="R144" s="250">
        <v>0</v>
      </c>
      <c r="S144" s="67">
        <v>0</v>
      </c>
      <c r="T144" s="67">
        <v>0</v>
      </c>
      <c r="U144" s="344" t="s">
        <v>208</v>
      </c>
      <c r="V144" s="47"/>
      <c r="AD144" s="71"/>
      <c r="AE144" s="71"/>
      <c r="AF144" s="71"/>
      <c r="AG144" s="71"/>
      <c r="AH144" s="71"/>
      <c r="AI144" s="71"/>
    </row>
    <row r="145" spans="1:35" ht="13.5" customHeight="1">
      <c r="A145" s="51" t="e">
        <f>IF(COUNTBLANK(C145:IV145)=254,"odstr",IF(AND($A$1="TISK",SUM(J145:U145)=0),"odstr","OK"))</f>
        <v>#REF!</v>
      </c>
      <c r="B145" s="22" t="s">
        <v>103</v>
      </c>
      <c r="C145" s="52"/>
      <c r="D145" s="62"/>
      <c r="E145" s="178">
        <v>6119</v>
      </c>
      <c r="F145" s="249"/>
      <c r="G145" s="590" t="s">
        <v>369</v>
      </c>
      <c r="H145" s="590"/>
      <c r="I145" s="65"/>
      <c r="J145" s="66">
        <v>1265</v>
      </c>
      <c r="K145" s="67">
        <v>3457.161</v>
      </c>
      <c r="L145" s="67">
        <v>2995.435</v>
      </c>
      <c r="M145" s="344">
        <v>0.8664435934571748</v>
      </c>
      <c r="N145" s="250">
        <v>1265</v>
      </c>
      <c r="O145" s="67">
        <v>3457.161</v>
      </c>
      <c r="P145" s="67">
        <v>2995.435</v>
      </c>
      <c r="Q145" s="344">
        <v>0.8664435934571748</v>
      </c>
      <c r="R145" s="250">
        <v>0</v>
      </c>
      <c r="S145" s="67">
        <v>0</v>
      </c>
      <c r="T145" s="67">
        <v>0</v>
      </c>
      <c r="U145" s="344" t="s">
        <v>208</v>
      </c>
      <c r="V145" s="47"/>
      <c r="AD145" s="71"/>
      <c r="AE145" s="71"/>
      <c r="AF145" s="71"/>
      <c r="AG145" s="71"/>
      <c r="AH145" s="71"/>
      <c r="AI145" s="71"/>
    </row>
    <row r="146" spans="1:35" ht="13.5" customHeight="1">
      <c r="A146" s="51" t="e">
        <f>IF(COUNTBLANK(C146:IV146)=254,"odstr",IF(AND($A$1="TISK",SUM(J146:U146)=0),"odstr","OK"))</f>
        <v>#REF!</v>
      </c>
      <c r="B146" s="22" t="s">
        <v>103</v>
      </c>
      <c r="C146" s="52"/>
      <c r="D146" s="62"/>
      <c r="E146" s="178">
        <v>6121</v>
      </c>
      <c r="F146" s="249"/>
      <c r="G146" s="590" t="s">
        <v>370</v>
      </c>
      <c r="H146" s="590"/>
      <c r="I146" s="65"/>
      <c r="J146" s="66">
        <v>6985104.62006</v>
      </c>
      <c r="K146" s="67">
        <v>11256264.197329996</v>
      </c>
      <c r="L146" s="67">
        <v>8579549.017239997</v>
      </c>
      <c r="M146" s="344">
        <v>0.762202171771615</v>
      </c>
      <c r="N146" s="250">
        <v>6077732.98006</v>
      </c>
      <c r="O146" s="67">
        <v>10006606.233229997</v>
      </c>
      <c r="P146" s="67">
        <v>7688215.6668099975</v>
      </c>
      <c r="Q146" s="344">
        <v>0.7683140005328606</v>
      </c>
      <c r="R146" s="250">
        <v>907371.64</v>
      </c>
      <c r="S146" s="67">
        <v>1249657.9640999998</v>
      </c>
      <c r="T146" s="67">
        <v>891333.3504299999</v>
      </c>
      <c r="U146" s="344">
        <v>0.7132618492708409</v>
      </c>
      <c r="V146" s="47"/>
      <c r="AD146" s="71"/>
      <c r="AE146" s="71"/>
      <c r="AF146" s="71"/>
      <c r="AG146" s="71"/>
      <c r="AH146" s="71"/>
      <c r="AI146" s="71"/>
    </row>
    <row r="147" spans="1:35" ht="13.5" customHeight="1">
      <c r="A147" s="51" t="e">
        <f>IF(COUNTBLANK(C147:IV147)=254,"odstr",IF(AND($A$1="TISK",SUM(J147:U147)=0),"odstr","OK"))</f>
        <v>#REF!</v>
      </c>
      <c r="B147" s="22" t="s">
        <v>103</v>
      </c>
      <c r="C147" s="52"/>
      <c r="D147" s="62"/>
      <c r="E147" s="178">
        <v>6122</v>
      </c>
      <c r="F147" s="249"/>
      <c r="G147" s="590" t="s">
        <v>371</v>
      </c>
      <c r="H147" s="590"/>
      <c r="I147" s="65"/>
      <c r="J147" s="66">
        <v>124957.561</v>
      </c>
      <c r="K147" s="67">
        <v>261035.87254</v>
      </c>
      <c r="L147" s="67">
        <v>229723.85997999998</v>
      </c>
      <c r="M147" s="344">
        <v>0.880047089868072</v>
      </c>
      <c r="N147" s="250">
        <v>44408.561</v>
      </c>
      <c r="O147" s="67">
        <v>130900.65585</v>
      </c>
      <c r="P147" s="67">
        <v>118479.75851999997</v>
      </c>
      <c r="Q147" s="344">
        <v>0.9051120313389933</v>
      </c>
      <c r="R147" s="250">
        <v>80549</v>
      </c>
      <c r="S147" s="67">
        <v>130135.21669</v>
      </c>
      <c r="T147" s="67">
        <v>111244.10146</v>
      </c>
      <c r="U147" s="344">
        <v>0.854834719528679</v>
      </c>
      <c r="V147" s="47"/>
      <c r="AD147" s="71"/>
      <c r="AE147" s="71"/>
      <c r="AF147" s="71"/>
      <c r="AG147" s="71"/>
      <c r="AH147" s="71"/>
      <c r="AI147" s="71"/>
    </row>
    <row r="148" spans="1:35" ht="13.5" customHeight="1">
      <c r="A148" s="51" t="e">
        <f>IF(COUNTBLANK(C148:IV148)=254,"odstr",IF(AND($A$1="TISK",SUM(J148:U148)=0),"odstr","OK"))</f>
        <v>#REF!</v>
      </c>
      <c r="B148" s="22" t="s">
        <v>103</v>
      </c>
      <c r="C148" s="52"/>
      <c r="D148" s="62"/>
      <c r="E148" s="178">
        <v>6123</v>
      </c>
      <c r="F148" s="249"/>
      <c r="G148" s="590" t="s">
        <v>372</v>
      </c>
      <c r="H148" s="590"/>
      <c r="I148" s="65"/>
      <c r="J148" s="66">
        <v>981</v>
      </c>
      <c r="K148" s="67">
        <v>3320.126</v>
      </c>
      <c r="L148" s="67">
        <v>3319.162</v>
      </c>
      <c r="M148" s="344">
        <v>0.9997096495735401</v>
      </c>
      <c r="N148" s="250">
        <v>981</v>
      </c>
      <c r="O148" s="67">
        <v>3320.126</v>
      </c>
      <c r="P148" s="67">
        <v>3319.162</v>
      </c>
      <c r="Q148" s="344">
        <v>0.9997096495735401</v>
      </c>
      <c r="R148" s="250">
        <v>0</v>
      </c>
      <c r="S148" s="67">
        <v>0</v>
      </c>
      <c r="T148" s="67">
        <v>0</v>
      </c>
      <c r="U148" s="344" t="s">
        <v>208</v>
      </c>
      <c r="V148" s="47"/>
      <c r="AD148" s="71"/>
      <c r="AE148" s="71"/>
      <c r="AF148" s="71"/>
      <c r="AG148" s="71"/>
      <c r="AH148" s="71"/>
      <c r="AI148" s="71"/>
    </row>
    <row r="149" spans="1:35" ht="13.5" customHeight="1">
      <c r="A149" s="51" t="e">
        <f>IF(COUNTBLANK(C149:IV149)=254,"odstr",IF(AND($A$1="TISK",SUM(J149:U149)=0),"odstr","OK"))</f>
        <v>#REF!</v>
      </c>
      <c r="B149" s="22" t="s">
        <v>103</v>
      </c>
      <c r="C149" s="52"/>
      <c r="D149" s="62"/>
      <c r="E149" s="178">
        <v>6124</v>
      </c>
      <c r="F149" s="249"/>
      <c r="G149" s="590" t="s">
        <v>432</v>
      </c>
      <c r="H149" s="590"/>
      <c r="I149" s="65"/>
      <c r="J149" s="66">
        <v>0</v>
      </c>
      <c r="K149" s="67">
        <v>0</v>
      </c>
      <c r="L149" s="67">
        <v>0</v>
      </c>
      <c r="M149" s="344" t="s">
        <v>208</v>
      </c>
      <c r="N149" s="250">
        <v>0</v>
      </c>
      <c r="O149" s="67">
        <v>0</v>
      </c>
      <c r="P149" s="67">
        <v>0</v>
      </c>
      <c r="Q149" s="344" t="s">
        <v>208</v>
      </c>
      <c r="R149" s="250">
        <v>0</v>
      </c>
      <c r="S149" s="67">
        <v>0</v>
      </c>
      <c r="T149" s="67">
        <v>0</v>
      </c>
      <c r="U149" s="344" t="s">
        <v>208</v>
      </c>
      <c r="V149" s="47"/>
      <c r="AD149" s="71"/>
      <c r="AE149" s="71"/>
      <c r="AF149" s="71"/>
      <c r="AG149" s="71"/>
      <c r="AH149" s="71"/>
      <c r="AI149" s="71"/>
    </row>
    <row r="150" spans="1:35" ht="13.5" customHeight="1">
      <c r="A150" s="51" t="e">
        <f>IF(COUNTBLANK(C150:IV150)=254,"odstr",IF(AND($A$1="TISK",SUM(J150:U150)=0),"odstr","OK"))</f>
        <v>#REF!</v>
      </c>
      <c r="B150" s="22" t="s">
        <v>103</v>
      </c>
      <c r="C150" s="52"/>
      <c r="D150" s="62"/>
      <c r="E150" s="178">
        <v>6125</v>
      </c>
      <c r="F150" s="249"/>
      <c r="G150" s="590" t="s">
        <v>373</v>
      </c>
      <c r="H150" s="590"/>
      <c r="I150" s="65"/>
      <c r="J150" s="66">
        <v>0</v>
      </c>
      <c r="K150" s="67">
        <v>2497.411</v>
      </c>
      <c r="L150" s="67">
        <v>1811.6075</v>
      </c>
      <c r="M150" s="344">
        <v>0.7253942182524222</v>
      </c>
      <c r="N150" s="250">
        <v>0</v>
      </c>
      <c r="O150" s="67">
        <v>1584.311</v>
      </c>
      <c r="P150" s="67">
        <v>1467.2075</v>
      </c>
      <c r="Q150" s="344">
        <v>0.9260855349738782</v>
      </c>
      <c r="R150" s="250">
        <v>0</v>
      </c>
      <c r="S150" s="67">
        <v>913.1</v>
      </c>
      <c r="T150" s="67">
        <v>344.4</v>
      </c>
      <c r="U150" s="344">
        <v>0.3771766509692257</v>
      </c>
      <c r="V150" s="47"/>
      <c r="AD150" s="71"/>
      <c r="AE150" s="71"/>
      <c r="AF150" s="71"/>
      <c r="AG150" s="71"/>
      <c r="AH150" s="71"/>
      <c r="AI150" s="71"/>
    </row>
    <row r="151" spans="1:35" ht="13.5" customHeight="1">
      <c r="A151" s="51" t="e">
        <f>IF(COUNTBLANK(C151:IV151)=254,"odstr",IF(AND($A$1="TISK",SUM(J151:U151)=0),"odstr","OK"))</f>
        <v>#REF!</v>
      </c>
      <c r="B151" s="22" t="s">
        <v>103</v>
      </c>
      <c r="C151" s="52"/>
      <c r="D151" s="62"/>
      <c r="E151" s="178">
        <v>6127</v>
      </c>
      <c r="F151" s="249"/>
      <c r="G151" s="590" t="s">
        <v>374</v>
      </c>
      <c r="H151" s="590"/>
      <c r="I151" s="65"/>
      <c r="J151" s="66">
        <v>0</v>
      </c>
      <c r="K151" s="67">
        <v>39</v>
      </c>
      <c r="L151" s="67">
        <v>867</v>
      </c>
      <c r="M151" s="344">
        <v>22.23076923076923</v>
      </c>
      <c r="N151" s="250">
        <v>0</v>
      </c>
      <c r="O151" s="67">
        <v>39</v>
      </c>
      <c r="P151" s="67">
        <v>867</v>
      </c>
      <c r="Q151" s="344">
        <v>22.23076923076923</v>
      </c>
      <c r="R151" s="250">
        <v>0</v>
      </c>
      <c r="S151" s="67">
        <v>0</v>
      </c>
      <c r="T151" s="67">
        <v>0</v>
      </c>
      <c r="U151" s="344" t="s">
        <v>208</v>
      </c>
      <c r="V151" s="47"/>
      <c r="AD151" s="71"/>
      <c r="AE151" s="71"/>
      <c r="AF151" s="71"/>
      <c r="AG151" s="71"/>
      <c r="AH151" s="71"/>
      <c r="AI151" s="71"/>
    </row>
    <row r="152" spans="1:35" ht="13.5" customHeight="1">
      <c r="A152" s="51" t="e">
        <f>IF(COUNTBLANK(C152:IV152)=254,"odstr",IF(AND($A$1="TISK",SUM(J152:U152)=0),"odstr","OK"))</f>
        <v>#REF!</v>
      </c>
      <c r="B152" s="22" t="s">
        <v>103</v>
      </c>
      <c r="C152" s="52"/>
      <c r="D152" s="376"/>
      <c r="E152" s="178">
        <v>6129</v>
      </c>
      <c r="F152" s="377"/>
      <c r="G152" s="590" t="s">
        <v>375</v>
      </c>
      <c r="H152" s="590"/>
      <c r="I152" s="378"/>
      <c r="J152" s="66">
        <v>36.5</v>
      </c>
      <c r="K152" s="67">
        <v>1913.2396999999999</v>
      </c>
      <c r="L152" s="67">
        <v>1920.5101000000002</v>
      </c>
      <c r="M152" s="344">
        <v>1.0038000465911303</v>
      </c>
      <c r="N152" s="250">
        <v>36.5</v>
      </c>
      <c r="O152" s="67">
        <v>1913.2396999999999</v>
      </c>
      <c r="P152" s="67">
        <v>1920.5101000000002</v>
      </c>
      <c r="Q152" s="344">
        <v>1.0038000465911303</v>
      </c>
      <c r="R152" s="250">
        <v>0</v>
      </c>
      <c r="S152" s="67">
        <v>0</v>
      </c>
      <c r="T152" s="67">
        <v>0</v>
      </c>
      <c r="U152" s="344" t="s">
        <v>208</v>
      </c>
      <c r="V152" s="47"/>
      <c r="AD152" s="71"/>
      <c r="AE152" s="71"/>
      <c r="AF152" s="71"/>
      <c r="AG152" s="71"/>
      <c r="AH152" s="71"/>
      <c r="AI152" s="71"/>
    </row>
    <row r="153" spans="1:35" ht="13.5" customHeight="1">
      <c r="A153" s="51" t="e">
        <f>IF(COUNTBLANK(C153:IV153)=254,"odstr",IF(AND($A$1="TISK",SUM(J153:U153)=0),"odstr","OK"))</f>
        <v>#REF!</v>
      </c>
      <c r="B153" s="22" t="s">
        <v>103</v>
      </c>
      <c r="C153" s="52"/>
      <c r="D153" s="72"/>
      <c r="E153" s="193">
        <v>6130</v>
      </c>
      <c r="F153" s="255"/>
      <c r="G153" s="588" t="s">
        <v>376</v>
      </c>
      <c r="H153" s="588"/>
      <c r="I153" s="75"/>
      <c r="J153" s="76">
        <v>1150</v>
      </c>
      <c r="K153" s="77">
        <v>6503.8</v>
      </c>
      <c r="L153" s="77">
        <v>3560.07</v>
      </c>
      <c r="M153" s="346">
        <v>0.5473830683600357</v>
      </c>
      <c r="N153" s="256">
        <v>150</v>
      </c>
      <c r="O153" s="77">
        <v>445</v>
      </c>
      <c r="P153" s="77">
        <v>445</v>
      </c>
      <c r="Q153" s="346">
        <v>1</v>
      </c>
      <c r="R153" s="256">
        <v>1000</v>
      </c>
      <c r="S153" s="77">
        <v>6058.8</v>
      </c>
      <c r="T153" s="77">
        <v>3115.07</v>
      </c>
      <c r="U153" s="346">
        <v>0.5141397636495676</v>
      </c>
      <c r="V153" s="47"/>
      <c r="AD153" s="71"/>
      <c r="AE153" s="71"/>
      <c r="AF153" s="71"/>
      <c r="AG153" s="71"/>
      <c r="AH153" s="71"/>
      <c r="AI153" s="71"/>
    </row>
    <row r="154" spans="1:35" ht="13.5" customHeight="1">
      <c r="A154" s="51" t="e">
        <f>IF(COUNTBLANK(C154:IV154)=254,"odstr",IF(AND($A$1="TISK",SUM(J154:U154)=0),"odstr","OK"))</f>
        <v>#REF!</v>
      </c>
      <c r="B154" s="22" t="s">
        <v>103</v>
      </c>
      <c r="C154" s="52"/>
      <c r="D154" s="294"/>
      <c r="E154" s="295">
        <v>61</v>
      </c>
      <c r="F154" s="296"/>
      <c r="G154" s="616" t="s">
        <v>50</v>
      </c>
      <c r="H154" s="616"/>
      <c r="I154" s="298"/>
      <c r="J154" s="258">
        <v>7117894.681059999</v>
      </c>
      <c r="K154" s="204">
        <v>11540701.80087</v>
      </c>
      <c r="L154" s="204">
        <v>8828472.057769995</v>
      </c>
      <c r="M154" s="347">
        <v>0.7649857183819149</v>
      </c>
      <c r="N154" s="258">
        <v>6124574.04106</v>
      </c>
      <c r="O154" s="204">
        <v>10148513.826779999</v>
      </c>
      <c r="P154" s="204">
        <v>7817957.789929996</v>
      </c>
      <c r="Q154" s="347">
        <v>0.7703549429375454</v>
      </c>
      <c r="R154" s="258">
        <v>993320.64</v>
      </c>
      <c r="S154" s="204">
        <v>1392187.97409</v>
      </c>
      <c r="T154" s="204">
        <v>1010514.2678399999</v>
      </c>
      <c r="U154" s="348">
        <v>0.7258461404973132</v>
      </c>
      <c r="V154" s="47"/>
      <c r="AD154" s="71"/>
      <c r="AE154" s="71"/>
      <c r="AF154" s="71"/>
      <c r="AG154" s="71"/>
      <c r="AH154" s="71"/>
      <c r="AI154" s="71"/>
    </row>
    <row r="155" spans="1:35" ht="27" customHeight="1">
      <c r="A155" s="51" t="e">
        <f>IF(COUNTBLANK(C155:IV155)=254,"odstr",IF(AND($A$1="TISK",SUM(J155:U155)=0),"odstr","OK"))</f>
        <v>#REF!</v>
      </c>
      <c r="B155" s="22" t="s">
        <v>103</v>
      </c>
      <c r="C155" s="52"/>
      <c r="D155" s="379"/>
      <c r="E155" s="380">
        <v>6202</v>
      </c>
      <c r="F155" s="381"/>
      <c r="G155" s="617" t="s">
        <v>433</v>
      </c>
      <c r="H155" s="617"/>
      <c r="I155" s="382"/>
      <c r="J155" s="383">
        <v>0</v>
      </c>
      <c r="K155" s="221">
        <v>0</v>
      </c>
      <c r="L155" s="221">
        <v>0</v>
      </c>
      <c r="M155" s="365" t="s">
        <v>208</v>
      </c>
      <c r="N155" s="383">
        <v>0</v>
      </c>
      <c r="O155" s="221">
        <v>0</v>
      </c>
      <c r="P155" s="221">
        <v>0</v>
      </c>
      <c r="Q155" s="365" t="s">
        <v>208</v>
      </c>
      <c r="R155" s="383">
        <v>0</v>
      </c>
      <c r="S155" s="221">
        <v>0</v>
      </c>
      <c r="T155" s="221">
        <v>0</v>
      </c>
      <c r="U155" s="384" t="s">
        <v>208</v>
      </c>
      <c r="V155" s="47"/>
      <c r="AD155" s="71"/>
      <c r="AE155" s="71"/>
      <c r="AF155" s="71"/>
      <c r="AG155" s="71"/>
      <c r="AH155" s="71"/>
      <c r="AI155" s="71"/>
    </row>
    <row r="156" spans="1:35" ht="27" customHeight="1">
      <c r="A156" s="51" t="e">
        <f>IF(COUNTBLANK(C156:IV156)=254,"odstr",IF(AND($A$1="TISK",SUM(J156:U156)=0),"odstr","OK"))</f>
        <v>#REF!</v>
      </c>
      <c r="B156" s="22" t="s">
        <v>103</v>
      </c>
      <c r="C156" s="52"/>
      <c r="D156" s="294"/>
      <c r="E156" s="295">
        <v>62</v>
      </c>
      <c r="F156" s="296"/>
      <c r="G156" s="616" t="s">
        <v>51</v>
      </c>
      <c r="H156" s="616"/>
      <c r="I156" s="298"/>
      <c r="J156" s="258">
        <v>0</v>
      </c>
      <c r="K156" s="204">
        <v>0</v>
      </c>
      <c r="L156" s="204">
        <v>0</v>
      </c>
      <c r="M156" s="347" t="s">
        <v>208</v>
      </c>
      <c r="N156" s="258">
        <v>0</v>
      </c>
      <c r="O156" s="204">
        <v>0</v>
      </c>
      <c r="P156" s="204">
        <v>0</v>
      </c>
      <c r="Q156" s="347" t="s">
        <v>208</v>
      </c>
      <c r="R156" s="258">
        <v>0</v>
      </c>
      <c r="S156" s="204">
        <v>0</v>
      </c>
      <c r="T156" s="204">
        <v>0</v>
      </c>
      <c r="U156" s="348" t="s">
        <v>208</v>
      </c>
      <c r="V156" s="47"/>
      <c r="AD156" s="71"/>
      <c r="AE156" s="71"/>
      <c r="AF156" s="71"/>
      <c r="AG156" s="71"/>
      <c r="AH156" s="71"/>
      <c r="AI156" s="71"/>
    </row>
    <row r="157" spans="1:35" ht="27" customHeight="1">
      <c r="A157" s="51" t="e">
        <f>IF(COUNTBLANK(C157:IV157)=254,"odstr",IF(AND($A$1="TISK",SUM(J157:U157)=0),"odstr","OK"))</f>
        <v>#REF!</v>
      </c>
      <c r="B157" s="22" t="s">
        <v>103</v>
      </c>
      <c r="C157" s="52"/>
      <c r="D157" s="385"/>
      <c r="E157" s="386">
        <v>6312</v>
      </c>
      <c r="F157" s="387"/>
      <c r="G157" s="595" t="s">
        <v>434</v>
      </c>
      <c r="H157" s="595"/>
      <c r="I157" s="388"/>
      <c r="J157" s="361">
        <v>0</v>
      </c>
      <c r="K157" s="362">
        <v>270</v>
      </c>
      <c r="L157" s="362">
        <v>270</v>
      </c>
      <c r="M157" s="349">
        <v>1</v>
      </c>
      <c r="N157" s="361">
        <v>0</v>
      </c>
      <c r="O157" s="362">
        <v>0</v>
      </c>
      <c r="P157" s="95">
        <v>0</v>
      </c>
      <c r="Q157" s="349" t="s">
        <v>208</v>
      </c>
      <c r="R157" s="361">
        <v>0</v>
      </c>
      <c r="S157" s="362">
        <v>270</v>
      </c>
      <c r="T157" s="95">
        <v>270</v>
      </c>
      <c r="U157" s="375">
        <v>1</v>
      </c>
      <c r="V157" s="47"/>
      <c r="AD157" s="71"/>
      <c r="AE157" s="71"/>
      <c r="AF157" s="71"/>
      <c r="AG157" s="71"/>
      <c r="AH157" s="71"/>
      <c r="AI157" s="71"/>
    </row>
    <row r="158" spans="1:35" ht="13.5" customHeight="1">
      <c r="A158" s="51" t="e">
        <f>IF(COUNTBLANK(C158:IV158)=254,"odstr",IF(AND($A$1="TISK",SUM(J158:U158)=0),"odstr","OK"))</f>
        <v>#REF!</v>
      </c>
      <c r="B158" s="22" t="s">
        <v>103</v>
      </c>
      <c r="C158" s="52"/>
      <c r="D158" s="351"/>
      <c r="E158" s="178">
        <v>6313</v>
      </c>
      <c r="F158" s="249"/>
      <c r="G158" s="589" t="s">
        <v>377</v>
      </c>
      <c r="H158" s="589"/>
      <c r="I158" s="354"/>
      <c r="J158" s="250">
        <v>500</v>
      </c>
      <c r="K158" s="67">
        <v>16368.014</v>
      </c>
      <c r="L158" s="67">
        <v>11183.0882</v>
      </c>
      <c r="M158" s="344">
        <v>0.6832281668380783</v>
      </c>
      <c r="N158" s="250">
        <v>500</v>
      </c>
      <c r="O158" s="67">
        <v>5397.2</v>
      </c>
      <c r="P158" s="67">
        <v>5397.24</v>
      </c>
      <c r="Q158" s="344">
        <v>1.000007411250278</v>
      </c>
      <c r="R158" s="250">
        <v>0</v>
      </c>
      <c r="S158" s="67">
        <v>10970.814</v>
      </c>
      <c r="T158" s="67">
        <v>5785.8482</v>
      </c>
      <c r="U158" s="355">
        <v>0.5273854975574283</v>
      </c>
      <c r="V158" s="47"/>
      <c r="AD158" s="71"/>
      <c r="AE158" s="71"/>
      <c r="AF158" s="71"/>
      <c r="AG158" s="71"/>
      <c r="AH158" s="71"/>
      <c r="AI158" s="71"/>
    </row>
    <row r="159" spans="1:35" ht="13.5" customHeight="1">
      <c r="A159" s="51" t="e">
        <f>IF(COUNTBLANK(C159:IV159)=254,"odstr",IF(AND($A$1="TISK",SUM(J159:U159)=0),"odstr","OK"))</f>
        <v>#REF!</v>
      </c>
      <c r="B159" s="22" t="s">
        <v>103</v>
      </c>
      <c r="C159" s="52"/>
      <c r="D159" s="62"/>
      <c r="E159" s="178">
        <v>6315</v>
      </c>
      <c r="F159" s="249"/>
      <c r="G159" s="589" t="s">
        <v>435</v>
      </c>
      <c r="H159" s="589"/>
      <c r="I159" s="65"/>
      <c r="J159" s="250">
        <v>0</v>
      </c>
      <c r="K159" s="67">
        <v>0</v>
      </c>
      <c r="L159" s="67">
        <v>0</v>
      </c>
      <c r="M159" s="344" t="s">
        <v>208</v>
      </c>
      <c r="N159" s="250">
        <v>0</v>
      </c>
      <c r="O159" s="67">
        <v>0</v>
      </c>
      <c r="P159" s="67">
        <v>0</v>
      </c>
      <c r="Q159" s="344" t="s">
        <v>208</v>
      </c>
      <c r="R159" s="250">
        <v>0</v>
      </c>
      <c r="S159" s="67">
        <v>0</v>
      </c>
      <c r="T159" s="67">
        <v>0</v>
      </c>
      <c r="U159" s="355" t="s">
        <v>208</v>
      </c>
      <c r="V159" s="47"/>
      <c r="AD159" s="71"/>
      <c r="AE159" s="71"/>
      <c r="AF159" s="71"/>
      <c r="AG159" s="71"/>
      <c r="AH159" s="71"/>
      <c r="AI159" s="71"/>
    </row>
    <row r="160" spans="1:35" ht="13.5" customHeight="1">
      <c r="A160" s="51" t="e">
        <f>IF(COUNTBLANK(C160:IV160)=254,"odstr",IF(AND($A$1="TISK",SUM(J160:U160)=0),"odstr","OK"))</f>
        <v>#REF!</v>
      </c>
      <c r="B160" s="22" t="s">
        <v>103</v>
      </c>
      <c r="C160" s="52"/>
      <c r="D160" s="62"/>
      <c r="E160" s="178">
        <v>6319</v>
      </c>
      <c r="F160" s="249"/>
      <c r="G160" s="590" t="s">
        <v>378</v>
      </c>
      <c r="H160" s="590"/>
      <c r="I160" s="65"/>
      <c r="J160" s="250">
        <v>0</v>
      </c>
      <c r="K160" s="67">
        <v>0.1</v>
      </c>
      <c r="L160" s="67">
        <v>0</v>
      </c>
      <c r="M160" s="344">
        <v>0</v>
      </c>
      <c r="N160" s="250">
        <v>0</v>
      </c>
      <c r="O160" s="67">
        <v>0.1</v>
      </c>
      <c r="P160" s="67">
        <v>0</v>
      </c>
      <c r="Q160" s="344">
        <v>0</v>
      </c>
      <c r="R160" s="250">
        <v>0</v>
      </c>
      <c r="S160" s="67">
        <v>0</v>
      </c>
      <c r="T160" s="67">
        <v>0</v>
      </c>
      <c r="U160" s="355" t="s">
        <v>208</v>
      </c>
      <c r="V160" s="47"/>
      <c r="AD160" s="71"/>
      <c r="AE160" s="71"/>
      <c r="AF160" s="71"/>
      <c r="AG160" s="71"/>
      <c r="AH160" s="71"/>
      <c r="AI160" s="71"/>
    </row>
    <row r="161" spans="1:35" ht="27" customHeight="1">
      <c r="A161" s="51" t="e">
        <f>IF(COUNTBLANK(C161:IV161)=254,"odstr",IF(AND($A$1="TISK",SUM(J161:U161)=0),"odstr","OK"))</f>
        <v>#REF!</v>
      </c>
      <c r="B161" s="22" t="s">
        <v>103</v>
      </c>
      <c r="C161" s="52"/>
      <c r="D161" s="62"/>
      <c r="E161" s="178">
        <v>6321</v>
      </c>
      <c r="F161" s="249"/>
      <c r="G161" s="590" t="s">
        <v>379</v>
      </c>
      <c r="H161" s="590"/>
      <c r="I161" s="65"/>
      <c r="J161" s="250">
        <v>300</v>
      </c>
      <c r="K161" s="67">
        <v>2173.172</v>
      </c>
      <c r="L161" s="67">
        <v>1793.1246999999998</v>
      </c>
      <c r="M161" s="344">
        <v>0.8251186284380619</v>
      </c>
      <c r="N161" s="250">
        <v>300</v>
      </c>
      <c r="O161" s="67">
        <v>497.6</v>
      </c>
      <c r="P161" s="67">
        <v>497.6037</v>
      </c>
      <c r="Q161" s="344">
        <v>1.0000074356913182</v>
      </c>
      <c r="R161" s="250">
        <v>0</v>
      </c>
      <c r="S161" s="67">
        <v>1675.572</v>
      </c>
      <c r="T161" s="67">
        <v>1295.521</v>
      </c>
      <c r="U161" s="355">
        <v>0.7731813374775898</v>
      </c>
      <c r="V161" s="47"/>
      <c r="AD161" s="71"/>
      <c r="AE161" s="71"/>
      <c r="AF161" s="71"/>
      <c r="AG161" s="71"/>
      <c r="AH161" s="71"/>
      <c r="AI161" s="71"/>
    </row>
    <row r="162" spans="1:35" ht="27" customHeight="1">
      <c r="A162" s="51" t="e">
        <f>IF(COUNTBLANK(C162:IV162)=254,"odstr",IF(AND($A$1="TISK",SUM(J162:U162)=0),"odstr","OK"))</f>
        <v>#REF!</v>
      </c>
      <c r="B162" s="22" t="s">
        <v>103</v>
      </c>
      <c r="C162" s="52"/>
      <c r="D162" s="62"/>
      <c r="E162" s="178">
        <v>6322</v>
      </c>
      <c r="F162" s="249"/>
      <c r="G162" s="590" t="s">
        <v>380</v>
      </c>
      <c r="H162" s="590"/>
      <c r="I162" s="65"/>
      <c r="J162" s="250">
        <v>0</v>
      </c>
      <c r="K162" s="67">
        <v>9969.505239999999</v>
      </c>
      <c r="L162" s="67">
        <v>5608.795709999999</v>
      </c>
      <c r="M162" s="344">
        <v>0.5625951915342993</v>
      </c>
      <c r="N162" s="250">
        <v>0</v>
      </c>
      <c r="O162" s="67">
        <v>1643.65168</v>
      </c>
      <c r="P162" s="67">
        <v>723.2779</v>
      </c>
      <c r="Q162" s="344">
        <v>0.4400432943310715</v>
      </c>
      <c r="R162" s="250">
        <v>0</v>
      </c>
      <c r="S162" s="67">
        <v>8325.85356</v>
      </c>
      <c r="T162" s="67">
        <v>4885.517809999999</v>
      </c>
      <c r="U162" s="355">
        <v>0.5867888228867671</v>
      </c>
      <c r="V162" s="47"/>
      <c r="AD162" s="71"/>
      <c r="AE162" s="71"/>
      <c r="AF162" s="71"/>
      <c r="AG162" s="71"/>
      <c r="AH162" s="71"/>
      <c r="AI162" s="71"/>
    </row>
    <row r="163" spans="1:35" ht="13.5" customHeight="1">
      <c r="A163" s="51" t="e">
        <f>IF(COUNTBLANK(C163:IV163)=254,"odstr",IF(AND($A$1="TISK",SUM(J163:U163)=0),"odstr","OK"))</f>
        <v>#REF!</v>
      </c>
      <c r="B163" s="22" t="s">
        <v>103</v>
      </c>
      <c r="C163" s="52"/>
      <c r="D163" s="62"/>
      <c r="E163" s="178">
        <v>6323</v>
      </c>
      <c r="F163" s="249"/>
      <c r="G163" s="589" t="s">
        <v>381</v>
      </c>
      <c r="H163" s="589"/>
      <c r="I163" s="65"/>
      <c r="J163" s="250">
        <v>0</v>
      </c>
      <c r="K163" s="67">
        <v>2181.89</v>
      </c>
      <c r="L163" s="67">
        <v>867.981</v>
      </c>
      <c r="M163" s="344">
        <v>0.3978115303704586</v>
      </c>
      <c r="N163" s="250">
        <v>0</v>
      </c>
      <c r="O163" s="67">
        <v>560.7</v>
      </c>
      <c r="P163" s="67">
        <v>469.581</v>
      </c>
      <c r="Q163" s="344">
        <v>0.8374906367041198</v>
      </c>
      <c r="R163" s="250">
        <v>0</v>
      </c>
      <c r="S163" s="67">
        <v>1621.19</v>
      </c>
      <c r="T163" s="67">
        <v>398.4</v>
      </c>
      <c r="U163" s="355">
        <v>0.24574540923642507</v>
      </c>
      <c r="V163" s="47"/>
      <c r="AD163" s="71"/>
      <c r="AE163" s="71"/>
      <c r="AF163" s="71"/>
      <c r="AG163" s="71"/>
      <c r="AH163" s="71"/>
      <c r="AI163" s="71"/>
    </row>
    <row r="164" spans="1:35" ht="13.5" customHeight="1">
      <c r="A164" s="51" t="e">
        <f>IF(COUNTBLANK(C164:IV164)=254,"odstr",IF(AND($A$1="TISK",SUM(J164:U164)=0),"odstr","OK"))</f>
        <v>#REF!</v>
      </c>
      <c r="B164" s="22" t="s">
        <v>103</v>
      </c>
      <c r="C164" s="52"/>
      <c r="D164" s="62"/>
      <c r="E164" s="178">
        <v>6329</v>
      </c>
      <c r="F164" s="249"/>
      <c r="G164" s="589" t="s">
        <v>382</v>
      </c>
      <c r="H164" s="589"/>
      <c r="I164" s="65"/>
      <c r="J164" s="250">
        <v>0</v>
      </c>
      <c r="K164" s="67">
        <v>990.29125</v>
      </c>
      <c r="L164" s="67">
        <v>892.28715</v>
      </c>
      <c r="M164" s="344">
        <v>0.9010350742773906</v>
      </c>
      <c r="N164" s="250">
        <v>0</v>
      </c>
      <c r="O164" s="67">
        <v>232.44</v>
      </c>
      <c r="P164" s="67">
        <v>232.437</v>
      </c>
      <c r="Q164" s="344">
        <v>0.9999870934434694</v>
      </c>
      <c r="R164" s="250">
        <v>0</v>
      </c>
      <c r="S164" s="67">
        <v>757.85125</v>
      </c>
      <c r="T164" s="67">
        <v>659.85015</v>
      </c>
      <c r="U164" s="355">
        <v>0.8706855731913089</v>
      </c>
      <c r="V164" s="47"/>
      <c r="AD164" s="71"/>
      <c r="AE164" s="71"/>
      <c r="AF164" s="71"/>
      <c r="AG164" s="71"/>
      <c r="AH164" s="71"/>
      <c r="AI164" s="71"/>
    </row>
    <row r="165" spans="1:35" ht="27" customHeight="1">
      <c r="A165" s="51" t="e">
        <f>IF(COUNTBLANK(C165:IV165)=254,"odstr",IF(AND($A$1="TISK",SUM(J165:U165)=0),"odstr","OK"))</f>
        <v>#REF!</v>
      </c>
      <c r="B165" s="22" t="s">
        <v>103</v>
      </c>
      <c r="C165" s="52"/>
      <c r="D165" s="62"/>
      <c r="E165" s="178">
        <v>6331</v>
      </c>
      <c r="F165" s="249"/>
      <c r="G165" s="590" t="s">
        <v>436</v>
      </c>
      <c r="H165" s="590"/>
      <c r="I165" s="65"/>
      <c r="J165" s="250">
        <v>1465</v>
      </c>
      <c r="K165" s="67">
        <v>0</v>
      </c>
      <c r="L165" s="67">
        <v>0</v>
      </c>
      <c r="M165" s="344" t="s">
        <v>208</v>
      </c>
      <c r="N165" s="250">
        <v>1465</v>
      </c>
      <c r="O165" s="67">
        <v>0</v>
      </c>
      <c r="P165" s="67">
        <v>0</v>
      </c>
      <c r="Q165" s="344" t="s">
        <v>208</v>
      </c>
      <c r="R165" s="250">
        <v>0</v>
      </c>
      <c r="S165" s="67">
        <v>0</v>
      </c>
      <c r="T165" s="67">
        <v>0</v>
      </c>
      <c r="U165" s="355" t="s">
        <v>208</v>
      </c>
      <c r="V165" s="47"/>
      <c r="AD165" s="71"/>
      <c r="AE165" s="71"/>
      <c r="AF165" s="71"/>
      <c r="AG165" s="71"/>
      <c r="AH165" s="71"/>
      <c r="AI165" s="71"/>
    </row>
    <row r="166" spans="1:35" ht="13.5" customHeight="1">
      <c r="A166" s="51" t="e">
        <f>IF(COUNTBLANK(C166:IV166)=254,"odstr",IF(AND($A$1="TISK",SUM(J166:U166)=0),"odstr","OK"))</f>
        <v>#REF!</v>
      </c>
      <c r="B166" s="22" t="s">
        <v>103</v>
      </c>
      <c r="C166" s="52"/>
      <c r="D166" s="62"/>
      <c r="E166" s="178">
        <v>6339</v>
      </c>
      <c r="F166" s="249"/>
      <c r="G166" s="590" t="s">
        <v>437</v>
      </c>
      <c r="H166" s="590"/>
      <c r="I166" s="65"/>
      <c r="J166" s="250">
        <v>0</v>
      </c>
      <c r="K166" s="67">
        <v>0</v>
      </c>
      <c r="L166" s="67">
        <v>0</v>
      </c>
      <c r="M166" s="344" t="s">
        <v>208</v>
      </c>
      <c r="N166" s="250">
        <v>0</v>
      </c>
      <c r="O166" s="67">
        <v>0</v>
      </c>
      <c r="P166" s="67">
        <v>0</v>
      </c>
      <c r="Q166" s="344" t="s">
        <v>208</v>
      </c>
      <c r="R166" s="250">
        <v>0</v>
      </c>
      <c r="S166" s="67">
        <v>0</v>
      </c>
      <c r="T166" s="67">
        <v>0</v>
      </c>
      <c r="U166" s="355" t="s">
        <v>208</v>
      </c>
      <c r="V166" s="47"/>
      <c r="AD166" s="71"/>
      <c r="AE166" s="71"/>
      <c r="AF166" s="71"/>
      <c r="AG166" s="71"/>
      <c r="AH166" s="71"/>
      <c r="AI166" s="71"/>
    </row>
    <row r="167" spans="1:35" ht="27" customHeight="1">
      <c r="A167" s="51" t="e">
        <f>IF(COUNTBLANK(C167:IV167)=254,"odstr",IF(AND($A$1="TISK",SUM(J167:U167)=0),"odstr","OK"))</f>
        <v>#REF!</v>
      </c>
      <c r="B167" s="22" t="s">
        <v>103</v>
      </c>
      <c r="C167" s="52"/>
      <c r="D167" s="62"/>
      <c r="E167" s="178">
        <v>6351</v>
      </c>
      <c r="F167" s="249"/>
      <c r="G167" s="589" t="s">
        <v>385</v>
      </c>
      <c r="H167" s="589"/>
      <c r="I167" s="65"/>
      <c r="J167" s="250">
        <v>601569.504</v>
      </c>
      <c r="K167" s="67">
        <v>1130149.17848</v>
      </c>
      <c r="L167" s="67">
        <v>941677.3866600001</v>
      </c>
      <c r="M167" s="344">
        <v>0.833232819694223</v>
      </c>
      <c r="N167" s="250">
        <v>236962.424</v>
      </c>
      <c r="O167" s="67">
        <v>451401.53262</v>
      </c>
      <c r="P167" s="67">
        <v>395100.4769299999</v>
      </c>
      <c r="Q167" s="344">
        <v>0.8752750010324054</v>
      </c>
      <c r="R167" s="250">
        <v>364607.08</v>
      </c>
      <c r="S167" s="67">
        <v>678747.64586</v>
      </c>
      <c r="T167" s="67">
        <v>546576.9097300002</v>
      </c>
      <c r="U167" s="355">
        <v>0.805272641553645</v>
      </c>
      <c r="V167" s="47"/>
      <c r="AD167" s="71"/>
      <c r="AE167" s="71"/>
      <c r="AF167" s="71"/>
      <c r="AG167" s="71"/>
      <c r="AH167" s="71"/>
      <c r="AI167" s="71"/>
    </row>
    <row r="168" spans="1:35" ht="27" customHeight="1">
      <c r="A168" s="51" t="e">
        <f>IF(COUNTBLANK(C168:IV168)=254,"odstr",IF(AND($A$1="TISK",SUM(J168:U168)=0),"odstr","OK"))</f>
        <v>#REF!</v>
      </c>
      <c r="B168" s="22"/>
      <c r="C168" s="52"/>
      <c r="D168" s="62"/>
      <c r="E168" s="178">
        <v>6352</v>
      </c>
      <c r="F168" s="249"/>
      <c r="G168" s="590" t="s">
        <v>386</v>
      </c>
      <c r="H168" s="590"/>
      <c r="I168" s="65"/>
      <c r="J168" s="250">
        <v>0</v>
      </c>
      <c r="K168" s="67">
        <v>7754.16</v>
      </c>
      <c r="L168" s="67">
        <v>3588.7661000000003</v>
      </c>
      <c r="M168" s="344">
        <v>0.4628181647012701</v>
      </c>
      <c r="N168" s="250">
        <v>0</v>
      </c>
      <c r="O168" s="67">
        <v>0</v>
      </c>
      <c r="P168" s="67">
        <v>0</v>
      </c>
      <c r="Q168" s="344" t="s">
        <v>208</v>
      </c>
      <c r="R168" s="250">
        <v>0</v>
      </c>
      <c r="S168" s="67">
        <v>7754.16</v>
      </c>
      <c r="T168" s="67">
        <v>3588.7661000000003</v>
      </c>
      <c r="U168" s="355">
        <v>0.4628181647012701</v>
      </c>
      <c r="V168" s="47"/>
      <c r="AD168" s="71"/>
      <c r="AE168" s="71"/>
      <c r="AF168" s="71"/>
      <c r="AG168" s="71"/>
      <c r="AH168" s="71"/>
      <c r="AI168" s="71"/>
    </row>
    <row r="169" spans="1:35" ht="27" customHeight="1">
      <c r="A169" s="51" t="e">
        <f>IF(COUNTBLANK(C169:IV169)=254,"odstr",IF(AND($A$1="TISK",SUM(J169:U169)=0),"odstr","OK"))</f>
        <v>#REF!</v>
      </c>
      <c r="B169" s="22" t="s">
        <v>103</v>
      </c>
      <c r="C169" s="52"/>
      <c r="D169" s="62"/>
      <c r="E169" s="178">
        <v>6353</v>
      </c>
      <c r="F169" s="249"/>
      <c r="G169" s="589" t="s">
        <v>438</v>
      </c>
      <c r="H169" s="589"/>
      <c r="I169" s="65"/>
      <c r="J169" s="250">
        <v>870</v>
      </c>
      <c r="K169" s="67">
        <v>2433.895</v>
      </c>
      <c r="L169" s="67">
        <v>1529.895</v>
      </c>
      <c r="M169" s="344">
        <v>0.6285788828195136</v>
      </c>
      <c r="N169" s="250">
        <v>870</v>
      </c>
      <c r="O169" s="67">
        <v>2433.895</v>
      </c>
      <c r="P169" s="67">
        <v>1529.895</v>
      </c>
      <c r="Q169" s="344">
        <v>0.6285788828195136</v>
      </c>
      <c r="R169" s="250">
        <v>0</v>
      </c>
      <c r="S169" s="67">
        <v>0</v>
      </c>
      <c r="T169" s="67">
        <v>0</v>
      </c>
      <c r="U169" s="355" t="s">
        <v>208</v>
      </c>
      <c r="V169" s="47"/>
      <c r="AD169" s="71"/>
      <c r="AE169" s="71"/>
      <c r="AF169" s="71"/>
      <c r="AG169" s="71"/>
      <c r="AH169" s="71"/>
      <c r="AI169" s="71"/>
    </row>
    <row r="170" spans="1:35" ht="13.5" customHeight="1">
      <c r="A170" s="51" t="e">
        <f>IF(COUNTBLANK(C170:IV170)=254,"odstr",IF(AND($A$1="TISK",SUM(J170:U170)=0),"odstr","OK"))</f>
        <v>#REF!</v>
      </c>
      <c r="B170" s="22" t="s">
        <v>103</v>
      </c>
      <c r="C170" s="52"/>
      <c r="D170" s="251"/>
      <c r="E170" s="210">
        <v>6355</v>
      </c>
      <c r="F170" s="252"/>
      <c r="G170" s="589" t="s">
        <v>439</v>
      </c>
      <c r="H170" s="589"/>
      <c r="I170" s="253"/>
      <c r="J170" s="250">
        <v>51</v>
      </c>
      <c r="K170" s="67">
        <v>100</v>
      </c>
      <c r="L170" s="67">
        <v>100</v>
      </c>
      <c r="M170" s="344">
        <v>1</v>
      </c>
      <c r="N170" s="250">
        <v>51</v>
      </c>
      <c r="O170" s="67">
        <v>100</v>
      </c>
      <c r="P170" s="67">
        <v>100</v>
      </c>
      <c r="Q170" s="344">
        <v>1</v>
      </c>
      <c r="R170" s="250">
        <v>0</v>
      </c>
      <c r="S170" s="67">
        <v>0</v>
      </c>
      <c r="T170" s="67">
        <v>0</v>
      </c>
      <c r="U170" s="355" t="s">
        <v>208</v>
      </c>
      <c r="V170" s="47"/>
      <c r="AD170" s="71"/>
      <c r="AE170" s="71"/>
      <c r="AF170" s="71"/>
      <c r="AG170" s="71"/>
      <c r="AH170" s="71"/>
      <c r="AI170" s="71"/>
    </row>
    <row r="171" spans="1:35" ht="13.5" customHeight="1">
      <c r="A171" s="51" t="e">
        <f>IF(COUNTBLANK(C171:IV171)=254,"odstr",IF(AND($A$1="TISK",SUM(J171:U171)=0),"odstr","OK"))</f>
        <v>#REF!</v>
      </c>
      <c r="B171" s="22"/>
      <c r="C171" s="52"/>
      <c r="D171" s="251"/>
      <c r="E171" s="210">
        <v>6356</v>
      </c>
      <c r="F171" s="252"/>
      <c r="G171" s="589" t="s">
        <v>132</v>
      </c>
      <c r="H171" s="589"/>
      <c r="I171" s="253"/>
      <c r="J171" s="250">
        <v>6310.904</v>
      </c>
      <c r="K171" s="67">
        <v>277367.70412</v>
      </c>
      <c r="L171" s="67">
        <v>233307.78358999998</v>
      </c>
      <c r="M171" s="344">
        <v>0.8411497810468301</v>
      </c>
      <c r="N171" s="250">
        <v>6310.904</v>
      </c>
      <c r="O171" s="67">
        <v>58974.939730000006</v>
      </c>
      <c r="P171" s="67">
        <v>55160.04943000001</v>
      </c>
      <c r="Q171" s="344">
        <v>0.935313366703461</v>
      </c>
      <c r="R171" s="250">
        <v>0</v>
      </c>
      <c r="S171" s="67">
        <v>218392.76439000003</v>
      </c>
      <c r="T171" s="67">
        <v>178147.73415999996</v>
      </c>
      <c r="U171" s="355">
        <v>0.8157217784096017</v>
      </c>
      <c r="V171" s="47"/>
      <c r="AD171" s="71"/>
      <c r="AE171" s="71"/>
      <c r="AF171" s="71"/>
      <c r="AG171" s="71"/>
      <c r="AH171" s="71"/>
      <c r="AI171" s="71"/>
    </row>
    <row r="172" spans="1:35" ht="13.5" customHeight="1">
      <c r="A172" s="51" t="e">
        <f>IF(COUNTBLANK(C172:IV172)=254,"odstr",IF(AND($A$1="TISK",SUM(J172:U172)=0),"odstr","OK"))</f>
        <v>#REF!</v>
      </c>
      <c r="B172" s="22" t="s">
        <v>103</v>
      </c>
      <c r="C172" s="52"/>
      <c r="D172" s="251"/>
      <c r="E172" s="210">
        <v>6359</v>
      </c>
      <c r="F172" s="252"/>
      <c r="G172" s="590" t="s">
        <v>388</v>
      </c>
      <c r="H172" s="590"/>
      <c r="I172" s="253"/>
      <c r="J172" s="250">
        <v>10520</v>
      </c>
      <c r="K172" s="67">
        <v>8658.452000000001</v>
      </c>
      <c r="L172" s="67">
        <v>8343.626980000001</v>
      </c>
      <c r="M172" s="344">
        <v>0.963639572062073</v>
      </c>
      <c r="N172" s="250">
        <v>20</v>
      </c>
      <c r="O172" s="67">
        <v>4583.162</v>
      </c>
      <c r="P172" s="67">
        <v>4531.34698</v>
      </c>
      <c r="Q172" s="344">
        <v>0.9886944821064584</v>
      </c>
      <c r="R172" s="250">
        <v>10500</v>
      </c>
      <c r="S172" s="67">
        <v>4075.29</v>
      </c>
      <c r="T172" s="67">
        <v>3812.28</v>
      </c>
      <c r="U172" s="355">
        <v>0.9354622615813845</v>
      </c>
      <c r="V172" s="47"/>
      <c r="AD172" s="71"/>
      <c r="AE172" s="71"/>
      <c r="AF172" s="71"/>
      <c r="AG172" s="71"/>
      <c r="AH172" s="71"/>
      <c r="AI172" s="71"/>
    </row>
    <row r="173" spans="1:35" ht="27" customHeight="1">
      <c r="A173" s="51" t="e">
        <f>IF(COUNTBLANK(C173:IV173)=254,"odstr",IF(AND($A$1="TISK",SUM(J173:U173)=0),"odstr","OK"))</f>
        <v>#REF!</v>
      </c>
      <c r="B173" s="22" t="s">
        <v>103</v>
      </c>
      <c r="C173" s="52"/>
      <c r="D173" s="72"/>
      <c r="E173" s="193">
        <v>6380</v>
      </c>
      <c r="F173" s="255"/>
      <c r="G173" s="588" t="s">
        <v>133</v>
      </c>
      <c r="H173" s="588"/>
      <c r="I173" s="75"/>
      <c r="J173" s="256">
        <v>0</v>
      </c>
      <c r="K173" s="77">
        <v>1209.46749</v>
      </c>
      <c r="L173" s="77">
        <v>1209.46749</v>
      </c>
      <c r="M173" s="346">
        <v>1</v>
      </c>
      <c r="N173" s="256">
        <v>0</v>
      </c>
      <c r="O173" s="77">
        <v>1209.46749</v>
      </c>
      <c r="P173" s="77">
        <v>1209.46749</v>
      </c>
      <c r="Q173" s="346">
        <v>1</v>
      </c>
      <c r="R173" s="256">
        <v>0</v>
      </c>
      <c r="S173" s="77">
        <v>0</v>
      </c>
      <c r="T173" s="77">
        <v>0</v>
      </c>
      <c r="U173" s="389" t="s">
        <v>208</v>
      </c>
      <c r="V173" s="47"/>
      <c r="AD173" s="71"/>
      <c r="AE173" s="71"/>
      <c r="AF173" s="71"/>
      <c r="AG173" s="71"/>
      <c r="AH173" s="71"/>
      <c r="AI173" s="71"/>
    </row>
    <row r="174" spans="1:35" ht="27" customHeight="1">
      <c r="A174" s="51" t="e">
        <f>IF(COUNTBLANK(C174:IV174)=254,"odstr",IF(AND($A$1="TISK",SUM(J174:U174)=0),"odstr","OK"))</f>
        <v>#REF!</v>
      </c>
      <c r="B174" s="22" t="s">
        <v>103</v>
      </c>
      <c r="C174" s="52"/>
      <c r="D174" s="294"/>
      <c r="E174" s="295">
        <v>63</v>
      </c>
      <c r="F174" s="296"/>
      <c r="G174" s="616" t="s">
        <v>52</v>
      </c>
      <c r="H174" s="616"/>
      <c r="I174" s="298"/>
      <c r="J174" s="258">
        <v>621586.408</v>
      </c>
      <c r="K174" s="204">
        <v>1459625.8295800001</v>
      </c>
      <c r="L174" s="204">
        <v>1210372.2025800003</v>
      </c>
      <c r="M174" s="347">
        <v>0.8292345737183061</v>
      </c>
      <c r="N174" s="258">
        <v>246479.328</v>
      </c>
      <c r="O174" s="204">
        <v>527034.68852</v>
      </c>
      <c r="P174" s="204">
        <v>464951.3754299999</v>
      </c>
      <c r="Q174" s="347">
        <v>0.882202605554598</v>
      </c>
      <c r="R174" s="258">
        <v>375107.08</v>
      </c>
      <c r="S174" s="204">
        <v>932591.1410600002</v>
      </c>
      <c r="T174" s="204">
        <v>745420.8271500003</v>
      </c>
      <c r="U174" s="348">
        <v>0.7993007807287782</v>
      </c>
      <c r="V174" s="47"/>
      <c r="AD174" s="71"/>
      <c r="AE174" s="71"/>
      <c r="AF174" s="71"/>
      <c r="AG174" s="71"/>
      <c r="AH174" s="71"/>
      <c r="AI174" s="71"/>
    </row>
    <row r="175" spans="1:35" ht="27" customHeight="1">
      <c r="A175" s="51" t="e">
        <f>IF(COUNTBLANK(C175:IV175)=254,"odstr",IF(AND($A$1="TISK",SUM(J175:U175)=0),"odstr","OK"))</f>
        <v>#REF!</v>
      </c>
      <c r="B175" s="22" t="s">
        <v>103</v>
      </c>
      <c r="C175" s="52"/>
      <c r="D175" s="90"/>
      <c r="E175" s="231">
        <v>6412</v>
      </c>
      <c r="F175" s="260"/>
      <c r="G175" s="595" t="s">
        <v>440</v>
      </c>
      <c r="H175" s="595"/>
      <c r="I175" s="93"/>
      <c r="J175" s="261">
        <v>0</v>
      </c>
      <c r="K175" s="95">
        <v>0</v>
      </c>
      <c r="L175" s="95">
        <v>0</v>
      </c>
      <c r="M175" s="349" t="s">
        <v>208</v>
      </c>
      <c r="N175" s="261">
        <v>0</v>
      </c>
      <c r="O175" s="95">
        <v>0</v>
      </c>
      <c r="P175" s="95">
        <v>0</v>
      </c>
      <c r="Q175" s="349" t="s">
        <v>208</v>
      </c>
      <c r="R175" s="261">
        <v>0</v>
      </c>
      <c r="S175" s="95">
        <v>0</v>
      </c>
      <c r="T175" s="95">
        <v>0</v>
      </c>
      <c r="U175" s="349" t="s">
        <v>208</v>
      </c>
      <c r="V175" s="47"/>
      <c r="AD175" s="71"/>
      <c r="AE175" s="71"/>
      <c r="AF175" s="71"/>
      <c r="AG175" s="71"/>
      <c r="AH175" s="71"/>
      <c r="AI175" s="71"/>
    </row>
    <row r="176" spans="1:35" ht="27" customHeight="1">
      <c r="A176" s="51" t="e">
        <f>IF(COUNTBLANK(C176:IV176)=254,"odstr",IF(AND($A$1="TISK",SUM(J176:U176)=0),"odstr","OK"))</f>
        <v>#REF!</v>
      </c>
      <c r="B176" s="22" t="s">
        <v>103</v>
      </c>
      <c r="C176" s="52"/>
      <c r="D176" s="351"/>
      <c r="E176" s="352">
        <v>6413</v>
      </c>
      <c r="F176" s="353"/>
      <c r="G176" s="589" t="s">
        <v>441</v>
      </c>
      <c r="H176" s="589"/>
      <c r="I176" s="354"/>
      <c r="J176" s="250">
        <v>0</v>
      </c>
      <c r="K176" s="67">
        <v>0</v>
      </c>
      <c r="L176" s="67">
        <v>0</v>
      </c>
      <c r="M176" s="344" t="s">
        <v>208</v>
      </c>
      <c r="N176" s="250">
        <v>0</v>
      </c>
      <c r="O176" s="67">
        <v>0</v>
      </c>
      <c r="P176" s="67">
        <v>0</v>
      </c>
      <c r="Q176" s="344" t="s">
        <v>208</v>
      </c>
      <c r="R176" s="250">
        <v>0</v>
      </c>
      <c r="S176" s="67">
        <v>0</v>
      </c>
      <c r="T176" s="67">
        <v>0</v>
      </c>
      <c r="U176" s="355" t="s">
        <v>208</v>
      </c>
      <c r="V176" s="47"/>
      <c r="AD176" s="71"/>
      <c r="AE176" s="71"/>
      <c r="AF176" s="71"/>
      <c r="AG176" s="71"/>
      <c r="AH176" s="71"/>
      <c r="AI176" s="71"/>
    </row>
    <row r="177" spans="1:35" ht="27" customHeight="1">
      <c r="A177" s="51" t="e">
        <f>IF(COUNTBLANK(C177:IV177)=254,"odstr",IF(AND($A$1="TISK",SUM(J177:U177)=0),"odstr","OK"))</f>
        <v>#REF!</v>
      </c>
      <c r="B177" s="22" t="s">
        <v>103</v>
      </c>
      <c r="C177" s="52"/>
      <c r="D177" s="351"/>
      <c r="E177" s="352">
        <v>6421</v>
      </c>
      <c r="F177" s="353"/>
      <c r="G177" s="589" t="s">
        <v>442</v>
      </c>
      <c r="H177" s="589"/>
      <c r="I177" s="354"/>
      <c r="J177" s="250">
        <v>0</v>
      </c>
      <c r="K177" s="67">
        <v>0</v>
      </c>
      <c r="L177" s="67">
        <v>0</v>
      </c>
      <c r="M177" s="344" t="s">
        <v>208</v>
      </c>
      <c r="N177" s="250">
        <v>0</v>
      </c>
      <c r="O177" s="67">
        <v>0</v>
      </c>
      <c r="P177" s="67">
        <v>0</v>
      </c>
      <c r="Q177" s="344" t="s">
        <v>208</v>
      </c>
      <c r="R177" s="250">
        <v>0</v>
      </c>
      <c r="S177" s="67">
        <v>0</v>
      </c>
      <c r="T177" s="67">
        <v>0</v>
      </c>
      <c r="U177" s="355" t="s">
        <v>208</v>
      </c>
      <c r="V177" s="47"/>
      <c r="AD177" s="71"/>
      <c r="AE177" s="71"/>
      <c r="AF177" s="71"/>
      <c r="AG177" s="71"/>
      <c r="AH177" s="71"/>
      <c r="AI177" s="71"/>
    </row>
    <row r="178" spans="1:35" ht="27" customHeight="1">
      <c r="A178" s="51" t="e">
        <f>IF(COUNTBLANK(C178:IV178)=254,"odstr",IF(AND($A$1="TISK",SUM(J178:U178)=0),"odstr","OK"))</f>
        <v>#REF!</v>
      </c>
      <c r="B178" s="22" t="s">
        <v>103</v>
      </c>
      <c r="C178" s="52"/>
      <c r="D178" s="351"/>
      <c r="E178" s="352">
        <v>6422</v>
      </c>
      <c r="F178" s="353"/>
      <c r="G178" s="589" t="s">
        <v>443</v>
      </c>
      <c r="H178" s="589"/>
      <c r="I178" s="354"/>
      <c r="J178" s="250">
        <v>0</v>
      </c>
      <c r="K178" s="67">
        <v>737.5</v>
      </c>
      <c r="L178" s="67">
        <v>600</v>
      </c>
      <c r="M178" s="344">
        <v>0.8135593220338984</v>
      </c>
      <c r="N178" s="250">
        <v>0</v>
      </c>
      <c r="O178" s="67">
        <v>737.5</v>
      </c>
      <c r="P178" s="67">
        <v>600</v>
      </c>
      <c r="Q178" s="344">
        <v>0.8135593220338984</v>
      </c>
      <c r="R178" s="250">
        <v>0</v>
      </c>
      <c r="S178" s="67">
        <v>0</v>
      </c>
      <c r="T178" s="67">
        <v>0</v>
      </c>
      <c r="U178" s="355" t="s">
        <v>208</v>
      </c>
      <c r="V178" s="47"/>
      <c r="AD178" s="71"/>
      <c r="AE178" s="71"/>
      <c r="AF178" s="71"/>
      <c r="AG178" s="71"/>
      <c r="AH178" s="71"/>
      <c r="AI178" s="71"/>
    </row>
    <row r="179" spans="1:35" ht="27" customHeight="1">
      <c r="A179" s="51" t="e">
        <f>IF(COUNTBLANK(C179:IV179)=254,"odstr",IF(AND($A$1="TISK",SUM(J179:U179)=0),"odstr","OK"))</f>
        <v>#REF!</v>
      </c>
      <c r="B179" s="22" t="s">
        <v>103</v>
      </c>
      <c r="C179" s="52"/>
      <c r="D179" s="351"/>
      <c r="E179" s="352">
        <v>6423</v>
      </c>
      <c r="F179" s="353"/>
      <c r="G179" s="589" t="s">
        <v>134</v>
      </c>
      <c r="H179" s="589"/>
      <c r="I179" s="354"/>
      <c r="J179" s="250">
        <v>0</v>
      </c>
      <c r="K179" s="67">
        <v>237.16</v>
      </c>
      <c r="L179" s="67">
        <v>237.16</v>
      </c>
      <c r="M179" s="344">
        <v>1</v>
      </c>
      <c r="N179" s="250">
        <v>0</v>
      </c>
      <c r="O179" s="67">
        <v>0</v>
      </c>
      <c r="P179" s="67">
        <v>0</v>
      </c>
      <c r="Q179" s="344" t="s">
        <v>208</v>
      </c>
      <c r="R179" s="250">
        <v>0</v>
      </c>
      <c r="S179" s="67">
        <v>237.16</v>
      </c>
      <c r="T179" s="67">
        <v>237.16</v>
      </c>
      <c r="U179" s="355">
        <v>1</v>
      </c>
      <c r="V179" s="47"/>
      <c r="AD179" s="71"/>
      <c r="AE179" s="71"/>
      <c r="AF179" s="71"/>
      <c r="AG179" s="71"/>
      <c r="AH179" s="71"/>
      <c r="AI179" s="71"/>
    </row>
    <row r="180" spans="1:35" ht="12.75">
      <c r="A180" s="51" t="e">
        <f>IF(COUNTBLANK(C180:IV180)=254,"odstr",IF(AND($A$1="TISK",SUM(J180:U180)=0),"odstr","OK"))</f>
        <v>#REF!</v>
      </c>
      <c r="B180" s="22" t="s">
        <v>103</v>
      </c>
      <c r="C180" s="52"/>
      <c r="D180" s="351"/>
      <c r="E180" s="352">
        <v>6451</v>
      </c>
      <c r="F180" s="353"/>
      <c r="G180" s="589" t="s">
        <v>444</v>
      </c>
      <c r="H180" s="589"/>
      <c r="I180" s="354"/>
      <c r="J180" s="250">
        <v>44556.75</v>
      </c>
      <c r="K180" s="67">
        <v>158120.56057</v>
      </c>
      <c r="L180" s="67">
        <v>134344.57509</v>
      </c>
      <c r="M180" s="344">
        <v>0.849633814892312</v>
      </c>
      <c r="N180" s="250">
        <v>3547</v>
      </c>
      <c r="O180" s="67">
        <v>29331.878</v>
      </c>
      <c r="P180" s="67">
        <v>24133.566079999997</v>
      </c>
      <c r="Q180" s="344">
        <v>0.8227760281833981</v>
      </c>
      <c r="R180" s="250">
        <v>41009.75</v>
      </c>
      <c r="S180" s="67">
        <v>128788.68256999999</v>
      </c>
      <c r="T180" s="67">
        <v>110211.00901000001</v>
      </c>
      <c r="U180" s="355">
        <v>0.855750729106942</v>
      </c>
      <c r="V180" s="47"/>
      <c r="AD180" s="71"/>
      <c r="AE180" s="71"/>
      <c r="AF180" s="71"/>
      <c r="AG180" s="71"/>
      <c r="AH180" s="71"/>
      <c r="AI180" s="71"/>
    </row>
    <row r="181" spans="1:35" ht="12.75">
      <c r="A181" s="51" t="e">
        <f>IF(COUNTBLANK(C181:IV181)=254,"odstr",IF(AND($A$1="TISK",SUM(J181:U181)=0),"odstr","OK"))</f>
        <v>#REF!</v>
      </c>
      <c r="B181" s="22" t="s">
        <v>103</v>
      </c>
      <c r="C181" s="52"/>
      <c r="D181" s="315"/>
      <c r="E181" s="316">
        <v>6459</v>
      </c>
      <c r="F181" s="317"/>
      <c r="G181" s="587" t="s">
        <v>445</v>
      </c>
      <c r="H181" s="587"/>
      <c r="I181" s="319"/>
      <c r="J181" s="256">
        <v>0</v>
      </c>
      <c r="K181" s="77">
        <v>0</v>
      </c>
      <c r="L181" s="77">
        <v>0</v>
      </c>
      <c r="M181" s="346" t="s">
        <v>208</v>
      </c>
      <c r="N181" s="256">
        <v>0</v>
      </c>
      <c r="O181" s="77">
        <v>0</v>
      </c>
      <c r="P181" s="77">
        <v>0</v>
      </c>
      <c r="Q181" s="346" t="s">
        <v>208</v>
      </c>
      <c r="R181" s="256">
        <v>0</v>
      </c>
      <c r="S181" s="77">
        <v>0</v>
      </c>
      <c r="T181" s="77">
        <v>0</v>
      </c>
      <c r="U181" s="389" t="s">
        <v>208</v>
      </c>
      <c r="V181" s="47"/>
      <c r="AD181" s="71"/>
      <c r="AE181" s="71"/>
      <c r="AF181" s="71"/>
      <c r="AG181" s="71"/>
      <c r="AH181" s="71"/>
      <c r="AI181" s="71"/>
    </row>
    <row r="182" spans="1:35" ht="12.75">
      <c r="A182" s="51" t="e">
        <f>IF(COUNTBLANK(C182:IV182)=254,"odstr",IF(AND($A$1="TISK",SUM(J182:U182)=0),"odstr","OK"))</f>
        <v>#REF!</v>
      </c>
      <c r="B182" s="22" t="s">
        <v>103</v>
      </c>
      <c r="C182" s="52"/>
      <c r="D182" s="294"/>
      <c r="E182" s="295">
        <v>64</v>
      </c>
      <c r="F182" s="296"/>
      <c r="G182" s="616" t="s">
        <v>53</v>
      </c>
      <c r="H182" s="616"/>
      <c r="I182" s="298"/>
      <c r="J182" s="258">
        <v>44556.75</v>
      </c>
      <c r="K182" s="204">
        <v>159095.22057</v>
      </c>
      <c r="L182" s="204">
        <v>135181.73509</v>
      </c>
      <c r="M182" s="347">
        <v>0.8496907361872738</v>
      </c>
      <c r="N182" s="258">
        <v>3547</v>
      </c>
      <c r="O182" s="204">
        <v>30069.378</v>
      </c>
      <c r="P182" s="204">
        <v>24733.566079999997</v>
      </c>
      <c r="Q182" s="347">
        <v>0.8225499735977244</v>
      </c>
      <c r="R182" s="258">
        <v>41009.75</v>
      </c>
      <c r="S182" s="204">
        <v>129025.84257</v>
      </c>
      <c r="T182" s="204">
        <v>110448.16901000001</v>
      </c>
      <c r="U182" s="348">
        <v>0.856015871007228</v>
      </c>
      <c r="V182" s="47"/>
      <c r="AD182" s="71"/>
      <c r="AE182" s="71"/>
      <c r="AF182" s="71"/>
      <c r="AG182" s="71"/>
      <c r="AH182" s="71"/>
      <c r="AI182" s="71"/>
    </row>
    <row r="183" spans="1:35" ht="12.75">
      <c r="A183" s="51"/>
      <c r="B183" s="22"/>
      <c r="C183" s="52"/>
      <c r="D183" s="371"/>
      <c r="E183" s="372">
        <v>6901</v>
      </c>
      <c r="F183" s="373"/>
      <c r="G183" s="596" t="s">
        <v>446</v>
      </c>
      <c r="H183" s="596"/>
      <c r="I183" s="374"/>
      <c r="J183" s="261">
        <v>80079.38</v>
      </c>
      <c r="K183" s="95">
        <v>195662.91366</v>
      </c>
      <c r="L183" s="95">
        <v>0</v>
      </c>
      <c r="M183" s="349">
        <v>0</v>
      </c>
      <c r="N183" s="261">
        <v>2671.38</v>
      </c>
      <c r="O183" s="95">
        <v>604.209</v>
      </c>
      <c r="P183" s="95">
        <v>0</v>
      </c>
      <c r="Q183" s="349">
        <v>0</v>
      </c>
      <c r="R183" s="261">
        <v>77408</v>
      </c>
      <c r="S183" s="95">
        <v>195058.70466</v>
      </c>
      <c r="T183" s="95">
        <v>0</v>
      </c>
      <c r="U183" s="375">
        <v>0</v>
      </c>
      <c r="V183" s="47"/>
      <c r="AD183" s="71"/>
      <c r="AE183" s="71"/>
      <c r="AF183" s="71"/>
      <c r="AG183" s="71"/>
      <c r="AH183" s="71"/>
      <c r="AI183" s="71"/>
    </row>
    <row r="184" spans="1:35" ht="12.75">
      <c r="A184" s="51"/>
      <c r="B184" s="22"/>
      <c r="C184" s="52"/>
      <c r="D184" s="390"/>
      <c r="E184" s="193">
        <v>6909</v>
      </c>
      <c r="F184" s="391"/>
      <c r="G184" s="588" t="s">
        <v>447</v>
      </c>
      <c r="H184" s="588"/>
      <c r="I184" s="392"/>
      <c r="J184" s="256">
        <v>3000</v>
      </c>
      <c r="K184" s="77">
        <v>51553.237740000004</v>
      </c>
      <c r="L184" s="77">
        <v>0</v>
      </c>
      <c r="M184" s="346">
        <v>0</v>
      </c>
      <c r="N184" s="256">
        <v>0</v>
      </c>
      <c r="O184" s="77">
        <v>2431.3</v>
      </c>
      <c r="P184" s="77">
        <v>0</v>
      </c>
      <c r="Q184" s="346">
        <v>0</v>
      </c>
      <c r="R184" s="256">
        <v>3000</v>
      </c>
      <c r="S184" s="77">
        <v>49121.93774</v>
      </c>
      <c r="T184" s="77">
        <v>0</v>
      </c>
      <c r="U184" s="389">
        <v>0</v>
      </c>
      <c r="V184" s="47"/>
      <c r="AD184" s="71"/>
      <c r="AE184" s="71"/>
      <c r="AF184" s="71"/>
      <c r="AG184" s="71"/>
      <c r="AH184" s="71"/>
      <c r="AI184" s="71"/>
    </row>
    <row r="185" spans="1:35" ht="12.75">
      <c r="A185" s="51" t="e">
        <f>IF(COUNTBLANK(C185:IV185)=254,"odstr",IF(AND($A$1="TISK",SUM(J185:U185)=0),"odstr","OK"))</f>
        <v>#REF!</v>
      </c>
      <c r="B185" s="22" t="s">
        <v>103</v>
      </c>
      <c r="C185" s="52"/>
      <c r="D185" s="321"/>
      <c r="E185" s="200">
        <v>69</v>
      </c>
      <c r="F185" s="322"/>
      <c r="G185" s="616" t="s">
        <v>54</v>
      </c>
      <c r="H185" s="616"/>
      <c r="I185" s="324"/>
      <c r="J185" s="258">
        <v>83079.38</v>
      </c>
      <c r="K185" s="204">
        <v>247216.15139999997</v>
      </c>
      <c r="L185" s="204">
        <v>0</v>
      </c>
      <c r="M185" s="347">
        <v>0</v>
      </c>
      <c r="N185" s="258">
        <v>2671.38</v>
      </c>
      <c r="O185" s="204">
        <v>3035.509</v>
      </c>
      <c r="P185" s="204">
        <v>0</v>
      </c>
      <c r="Q185" s="347">
        <v>0</v>
      </c>
      <c r="R185" s="258">
        <v>80408</v>
      </c>
      <c r="S185" s="204">
        <v>244180.64239999998</v>
      </c>
      <c r="T185" s="204">
        <v>0</v>
      </c>
      <c r="U185" s="365">
        <v>0</v>
      </c>
      <c r="V185" s="47"/>
      <c r="AD185" s="71"/>
      <c r="AE185" s="71"/>
      <c r="AF185" s="71"/>
      <c r="AG185" s="71"/>
      <c r="AH185" s="71"/>
      <c r="AI185" s="71"/>
    </row>
    <row r="186" spans="1:35" ht="13.5" thickBot="1">
      <c r="A186" s="51" t="e">
        <f>IF(COUNTBLANK(C186:IV186)=254,"odstr",IF(AND($A$1="TISK",SUM(J186:U186)=0),"odstr","OK"))</f>
        <v>#REF!</v>
      </c>
      <c r="B186" s="22" t="s">
        <v>103</v>
      </c>
      <c r="C186" s="52"/>
      <c r="D186" s="309"/>
      <c r="E186" s="329">
        <v>6</v>
      </c>
      <c r="F186" s="327"/>
      <c r="G186" s="618" t="s">
        <v>221</v>
      </c>
      <c r="H186" s="618"/>
      <c r="I186" s="328"/>
      <c r="J186" s="393">
        <v>7867117.219059999</v>
      </c>
      <c r="K186" s="394">
        <v>13406639.002419997</v>
      </c>
      <c r="L186" s="394">
        <v>10174025.995439997</v>
      </c>
      <c r="M186" s="277">
        <v>0.7588796859230349</v>
      </c>
      <c r="N186" s="393">
        <v>6377271.749059999</v>
      </c>
      <c r="O186" s="394">
        <v>10708653.402299998</v>
      </c>
      <c r="P186" s="394">
        <v>8307642.7314399965</v>
      </c>
      <c r="Q186" s="277">
        <v>0.7757878063039827</v>
      </c>
      <c r="R186" s="393">
        <v>1489845.47</v>
      </c>
      <c r="S186" s="394">
        <v>2697985.6001199996</v>
      </c>
      <c r="T186" s="394">
        <v>1866383.2640000002</v>
      </c>
      <c r="U186" s="277">
        <v>0.6917691717542852</v>
      </c>
      <c r="V186" s="47"/>
      <c r="AD186" s="71"/>
      <c r="AE186" s="71"/>
      <c r="AF186" s="71"/>
      <c r="AG186" s="71"/>
      <c r="AH186" s="71"/>
      <c r="AI186" s="71"/>
    </row>
    <row r="187" spans="1:35" ht="13.5" thickBot="1">
      <c r="A187" s="51" t="e">
        <f>IF(COUNTBLANK(C187:IV187)=254,"odstr",IF(AND($A$1="TISK",SUM(J187:U187)=0),"odstr","OK"))</f>
        <v>#REF!</v>
      </c>
      <c r="B187" s="22" t="s">
        <v>103</v>
      </c>
      <c r="C187" s="52"/>
      <c r="D187" s="108"/>
      <c r="E187" s="109" t="s">
        <v>448</v>
      </c>
      <c r="F187" s="109"/>
      <c r="G187" s="109"/>
      <c r="H187" s="110"/>
      <c r="I187" s="111"/>
      <c r="J187" s="395">
        <v>66547499.209340006</v>
      </c>
      <c r="K187" s="113">
        <v>119664720.58767</v>
      </c>
      <c r="L187" s="113">
        <v>114205021.63702002</v>
      </c>
      <c r="M187" s="396">
        <v>0.9543750328096907</v>
      </c>
      <c r="N187" s="395">
        <v>28782194.174040005</v>
      </c>
      <c r="O187" s="113">
        <v>36428646.2832</v>
      </c>
      <c r="P187" s="113">
        <v>33662646.12493</v>
      </c>
      <c r="Q187" s="396">
        <v>0.9240707399125723</v>
      </c>
      <c r="R187" s="395">
        <v>37765305.0353</v>
      </c>
      <c r="S187" s="113">
        <v>83236074.30446999</v>
      </c>
      <c r="T187" s="113">
        <v>80542375.51209001</v>
      </c>
      <c r="U187" s="396">
        <v>0.9676378443494743</v>
      </c>
      <c r="V187" s="47"/>
      <c r="AD187" s="71"/>
      <c r="AE187" s="71"/>
      <c r="AF187" s="71"/>
      <c r="AG187" s="71"/>
      <c r="AH187" s="71"/>
      <c r="AI187" s="71"/>
    </row>
    <row r="188" spans="1:35" ht="13.5">
      <c r="A188" s="51" t="s">
        <v>99</v>
      </c>
      <c r="B188" s="51" t="s">
        <v>104</v>
      </c>
      <c r="D188" s="117" t="s">
        <v>56</v>
      </c>
      <c r="E188" s="118"/>
      <c r="F188" s="118"/>
      <c r="G188" s="118"/>
      <c r="H188" s="118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9" t="s">
        <v>60</v>
      </c>
      <c r="AD188" s="71"/>
      <c r="AE188" s="71"/>
      <c r="AF188" s="71"/>
      <c r="AG188" s="71"/>
      <c r="AH188" s="71"/>
      <c r="AI188" s="71"/>
    </row>
    <row r="189" spans="1:35" ht="12.75">
      <c r="A189" s="51" t="str">
        <f>IF(COUNTBLANK(D189:E189)=2,"odstr","OK")</f>
        <v>OK</v>
      </c>
      <c r="B189" s="51"/>
      <c r="D189" s="120" t="s">
        <v>211</v>
      </c>
      <c r="E189" s="544" t="s">
        <v>96</v>
      </c>
      <c r="F189" s="544"/>
      <c r="G189" s="544"/>
      <c r="H189" s="544"/>
      <c r="I189" s="544"/>
      <c r="J189" s="544"/>
      <c r="K189" s="544"/>
      <c r="L189" s="544"/>
      <c r="M189" s="544"/>
      <c r="N189" s="544"/>
      <c r="O189" s="544"/>
      <c r="P189" s="544"/>
      <c r="Q189" s="544"/>
      <c r="R189" s="544"/>
      <c r="S189" s="544"/>
      <c r="T189" s="544"/>
      <c r="U189" s="544"/>
      <c r="AD189" s="71"/>
      <c r="AE189" s="71"/>
      <c r="AF189" s="71"/>
      <c r="AG189" s="71"/>
      <c r="AH189" s="71"/>
      <c r="AI189" s="71"/>
    </row>
    <row r="190" spans="1:21" ht="12.75">
      <c r="A190" s="51" t="str">
        <f>IF(COUNTBLANK(D190:E190)=2,"odstr","OK")</f>
        <v>odstr</v>
      </c>
      <c r="B190" s="51"/>
      <c r="D190" s="120"/>
      <c r="E190" s="544"/>
      <c r="F190" s="544"/>
      <c r="G190" s="544"/>
      <c r="H190" s="544"/>
      <c r="I190" s="544"/>
      <c r="J190" s="544"/>
      <c r="K190" s="544"/>
      <c r="L190" s="544"/>
      <c r="M190" s="544"/>
      <c r="N190" s="544"/>
      <c r="O190" s="544"/>
      <c r="P190" s="544"/>
      <c r="Q190" s="544"/>
      <c r="R190" s="544"/>
      <c r="S190" s="544"/>
      <c r="T190" s="544"/>
      <c r="U190" s="544"/>
    </row>
    <row r="191" spans="1:20" ht="12.75">
      <c r="A191" s="51" t="s">
        <v>104</v>
      </c>
      <c r="B191" s="51"/>
      <c r="N191" s="338"/>
      <c r="O191" s="338"/>
      <c r="P191" s="338"/>
      <c r="R191" s="338"/>
      <c r="S191" s="338"/>
      <c r="T191" s="338"/>
    </row>
    <row r="192" spans="1:20" ht="12.75">
      <c r="A192" s="51"/>
      <c r="B192" s="51"/>
      <c r="J192" s="283"/>
      <c r="K192" s="283"/>
      <c r="L192" s="283"/>
      <c r="N192" s="283"/>
      <c r="O192" s="283"/>
      <c r="P192" s="283"/>
      <c r="R192" s="397"/>
      <c r="S192" s="397"/>
      <c r="T192" s="397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  <row r="202" spans="1:2" ht="12.75">
      <c r="A202" s="51"/>
      <c r="B202" s="51"/>
    </row>
    <row r="203" spans="1:2" ht="12.75">
      <c r="A203" s="51"/>
      <c r="B203" s="51"/>
    </row>
    <row r="204" spans="1:2" ht="12.75">
      <c r="A204" s="51"/>
      <c r="B204" s="51"/>
    </row>
    <row r="205" spans="1:2" ht="12.75">
      <c r="A205" s="51"/>
      <c r="B205" s="51"/>
    </row>
    <row r="206" spans="1:2" ht="12.75">
      <c r="A206" s="51"/>
      <c r="B206" s="51"/>
    </row>
    <row r="207" spans="1:2" ht="12.75">
      <c r="A207" s="51"/>
      <c r="B207" s="51"/>
    </row>
    <row r="208" spans="1:2" ht="12.75">
      <c r="A208" s="51"/>
      <c r="B208" s="51"/>
    </row>
    <row r="209" spans="1:2" ht="12.75">
      <c r="A209" s="51"/>
      <c r="B209" s="51"/>
    </row>
    <row r="210" spans="1:2" ht="12.75">
      <c r="A210" s="51"/>
      <c r="B210" s="51"/>
    </row>
    <row r="211" spans="1:2" ht="12.75">
      <c r="A211" s="51"/>
      <c r="B211" s="51"/>
    </row>
    <row r="212" spans="1:2" ht="12.75">
      <c r="A212" s="51"/>
      <c r="B212" s="51"/>
    </row>
    <row r="213" spans="1:2" ht="12.75">
      <c r="A213" s="51"/>
      <c r="B213" s="51"/>
    </row>
    <row r="214" spans="1:2" ht="12.75">
      <c r="A214" s="51"/>
      <c r="B214" s="51"/>
    </row>
    <row r="215" spans="1:2" ht="12.75">
      <c r="A215" s="51"/>
      <c r="B215" s="51"/>
    </row>
    <row r="216" spans="1:2" ht="12.75">
      <c r="A216" s="51"/>
      <c r="B216" s="51"/>
    </row>
    <row r="217" spans="1:2" ht="12.75">
      <c r="A217" s="51"/>
      <c r="B217" s="51"/>
    </row>
    <row r="218" spans="1:2" ht="12.75">
      <c r="A218" s="51"/>
      <c r="B218" s="51"/>
    </row>
    <row r="219" spans="1:2" ht="12.75">
      <c r="A219" s="51"/>
      <c r="B219" s="51"/>
    </row>
    <row r="220" spans="1:2" ht="12.75">
      <c r="A220" s="51"/>
      <c r="B220" s="51"/>
    </row>
    <row r="221" spans="1:2" ht="12.75">
      <c r="A221" s="51"/>
      <c r="B221" s="51"/>
    </row>
    <row r="222" spans="1:2" ht="12.75">
      <c r="A222" s="51"/>
      <c r="B222" s="51"/>
    </row>
    <row r="223" spans="1:2" ht="12.75">
      <c r="A223" s="51"/>
      <c r="B223" s="51"/>
    </row>
    <row r="224" spans="1:2" ht="12.75">
      <c r="A224" s="51"/>
      <c r="B224" s="51"/>
    </row>
    <row r="225" spans="1:2" ht="12.75">
      <c r="A225" s="51"/>
      <c r="B225" s="51"/>
    </row>
    <row r="226" spans="1:2" ht="12.75">
      <c r="A226" s="51"/>
      <c r="B226" s="51"/>
    </row>
    <row r="227" spans="1:2" ht="12.75">
      <c r="A227" s="51"/>
      <c r="B227" s="51"/>
    </row>
    <row r="228" spans="1:2" ht="12.75">
      <c r="A228" s="51"/>
      <c r="B228" s="51"/>
    </row>
    <row r="229" spans="1:2" ht="12.75">
      <c r="A229" s="51"/>
      <c r="B229" s="51"/>
    </row>
    <row r="230" spans="1:2" ht="12.75">
      <c r="A230" s="51"/>
      <c r="B230" s="51"/>
    </row>
    <row r="231" spans="1:2" ht="12.75">
      <c r="A231" s="51"/>
      <c r="B231" s="51"/>
    </row>
    <row r="232" spans="1:2" ht="12.75">
      <c r="A232" s="51"/>
      <c r="B232" s="51"/>
    </row>
    <row r="233" spans="1:2" ht="12.75">
      <c r="A233" s="51"/>
      <c r="B233" s="51"/>
    </row>
    <row r="234" spans="1:2" ht="12.75">
      <c r="A234" s="51"/>
      <c r="B234" s="51"/>
    </row>
    <row r="235" spans="1:2" ht="12.75">
      <c r="A235" s="51"/>
      <c r="B235" s="51"/>
    </row>
    <row r="236" spans="1:2" ht="12.75">
      <c r="A236" s="51"/>
      <c r="B236" s="51"/>
    </row>
    <row r="237" spans="1:2" ht="12.75">
      <c r="A237" s="51"/>
      <c r="B237" s="51"/>
    </row>
    <row r="238" spans="1:2" ht="12.75">
      <c r="A238" s="51"/>
      <c r="B238" s="51"/>
    </row>
    <row r="239" spans="1:2" ht="12.75">
      <c r="A239" s="51"/>
      <c r="B239" s="51"/>
    </row>
    <row r="240" spans="1:2" ht="12.75">
      <c r="A240" s="51"/>
      <c r="B240" s="51"/>
    </row>
    <row r="241" spans="1:2" ht="12.75">
      <c r="A241" s="51"/>
      <c r="B241" s="51"/>
    </row>
    <row r="242" spans="1:2" ht="12.75">
      <c r="A242" s="51"/>
      <c r="B242" s="51"/>
    </row>
  </sheetData>
  <sheetProtection sheet="1" objects="1" scenarios="1"/>
  <mergeCells count="189">
    <mergeCell ref="M11:M13"/>
    <mergeCell ref="G182:H182"/>
    <mergeCell ref="G118:H118"/>
    <mergeCell ref="G119:H119"/>
    <mergeCell ref="G121:H121"/>
    <mergeCell ref="G123:H123"/>
    <mergeCell ref="G124:H124"/>
    <mergeCell ref="G114:H114"/>
    <mergeCell ref="G115:H115"/>
    <mergeCell ref="G116:H116"/>
    <mergeCell ref="N11:N13"/>
    <mergeCell ref="O11:O13"/>
    <mergeCell ref="P11:P13"/>
    <mergeCell ref="U11:U13"/>
    <mergeCell ref="Q11:Q13"/>
    <mergeCell ref="R11:R13"/>
    <mergeCell ref="S11:S13"/>
    <mergeCell ref="T11:T13"/>
    <mergeCell ref="E189:U189"/>
    <mergeCell ref="E190:U190"/>
    <mergeCell ref="D9:E13"/>
    <mergeCell ref="G9:H13"/>
    <mergeCell ref="J9:M10"/>
    <mergeCell ref="N9:Q10"/>
    <mergeCell ref="R9:U10"/>
    <mergeCell ref="J11:J13"/>
    <mergeCell ref="K11:K13"/>
    <mergeCell ref="L11:L13"/>
    <mergeCell ref="G186:H186"/>
    <mergeCell ref="G173:H173"/>
    <mergeCell ref="G178:H178"/>
    <mergeCell ref="G179:H179"/>
    <mergeCell ref="G180:H180"/>
    <mergeCell ref="G175:H175"/>
    <mergeCell ref="G176:H176"/>
    <mergeCell ref="G177:H177"/>
    <mergeCell ref="G181:H181"/>
    <mergeCell ref="G183:H183"/>
    <mergeCell ref="G120:H120"/>
    <mergeCell ref="G184:H184"/>
    <mergeCell ref="G109:H109"/>
    <mergeCell ref="G110:H110"/>
    <mergeCell ref="G112:H112"/>
    <mergeCell ref="G113:H113"/>
    <mergeCell ref="G117:H117"/>
    <mergeCell ref="G129:H129"/>
    <mergeCell ref="G132:H132"/>
    <mergeCell ref="G125:H125"/>
    <mergeCell ref="G128:H128"/>
    <mergeCell ref="G127:H127"/>
    <mergeCell ref="G185:H185"/>
    <mergeCell ref="G135:H135"/>
    <mergeCell ref="G131:H131"/>
    <mergeCell ref="G133:H133"/>
    <mergeCell ref="G130:H130"/>
    <mergeCell ref="G134:H134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45:H145"/>
    <mergeCell ref="G146:H146"/>
    <mergeCell ref="G147:H147"/>
    <mergeCell ref="G148:H148"/>
    <mergeCell ref="G149:H149"/>
    <mergeCell ref="G150:H150"/>
    <mergeCell ref="G151:H151"/>
    <mergeCell ref="G152:H152"/>
    <mergeCell ref="G153:H153"/>
    <mergeCell ref="G154:H154"/>
    <mergeCell ref="G156:H156"/>
    <mergeCell ref="G155:H155"/>
    <mergeCell ref="G168:H168"/>
    <mergeCell ref="G162:H162"/>
    <mergeCell ref="G163:H163"/>
    <mergeCell ref="G164:H164"/>
    <mergeCell ref="G165:H165"/>
    <mergeCell ref="G166:H166"/>
    <mergeCell ref="G167:H167"/>
    <mergeCell ref="G170:H170"/>
    <mergeCell ref="G172:H172"/>
    <mergeCell ref="G171:H171"/>
    <mergeCell ref="G169:H169"/>
    <mergeCell ref="G158:H158"/>
    <mergeCell ref="G159:H159"/>
    <mergeCell ref="G160:H160"/>
    <mergeCell ref="G161:H161"/>
    <mergeCell ref="G31:H31"/>
    <mergeCell ref="G32:H32"/>
    <mergeCell ref="G33:H33"/>
    <mergeCell ref="G34:H34"/>
    <mergeCell ref="G35:H35"/>
    <mergeCell ref="G36:H36"/>
    <mergeCell ref="G40:H40"/>
    <mergeCell ref="G41:H41"/>
    <mergeCell ref="G37:H37"/>
    <mergeCell ref="G39:H39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67:H67"/>
    <mergeCell ref="G58:H58"/>
    <mergeCell ref="G59:H59"/>
    <mergeCell ref="G60:H60"/>
    <mergeCell ref="G61:H61"/>
    <mergeCell ref="G62:H62"/>
    <mergeCell ref="G65:H65"/>
    <mergeCell ref="G66:H66"/>
    <mergeCell ref="G63:H63"/>
    <mergeCell ref="G68:H68"/>
    <mergeCell ref="G69:H69"/>
    <mergeCell ref="G70:H70"/>
    <mergeCell ref="G71:H71"/>
    <mergeCell ref="G72:H72"/>
    <mergeCell ref="G74:H74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5:H25"/>
    <mergeCell ref="G26:H26"/>
    <mergeCell ref="G24:H24"/>
    <mergeCell ref="G27:H27"/>
    <mergeCell ref="G28:H28"/>
    <mergeCell ref="G29:H29"/>
    <mergeCell ref="G30:H30"/>
    <mergeCell ref="G77:H77"/>
    <mergeCell ref="G76:H76"/>
    <mergeCell ref="G75:H75"/>
    <mergeCell ref="G93:H93"/>
    <mergeCell ref="G91:H91"/>
    <mergeCell ref="G90:H90"/>
    <mergeCell ref="G89:H89"/>
    <mergeCell ref="G88:H88"/>
    <mergeCell ref="G87:H87"/>
    <mergeCell ref="G86:H86"/>
    <mergeCell ref="G108:H108"/>
    <mergeCell ref="G107:H107"/>
    <mergeCell ref="G106:H106"/>
    <mergeCell ref="G97:H97"/>
    <mergeCell ref="G105:H105"/>
    <mergeCell ref="G104:H104"/>
    <mergeCell ref="G103:H103"/>
    <mergeCell ref="G102:H102"/>
    <mergeCell ref="G98:H98"/>
    <mergeCell ref="G96:H96"/>
    <mergeCell ref="G79:H79"/>
    <mergeCell ref="G78:H78"/>
    <mergeCell ref="G84:H84"/>
    <mergeCell ref="G82:H82"/>
    <mergeCell ref="G81:H81"/>
    <mergeCell ref="G80:H80"/>
    <mergeCell ref="G85:H85"/>
    <mergeCell ref="G83:H83"/>
    <mergeCell ref="G92:H92"/>
    <mergeCell ref="G157:H157"/>
    <mergeCell ref="G174:H174"/>
    <mergeCell ref="G73:H73"/>
    <mergeCell ref="G100:H100"/>
    <mergeCell ref="G111:H111"/>
    <mergeCell ref="G126:H126"/>
    <mergeCell ref="G95:H95"/>
    <mergeCell ref="G94:H94"/>
    <mergeCell ref="G101:H101"/>
    <mergeCell ref="G99:H99"/>
  </mergeCells>
  <conditionalFormatting sqref="G8">
    <cfRule type="expression" priority="1" dxfId="2" stopIfTrue="1">
      <formula>V8=" "</formula>
    </cfRule>
  </conditionalFormatting>
  <conditionalFormatting sqref="U188">
    <cfRule type="expression" priority="2" dxfId="2" stopIfTrue="1">
      <formula>V188=" "</formula>
    </cfRule>
  </conditionalFormatting>
  <conditionalFormatting sqref="A178:A190 B178:B187 B14:B15 A2:A15 A16:B177">
    <cfRule type="cellIs" priority="3" dxfId="1" operator="equal" stopIfTrue="1">
      <formula>"odstr"</formula>
    </cfRule>
  </conditionalFormatting>
  <conditionalFormatting sqref="C1:E1">
    <cfRule type="cellIs" priority="4" dxfId="0" operator="equal" stopIfTrue="1">
      <formula>"nezadána"</formula>
    </cfRule>
  </conditionalFormatting>
  <conditionalFormatting sqref="B1">
    <cfRule type="cellIs" priority="5" dxfId="2" operator="equal" stopIfTrue="1">
      <formula>"FUNKCE"</formula>
    </cfRule>
  </conditionalFormatting>
  <conditionalFormatting sqref="U1 F1:I1">
    <cfRule type="cellIs" priority="6" dxfId="3" operator="notEqual" stopIfTrue="1">
      <formula>""</formula>
    </cfRule>
  </conditionalFormatting>
  <conditionalFormatting sqref="B4">
    <cfRule type="expression" priority="7" dxfId="2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U1">
      <formula1>"a,b,c,d,e,f,g,h,i,j,k,l,m,a,o,p"</formula1>
    </dataValidation>
  </dataValidations>
  <printOptions horizontalCentered="1"/>
  <pageMargins left="0.3937007874015748" right="0.3937007874015748" top="0.7086614173228347" bottom="0.7086614173228347" header="0.511811023622047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2"/>
  <dimension ref="A1:M191"/>
  <sheetViews>
    <sheetView zoomScale="90" zoomScaleNormal="90" workbookViewId="0" topLeftCell="C2">
      <selection activeCell="U32" sqref="U32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6.75390625" style="26" customWidth="1"/>
    <col min="6" max="6" width="1.12109375" style="26" customWidth="1"/>
    <col min="7" max="7" width="11.375" style="26" customWidth="1"/>
    <col min="8" max="8" width="40.00390625" style="26" customWidth="1"/>
    <col min="9" max="9" width="1.12109375" style="26" customWidth="1"/>
    <col min="10" max="10" width="13.00390625" style="26" customWidth="1"/>
    <col min="11" max="11" width="10.75390625" style="26" customWidth="1"/>
    <col min="12" max="12" width="12.125" style="26" customWidth="1"/>
    <col min="13" max="36" width="1.75390625" style="26" customWidth="1"/>
    <col min="37" max="16384" width="9.125" style="26" customWidth="1"/>
  </cols>
  <sheetData>
    <row r="1" spans="1:13" s="20" customFormat="1" ht="13.5" hidden="1">
      <c r="A1" s="15" t="e">
        <f>IF(#REF!="","ŠABLONA",IF(#REF!="T","TISK","ELEKTRO"))</f>
        <v>#REF!</v>
      </c>
      <c r="B1" s="15">
        <v>0</v>
      </c>
      <c r="C1" s="16" t="e">
        <f>CONCATENATE(D1,F1,IF(G1&lt;&gt;"",".",""),G1,IF(H1&lt;&gt;"",".",""),H1,IF(I1&lt;&gt;"",".",""),I1,"")</f>
        <v>#REF!</v>
      </c>
      <c r="D1" s="17" t="e">
        <f>IF(#REF!=""," ?",#REF!)</f>
        <v>#REF!</v>
      </c>
      <c r="E1" s="17" t="e">
        <f>CONCATENATE(C1,L1)</f>
        <v>#REF!</v>
      </c>
      <c r="F1" s="18">
        <v>8</v>
      </c>
      <c r="G1" s="19"/>
      <c r="H1" s="19"/>
      <c r="I1" s="19"/>
      <c r="K1" s="21"/>
      <c r="L1" s="22"/>
      <c r="M1" s="23"/>
    </row>
    <row r="2" spans="1:3" ht="12.75">
      <c r="A2" s="20" t="s">
        <v>99</v>
      </c>
      <c r="B2" s="24"/>
      <c r="C2" s="25"/>
    </row>
    <row r="3" spans="1:12" s="28" customFormat="1" ht="15.75">
      <c r="A3" s="20" t="s">
        <v>99</v>
      </c>
      <c r="B3" s="27" t="s">
        <v>112</v>
      </c>
      <c r="D3" s="29" t="s">
        <v>75</v>
      </c>
      <c r="E3" s="29"/>
      <c r="F3" s="29"/>
      <c r="G3" s="30"/>
      <c r="H3" s="30" t="s">
        <v>450</v>
      </c>
      <c r="I3" s="31"/>
      <c r="J3" s="29"/>
      <c r="K3" s="29"/>
      <c r="L3" s="29"/>
    </row>
    <row r="4" spans="1:12" s="28" customFormat="1" ht="15.75" hidden="1">
      <c r="A4" s="20" t="s">
        <v>99</v>
      </c>
      <c r="B4" s="33">
        <f>COUNTA(Datova_oblast)</f>
        <v>171</v>
      </c>
      <c r="D4" s="34" t="e">
        <f>IF(D1=" ?","",CONCATENATE("Tab. ",E1,":"))</f>
        <v>#REF!</v>
      </c>
      <c r="E4" s="29"/>
      <c r="F4" s="29"/>
      <c r="G4" s="34"/>
      <c r="H4" s="34" t="str">
        <f>IF(H3="Zadejte název tabulky","",H3)</f>
        <v>Běžné a kapitálové výdaje kapitoly 333-MŠMT – podle paragrafů</v>
      </c>
      <c r="I4" s="31"/>
      <c r="J4" s="29"/>
      <c r="K4" s="29"/>
      <c r="L4" s="29"/>
    </row>
    <row r="5" spans="1:12" s="28" customFormat="1" ht="15.75">
      <c r="A5" s="20" t="str">
        <f>IF(D5="","odstr","OK")</f>
        <v>odstr</v>
      </c>
      <c r="B5" s="35">
        <v>0</v>
      </c>
      <c r="D5" s="36"/>
      <c r="E5" s="37"/>
      <c r="F5" s="37"/>
      <c r="G5" s="37"/>
      <c r="H5" s="37"/>
      <c r="I5" s="37"/>
      <c r="J5" s="37"/>
      <c r="K5" s="37"/>
      <c r="L5" s="37"/>
    </row>
    <row r="6" spans="1:12" s="28" customFormat="1" ht="21" customHeight="1" hidden="1">
      <c r="A6" s="20" t="str">
        <f>IF(COUNTBLANK(C6:IV6)=254,"odstr","OK")</f>
        <v>odstr</v>
      </c>
      <c r="B6" s="38" t="s">
        <v>101</v>
      </c>
      <c r="D6" s="39"/>
      <c r="E6" s="39"/>
      <c r="F6" s="39"/>
      <c r="G6" s="39"/>
      <c r="H6" s="39"/>
      <c r="I6" s="39"/>
      <c r="J6" s="39"/>
      <c r="K6" s="39"/>
      <c r="L6" s="39"/>
    </row>
    <row r="7" spans="1:12" s="28" customFormat="1" ht="21" customHeight="1" hidden="1">
      <c r="A7" s="20" t="str">
        <f>IF(COUNTBLANK(C7:IV7)=254,"odstr","OK")</f>
        <v>odstr</v>
      </c>
      <c r="B7" s="38" t="s">
        <v>102</v>
      </c>
      <c r="D7" s="40"/>
      <c r="E7" s="40"/>
      <c r="F7" s="40"/>
      <c r="G7" s="40"/>
      <c r="H7" s="40"/>
      <c r="I7" s="40"/>
      <c r="J7" s="40"/>
      <c r="K7" s="40"/>
      <c r="L7" s="40"/>
    </row>
    <row r="8" spans="1:13" s="41" customFormat="1" ht="21" customHeight="1" thickBot="1">
      <c r="A8" s="20" t="s">
        <v>99</v>
      </c>
      <c r="B8" s="20"/>
      <c r="D8" s="42" t="s">
        <v>31</v>
      </c>
      <c r="E8" s="43"/>
      <c r="F8" s="43"/>
      <c r="G8" s="43"/>
      <c r="H8" s="43"/>
      <c r="I8" s="44"/>
      <c r="J8" s="44"/>
      <c r="K8" s="44"/>
      <c r="L8" s="45" t="s">
        <v>194</v>
      </c>
      <c r="M8" s="20"/>
    </row>
    <row r="9" spans="1:13" ht="6" customHeight="1">
      <c r="A9" s="20" t="s">
        <v>99</v>
      </c>
      <c r="C9" s="46"/>
      <c r="D9" s="571" t="s">
        <v>451</v>
      </c>
      <c r="E9" s="553"/>
      <c r="F9" s="138"/>
      <c r="G9" s="575" t="s">
        <v>452</v>
      </c>
      <c r="H9" s="575"/>
      <c r="I9" s="141"/>
      <c r="J9" s="578" t="s">
        <v>220</v>
      </c>
      <c r="K9" s="584" t="s">
        <v>221</v>
      </c>
      <c r="L9" s="548" t="s">
        <v>453</v>
      </c>
      <c r="M9" s="47"/>
    </row>
    <row r="10" spans="1:13" ht="6" customHeight="1">
      <c r="A10" s="20" t="s">
        <v>99</v>
      </c>
      <c r="C10" s="46"/>
      <c r="D10" s="572"/>
      <c r="E10" s="556"/>
      <c r="F10" s="142"/>
      <c r="G10" s="576"/>
      <c r="H10" s="576"/>
      <c r="I10" s="145"/>
      <c r="J10" s="579"/>
      <c r="K10" s="585"/>
      <c r="L10" s="549"/>
      <c r="M10" s="47"/>
    </row>
    <row r="11" spans="1:13" ht="6" customHeight="1">
      <c r="A11" s="20" t="s">
        <v>99</v>
      </c>
      <c r="C11" s="46"/>
      <c r="D11" s="572"/>
      <c r="E11" s="556"/>
      <c r="F11" s="142"/>
      <c r="G11" s="576"/>
      <c r="H11" s="576"/>
      <c r="I11" s="145"/>
      <c r="J11" s="579"/>
      <c r="K11" s="585"/>
      <c r="L11" s="549"/>
      <c r="M11" s="47"/>
    </row>
    <row r="12" spans="1:13" ht="6" customHeight="1">
      <c r="A12" s="20" t="s">
        <v>99</v>
      </c>
      <c r="C12" s="46"/>
      <c r="D12" s="572"/>
      <c r="E12" s="556"/>
      <c r="F12" s="142"/>
      <c r="G12" s="576"/>
      <c r="H12" s="576"/>
      <c r="I12" s="145"/>
      <c r="J12" s="579"/>
      <c r="K12" s="585"/>
      <c r="L12" s="549"/>
      <c r="M12" s="47"/>
    </row>
    <row r="13" spans="1:13" ht="6" customHeight="1" thickBot="1">
      <c r="A13" s="20" t="s">
        <v>99</v>
      </c>
      <c r="C13" s="46"/>
      <c r="D13" s="573"/>
      <c r="E13" s="574"/>
      <c r="F13" s="146"/>
      <c r="G13" s="577"/>
      <c r="H13" s="577"/>
      <c r="I13" s="149"/>
      <c r="J13" s="580"/>
      <c r="K13" s="586"/>
      <c r="L13" s="550"/>
      <c r="M13" s="47"/>
    </row>
    <row r="14" spans="1:13" ht="14.25" thickBot="1" thickTop="1">
      <c r="A14" s="51" t="e">
        <f>IF(COUNTBLANK(C14:IV14)=254,"odstr",IF(AND($A$1="TISK",SUM(J14:L14)=0),"odstr","OK"))</f>
        <v>#REF!</v>
      </c>
      <c r="B14" s="22" t="str">
        <f aca="true" t="shared" si="0" ref="B14:B45">IF(AND(J14=0,K14=0),"odstr","OK")</f>
        <v>OK</v>
      </c>
      <c r="C14" s="52"/>
      <c r="D14" s="398"/>
      <c r="E14" s="399" t="s">
        <v>454</v>
      </c>
      <c r="F14" s="399"/>
      <c r="G14" s="399"/>
      <c r="H14" s="400"/>
      <c r="I14" s="401"/>
      <c r="J14" s="402">
        <v>126931153.39476012</v>
      </c>
      <c r="K14" s="403">
        <v>11264404.55671</v>
      </c>
      <c r="L14" s="404">
        <v>138195557.9514701</v>
      </c>
      <c r="M14" s="47"/>
    </row>
    <row r="15" spans="1:13" ht="12.75" customHeight="1">
      <c r="A15" s="51" t="e">
        <f>IF(COUNTBLANK(C15:IV15)=254,"odstr",IF(AND($A$1="TISK",SUM(J15:L15)=0),"odstr","OK"))</f>
        <v>#REF!</v>
      </c>
      <c r="B15" s="22" t="str">
        <f t="shared" si="0"/>
        <v>OK</v>
      </c>
      <c r="C15" s="52"/>
      <c r="D15" s="405"/>
      <c r="E15" s="406"/>
      <c r="F15" s="406"/>
      <c r="G15" s="406" t="s">
        <v>455</v>
      </c>
      <c r="H15" s="407"/>
      <c r="I15" s="408"/>
      <c r="J15" s="409">
        <v>119956430.3296301</v>
      </c>
      <c r="K15" s="410">
        <v>4455057.27779</v>
      </c>
      <c r="L15" s="411">
        <v>124411487.6074201</v>
      </c>
      <c r="M15" s="47"/>
    </row>
    <row r="16" spans="1:13" ht="12.75">
      <c r="A16" s="51" t="e">
        <f>IF(COUNTBLANK(C16:IV16)=254,"odstr",IF(AND($A$1="TISK",SUM(J16:L16)=0),"odstr","OK"))</f>
        <v>#REF!</v>
      </c>
      <c r="B16" s="22" t="str">
        <f t="shared" si="0"/>
        <v>OK</v>
      </c>
      <c r="C16" s="52"/>
      <c r="D16" s="62"/>
      <c r="E16" s="178">
        <v>3111</v>
      </c>
      <c r="F16" s="249"/>
      <c r="G16" s="412" t="s">
        <v>456</v>
      </c>
      <c r="H16" s="412"/>
      <c r="I16" s="65"/>
      <c r="J16" s="66">
        <v>57456</v>
      </c>
      <c r="K16" s="68">
        <v>0</v>
      </c>
      <c r="L16" s="70">
        <v>57456</v>
      </c>
      <c r="M16" s="47"/>
    </row>
    <row r="17" spans="1:13" ht="12.75">
      <c r="A17" s="51" t="e">
        <f>IF(COUNTBLANK(C17:IV17)=254,"odstr",IF(AND($A$1="TISK",SUM(J17:L17)=0),"odstr","OK"))</f>
        <v>#REF!</v>
      </c>
      <c r="B17" s="22" t="str">
        <f t="shared" si="0"/>
        <v>OK</v>
      </c>
      <c r="C17" s="52"/>
      <c r="D17" s="62"/>
      <c r="E17" s="178">
        <v>3112</v>
      </c>
      <c r="F17" s="249"/>
      <c r="G17" s="412" t="s">
        <v>457</v>
      </c>
      <c r="H17" s="412"/>
      <c r="I17" s="65"/>
      <c r="J17" s="66">
        <v>25204</v>
      </c>
      <c r="K17" s="68">
        <v>0</v>
      </c>
      <c r="L17" s="70">
        <v>25204</v>
      </c>
      <c r="M17" s="47"/>
    </row>
    <row r="18" spans="1:13" ht="12.75">
      <c r="A18" s="51" t="e">
        <f>IF(COUNTBLANK(C18:IV18)=254,"odstr",IF(AND($A$1="TISK",SUM(J18:L18)=0),"odstr","OK"))</f>
        <v>#REF!</v>
      </c>
      <c r="B18" s="22" t="str">
        <f t="shared" si="0"/>
        <v>OK</v>
      </c>
      <c r="C18" s="52"/>
      <c r="D18" s="62"/>
      <c r="E18" s="178">
        <v>3113</v>
      </c>
      <c r="F18" s="249"/>
      <c r="G18" s="412" t="s">
        <v>458</v>
      </c>
      <c r="H18" s="412"/>
      <c r="I18" s="65"/>
      <c r="J18" s="66">
        <v>481744.88694</v>
      </c>
      <c r="K18" s="68">
        <v>0</v>
      </c>
      <c r="L18" s="70">
        <v>481744.88694</v>
      </c>
      <c r="M18" s="47"/>
    </row>
    <row r="19" spans="1:13" ht="12.75">
      <c r="A19" s="51" t="e">
        <f>IF(COUNTBLANK(C19:IV19)=254,"odstr",IF(AND($A$1="TISK",SUM(J19:L19)=0),"odstr","OK"))</f>
        <v>#REF!</v>
      </c>
      <c r="B19" s="22" t="str">
        <f t="shared" si="0"/>
        <v>OK</v>
      </c>
      <c r="C19" s="52"/>
      <c r="D19" s="62"/>
      <c r="E19" s="178">
        <v>3114</v>
      </c>
      <c r="F19" s="249"/>
      <c r="G19" s="412" t="s">
        <v>459</v>
      </c>
      <c r="H19" s="412"/>
      <c r="I19" s="65"/>
      <c r="J19" s="66">
        <v>348220</v>
      </c>
      <c r="K19" s="68">
        <v>0</v>
      </c>
      <c r="L19" s="70">
        <v>348220</v>
      </c>
      <c r="M19" s="47"/>
    </row>
    <row r="20" spans="1:13" ht="12.75">
      <c r="A20" s="51" t="e">
        <f>IF(COUNTBLANK(C20:IV20)=254,"odstr",IF(AND($A$1="TISK",SUM(J20:L20)=0),"odstr","OK"))</f>
        <v>#REF!</v>
      </c>
      <c r="B20" s="22" t="str">
        <f t="shared" si="0"/>
        <v>OK</v>
      </c>
      <c r="C20" s="52"/>
      <c r="D20" s="62"/>
      <c r="E20" s="178">
        <v>3121</v>
      </c>
      <c r="F20" s="249"/>
      <c r="G20" s="412" t="s">
        <v>460</v>
      </c>
      <c r="H20" s="412"/>
      <c r="I20" s="65"/>
      <c r="J20" s="66">
        <v>467751.35141</v>
      </c>
      <c r="K20" s="68">
        <v>0</v>
      </c>
      <c r="L20" s="70">
        <v>467751.35141</v>
      </c>
      <c r="M20" s="47"/>
    </row>
    <row r="21" spans="1:13" ht="12.75">
      <c r="A21" s="51" t="e">
        <f>IF(COUNTBLANK(C21:IV21)=254,"odstr",IF(AND($A$1="TISK",SUM(J21:L21)=0),"odstr","OK"))</f>
        <v>#REF!</v>
      </c>
      <c r="B21" s="22" t="str">
        <f t="shared" si="0"/>
        <v>OK</v>
      </c>
      <c r="C21" s="52"/>
      <c r="D21" s="62"/>
      <c r="E21" s="178">
        <v>3122</v>
      </c>
      <c r="F21" s="249"/>
      <c r="G21" s="412" t="s">
        <v>461</v>
      </c>
      <c r="H21" s="412"/>
      <c r="I21" s="65"/>
      <c r="J21" s="66">
        <v>485622.13592</v>
      </c>
      <c r="K21" s="68">
        <v>0</v>
      </c>
      <c r="L21" s="70">
        <v>485622.13592</v>
      </c>
      <c r="M21" s="47"/>
    </row>
    <row r="22" spans="1:13" ht="12.75">
      <c r="A22" s="51" t="e">
        <f>IF(COUNTBLANK(C22:IV22)=254,"odstr",IF(AND($A$1="TISK",SUM(J22:L22)=0),"odstr","OK"))</f>
        <v>#REF!</v>
      </c>
      <c r="B22" s="22" t="str">
        <f t="shared" si="0"/>
        <v>OK</v>
      </c>
      <c r="C22" s="52"/>
      <c r="D22" s="62"/>
      <c r="E22" s="178">
        <v>3123</v>
      </c>
      <c r="F22" s="249"/>
      <c r="G22" s="412" t="s">
        <v>462</v>
      </c>
      <c r="H22" s="412"/>
      <c r="I22" s="65"/>
      <c r="J22" s="66">
        <v>48230.603729999995</v>
      </c>
      <c r="K22" s="68">
        <v>0</v>
      </c>
      <c r="L22" s="70">
        <v>48230.603729999995</v>
      </c>
      <c r="M22" s="47"/>
    </row>
    <row r="23" spans="1:13" ht="12.75">
      <c r="A23" s="51" t="e">
        <f>IF(COUNTBLANK(C23:IV23)=254,"odstr",IF(AND($A$1="TISK",SUM(J23:L23)=0),"odstr","OK"))</f>
        <v>#REF!</v>
      </c>
      <c r="B23" s="22" t="str">
        <f t="shared" si="0"/>
        <v>OK</v>
      </c>
      <c r="C23" s="52"/>
      <c r="D23" s="62"/>
      <c r="E23" s="178">
        <v>3124</v>
      </c>
      <c r="F23" s="249"/>
      <c r="G23" s="412" t="s">
        <v>463</v>
      </c>
      <c r="H23" s="412"/>
      <c r="I23" s="65"/>
      <c r="J23" s="66">
        <v>220533.85160000002</v>
      </c>
      <c r="K23" s="68">
        <v>444.55</v>
      </c>
      <c r="L23" s="70">
        <v>220978.4016</v>
      </c>
      <c r="M23" s="47"/>
    </row>
    <row r="24" spans="1:13" ht="12.75">
      <c r="A24" s="51" t="e">
        <f>IF(COUNTBLANK(C24:IV24)=254,"odstr",IF(AND($A$1="TISK",SUM(J24:L24)=0),"odstr","OK"))</f>
        <v>#REF!</v>
      </c>
      <c r="B24" s="22" t="str">
        <f t="shared" si="0"/>
        <v>OK</v>
      </c>
      <c r="C24" s="52"/>
      <c r="D24" s="62"/>
      <c r="E24" s="178">
        <v>3126</v>
      </c>
      <c r="F24" s="249"/>
      <c r="G24" s="412" t="s">
        <v>464</v>
      </c>
      <c r="H24" s="412"/>
      <c r="I24" s="65"/>
      <c r="J24" s="66">
        <v>65751.7852</v>
      </c>
      <c r="K24" s="68">
        <v>0</v>
      </c>
      <c r="L24" s="70">
        <v>65751.7852</v>
      </c>
      <c r="M24" s="47"/>
    </row>
    <row r="25" spans="1:13" ht="12.75">
      <c r="A25" s="51" t="e">
        <f>IF(COUNTBLANK(C25:IV25)=254,"odstr",IF(AND($A$1="TISK",SUM(J25:L25)=0),"odstr","OK"))</f>
        <v>#REF!</v>
      </c>
      <c r="B25" s="22" t="str">
        <f t="shared" si="0"/>
        <v>OK</v>
      </c>
      <c r="C25" s="52"/>
      <c r="D25" s="62"/>
      <c r="E25" s="178">
        <v>3128</v>
      </c>
      <c r="F25" s="249"/>
      <c r="G25" s="412" t="s">
        <v>465</v>
      </c>
      <c r="H25" s="412"/>
      <c r="I25" s="65"/>
      <c r="J25" s="66">
        <v>73156.9644</v>
      </c>
      <c r="K25" s="68">
        <v>0</v>
      </c>
      <c r="L25" s="70">
        <v>73156.9644</v>
      </c>
      <c r="M25" s="47"/>
    </row>
    <row r="26" spans="1:13" ht="12.75">
      <c r="A26" s="51" t="e">
        <f>IF(COUNTBLANK(C26:IV26)=254,"odstr",IF(AND($A$1="TISK",SUM(J26:L26)=0),"odstr","OK"))</f>
        <v>#REF!</v>
      </c>
      <c r="B26" s="22" t="str">
        <f t="shared" si="0"/>
        <v>OK</v>
      </c>
      <c r="C26" s="52"/>
      <c r="D26" s="62"/>
      <c r="E26" s="178">
        <v>3131</v>
      </c>
      <c r="F26" s="249"/>
      <c r="G26" s="412" t="s">
        <v>467</v>
      </c>
      <c r="H26" s="412"/>
      <c r="I26" s="65"/>
      <c r="J26" s="66">
        <v>894860.25292</v>
      </c>
      <c r="K26" s="68">
        <v>28553.07328</v>
      </c>
      <c r="L26" s="70">
        <v>923413.3262</v>
      </c>
      <c r="M26" s="47"/>
    </row>
    <row r="27" spans="1:13" ht="12.75">
      <c r="A27" s="51" t="e">
        <f>IF(COUNTBLANK(C27:IV27)=254,"odstr",IF(AND($A$1="TISK",SUM(J27:L27)=0),"odstr","OK"))</f>
        <v>#REF!</v>
      </c>
      <c r="B27" s="22" t="str">
        <f t="shared" si="0"/>
        <v>OK</v>
      </c>
      <c r="C27" s="52"/>
      <c r="D27" s="62"/>
      <c r="E27" s="178">
        <v>3132</v>
      </c>
      <c r="F27" s="249"/>
      <c r="G27" s="412" t="s">
        <v>468</v>
      </c>
      <c r="H27" s="412"/>
      <c r="I27" s="65"/>
      <c r="J27" s="66">
        <v>346060.059</v>
      </c>
      <c r="K27" s="68">
        <v>925.001</v>
      </c>
      <c r="L27" s="70">
        <v>346985.06</v>
      </c>
      <c r="M27" s="47"/>
    </row>
    <row r="28" spans="1:13" ht="12.75">
      <c r="A28" s="51" t="e">
        <f>IF(COUNTBLANK(C28:IV28)=254,"odstr",IF(AND($A$1="TISK",SUM(J28:L28)=0),"odstr","OK"))</f>
        <v>#REF!</v>
      </c>
      <c r="B28" s="22" t="str">
        <f t="shared" si="0"/>
        <v>OK</v>
      </c>
      <c r="C28" s="52"/>
      <c r="D28" s="62"/>
      <c r="E28" s="178">
        <v>3141</v>
      </c>
      <c r="F28" s="249"/>
      <c r="G28" s="412" t="s">
        <v>469</v>
      </c>
      <c r="H28" s="412"/>
      <c r="I28" s="65"/>
      <c r="J28" s="66">
        <v>19344</v>
      </c>
      <c r="K28" s="68">
        <v>0</v>
      </c>
      <c r="L28" s="70">
        <v>19344</v>
      </c>
      <c r="M28" s="47"/>
    </row>
    <row r="29" spans="1:13" ht="12.75">
      <c r="A29" s="51" t="e">
        <f>IF(COUNTBLANK(C29:IV29)=254,"odstr",IF(AND($A$1="TISK",SUM(J29:L29)=0),"odstr","OK"))</f>
        <v>#REF!</v>
      </c>
      <c r="B29" s="22" t="str">
        <f t="shared" si="0"/>
        <v>OK</v>
      </c>
      <c r="C29" s="52"/>
      <c r="D29" s="62"/>
      <c r="E29" s="178">
        <v>3142</v>
      </c>
      <c r="F29" s="249"/>
      <c r="G29" s="412" t="s">
        <v>470</v>
      </c>
      <c r="H29" s="412"/>
      <c r="I29" s="65"/>
      <c r="J29" s="66">
        <v>65869</v>
      </c>
      <c r="K29" s="68">
        <v>0</v>
      </c>
      <c r="L29" s="70">
        <v>65869</v>
      </c>
      <c r="M29" s="47"/>
    </row>
    <row r="30" spans="1:13" ht="12.75">
      <c r="A30" s="51" t="e">
        <f>IF(COUNTBLANK(C30:IV30)=254,"odstr",IF(AND($A$1="TISK",SUM(J30:L30)=0),"odstr","OK"))</f>
        <v>#REF!</v>
      </c>
      <c r="B30" s="22" t="str">
        <f t="shared" si="0"/>
        <v>OK</v>
      </c>
      <c r="C30" s="52"/>
      <c r="D30" s="62"/>
      <c r="E30" s="178">
        <v>3143</v>
      </c>
      <c r="F30" s="249"/>
      <c r="G30" s="412" t="s">
        <v>471</v>
      </c>
      <c r="H30" s="412"/>
      <c r="I30" s="65"/>
      <c r="J30" s="66">
        <v>62067</v>
      </c>
      <c r="K30" s="68">
        <v>0</v>
      </c>
      <c r="L30" s="70">
        <v>62067</v>
      </c>
      <c r="M30" s="47"/>
    </row>
    <row r="31" spans="1:13" ht="12.75">
      <c r="A31" s="51" t="e">
        <f>IF(COUNTBLANK(C31:IV31)=254,"odstr",IF(AND($A$1="TISK",SUM(J31:L31)=0),"odstr","OK"))</f>
        <v>#REF!</v>
      </c>
      <c r="B31" s="22" t="str">
        <f t="shared" si="0"/>
        <v>OK</v>
      </c>
      <c r="C31" s="52"/>
      <c r="D31" s="62"/>
      <c r="E31" s="178">
        <v>3145</v>
      </c>
      <c r="F31" s="249"/>
      <c r="G31" s="412" t="s">
        <v>472</v>
      </c>
      <c r="H31" s="412"/>
      <c r="I31" s="65"/>
      <c r="J31" s="66">
        <v>66521</v>
      </c>
      <c r="K31" s="68">
        <v>0</v>
      </c>
      <c r="L31" s="70">
        <v>66521</v>
      </c>
      <c r="M31" s="47"/>
    </row>
    <row r="32" spans="1:13" ht="12.75">
      <c r="A32" s="51" t="e">
        <f>IF(COUNTBLANK(C32:IV32)=254,"odstr",IF(AND($A$1="TISK",SUM(J32:L32)=0),"odstr","OK"))</f>
        <v>#REF!</v>
      </c>
      <c r="B32" s="22" t="str">
        <f t="shared" si="0"/>
        <v>OK</v>
      </c>
      <c r="C32" s="52"/>
      <c r="D32" s="62"/>
      <c r="E32" s="178">
        <v>3146</v>
      </c>
      <c r="F32" s="249"/>
      <c r="G32" s="412" t="s">
        <v>473</v>
      </c>
      <c r="H32" s="412"/>
      <c r="I32" s="65"/>
      <c r="J32" s="66">
        <v>188292.35174000004</v>
      </c>
      <c r="K32" s="68">
        <v>0</v>
      </c>
      <c r="L32" s="70">
        <v>188292.35174000004</v>
      </c>
      <c r="M32" s="47"/>
    </row>
    <row r="33" spans="1:13" ht="12.75" customHeight="1">
      <c r="A33" s="51" t="e">
        <f>IF(COUNTBLANK(C33:IV33)=254,"odstr",IF(AND($A$1="TISK",SUM(J33:L33)=0),"odstr","OK"))</f>
        <v>#REF!</v>
      </c>
      <c r="B33" s="22" t="str">
        <f t="shared" si="0"/>
        <v>OK</v>
      </c>
      <c r="C33" s="52"/>
      <c r="D33" s="62"/>
      <c r="E33" s="178">
        <v>3147</v>
      </c>
      <c r="F33" s="249"/>
      <c r="G33" s="412" t="s">
        <v>474</v>
      </c>
      <c r="H33" s="413"/>
      <c r="I33" s="65"/>
      <c r="J33" s="66">
        <v>43713</v>
      </c>
      <c r="K33" s="68">
        <v>0</v>
      </c>
      <c r="L33" s="70">
        <v>43713</v>
      </c>
      <c r="M33" s="47"/>
    </row>
    <row r="34" spans="1:13" ht="12.75">
      <c r="A34" s="51" t="e">
        <f>IF(COUNTBLANK(C34:IV34)=254,"odstr",IF(AND($A$1="TISK",SUM(J34:L34)=0),"odstr","OK"))</f>
        <v>#REF!</v>
      </c>
      <c r="B34" s="22" t="str">
        <f t="shared" si="0"/>
        <v>OK</v>
      </c>
      <c r="C34" s="52"/>
      <c r="D34" s="62"/>
      <c r="E34" s="178">
        <v>3149</v>
      </c>
      <c r="F34" s="249"/>
      <c r="G34" s="412" t="s">
        <v>10</v>
      </c>
      <c r="H34" s="412"/>
      <c r="I34" s="65"/>
      <c r="J34" s="66">
        <v>1983.8563700000002</v>
      </c>
      <c r="K34" s="68">
        <v>0</v>
      </c>
      <c r="L34" s="70">
        <v>1983.8563700000002</v>
      </c>
      <c r="M34" s="47"/>
    </row>
    <row r="35" spans="1:13" ht="12.75">
      <c r="A35" s="51" t="e">
        <f>IF(COUNTBLANK(C35:IV35)=254,"odstr",IF(AND($A$1="TISK",SUM(J35:L35)=0),"odstr","OK"))</f>
        <v>#REF!</v>
      </c>
      <c r="B35" s="22" t="str">
        <f t="shared" si="0"/>
        <v>OK</v>
      </c>
      <c r="C35" s="52"/>
      <c r="D35" s="62"/>
      <c r="E35" s="178">
        <v>3150</v>
      </c>
      <c r="F35" s="249"/>
      <c r="G35" s="412" t="s">
        <v>475</v>
      </c>
      <c r="H35" s="412"/>
      <c r="I35" s="65"/>
      <c r="J35" s="66">
        <v>134193.90689999997</v>
      </c>
      <c r="K35" s="68">
        <v>49.684</v>
      </c>
      <c r="L35" s="70">
        <v>134243.59089999998</v>
      </c>
      <c r="M35" s="47"/>
    </row>
    <row r="36" spans="1:13" ht="12.75">
      <c r="A36" s="51" t="e">
        <f>IF(COUNTBLANK(C36:IV36)=254,"odstr",IF(AND($A$1="TISK",SUM(J36:L36)=0),"odstr","OK"))</f>
        <v>#REF!</v>
      </c>
      <c r="B36" s="22" t="str">
        <f t="shared" si="0"/>
        <v>OK</v>
      </c>
      <c r="C36" s="52"/>
      <c r="D36" s="62"/>
      <c r="E36" s="178">
        <v>3211</v>
      </c>
      <c r="F36" s="249"/>
      <c r="G36" s="412" t="s">
        <v>476</v>
      </c>
      <c r="H36" s="412"/>
      <c r="I36" s="65"/>
      <c r="J36" s="66">
        <v>20500871.66402</v>
      </c>
      <c r="K36" s="68">
        <v>1415798.78954</v>
      </c>
      <c r="L36" s="70">
        <v>21916670.45356</v>
      </c>
      <c r="M36" s="47"/>
    </row>
    <row r="37" spans="1:13" ht="12.75">
      <c r="A37" s="51" t="e">
        <f>IF(COUNTBLANK(C37:IV37)=254,"odstr",IF(AND($A$1="TISK",SUM(J37:L37)=0),"odstr","OK"))</f>
        <v>#REF!</v>
      </c>
      <c r="B37" s="22" t="str">
        <f t="shared" si="0"/>
        <v>OK</v>
      </c>
      <c r="C37" s="52"/>
      <c r="D37" s="62"/>
      <c r="E37" s="178">
        <v>3212</v>
      </c>
      <c r="F37" s="249"/>
      <c r="G37" s="412" t="s">
        <v>477</v>
      </c>
      <c r="H37" s="412"/>
      <c r="I37" s="65"/>
      <c r="J37" s="66">
        <v>8321367.77054</v>
      </c>
      <c r="K37" s="68">
        <v>2802561.4344099998</v>
      </c>
      <c r="L37" s="70">
        <v>11123929.20495</v>
      </c>
      <c r="M37" s="47"/>
    </row>
    <row r="38" spans="1:13" ht="12.75">
      <c r="A38" s="51" t="e">
        <f>IF(COUNTBLANK(C38:IV38)=254,"odstr",IF(AND($A$1="TISK",SUM(J38:L38)=0),"odstr","OK"))</f>
        <v>#REF!</v>
      </c>
      <c r="B38" s="22" t="str">
        <f t="shared" si="0"/>
        <v>OK</v>
      </c>
      <c r="C38" s="52"/>
      <c r="D38" s="62"/>
      <c r="E38" s="178">
        <v>3221</v>
      </c>
      <c r="F38" s="249"/>
      <c r="G38" s="412" t="s">
        <v>478</v>
      </c>
      <c r="H38" s="412"/>
      <c r="I38" s="65"/>
      <c r="J38" s="66">
        <v>173506</v>
      </c>
      <c r="K38" s="68">
        <v>0</v>
      </c>
      <c r="L38" s="70">
        <v>173506</v>
      </c>
      <c r="M38" s="47"/>
    </row>
    <row r="39" spans="1:13" ht="12.75">
      <c r="A39" s="51" t="e">
        <f>IF(COUNTBLANK(C39:IV39)=254,"odstr",IF(AND($A$1="TISK",SUM(J39:L39)=0),"odstr","OK"))</f>
        <v>#REF!</v>
      </c>
      <c r="B39" s="22" t="str">
        <f t="shared" si="0"/>
        <v>OK</v>
      </c>
      <c r="C39" s="52"/>
      <c r="D39" s="62"/>
      <c r="E39" s="178">
        <v>3231</v>
      </c>
      <c r="F39" s="249"/>
      <c r="G39" s="412" t="s">
        <v>479</v>
      </c>
      <c r="H39" s="412"/>
      <c r="I39" s="65"/>
      <c r="J39" s="66">
        <v>12563</v>
      </c>
      <c r="K39" s="68">
        <v>0</v>
      </c>
      <c r="L39" s="70">
        <v>12563</v>
      </c>
      <c r="M39" s="47"/>
    </row>
    <row r="40" spans="1:13" ht="12.75">
      <c r="A40" s="51" t="e">
        <f>IF(COUNTBLANK(C40:IV40)=254,"odstr",IF(AND($A$1="TISK",SUM(J40:L40)=0),"odstr","OK"))</f>
        <v>#REF!</v>
      </c>
      <c r="B40" s="22" t="str">
        <f t="shared" si="0"/>
        <v>OK</v>
      </c>
      <c r="C40" s="52"/>
      <c r="D40" s="62"/>
      <c r="E40" s="178">
        <v>3261</v>
      </c>
      <c r="F40" s="249"/>
      <c r="G40" s="412" t="s">
        <v>480</v>
      </c>
      <c r="H40" s="412"/>
      <c r="I40" s="65"/>
      <c r="J40" s="66">
        <v>333571.9946500001</v>
      </c>
      <c r="K40" s="68">
        <v>14652.163</v>
      </c>
      <c r="L40" s="70">
        <v>348224.1576500001</v>
      </c>
      <c r="M40" s="47"/>
    </row>
    <row r="41" spans="1:13" ht="12.75">
      <c r="A41" s="51" t="e">
        <f>IF(COUNTBLANK(C41:IV41)=254,"odstr",IF(AND($A$1="TISK",SUM(J41:L41)=0),"odstr","OK"))</f>
        <v>#REF!</v>
      </c>
      <c r="B41" s="22" t="str">
        <f t="shared" si="0"/>
        <v>OK</v>
      </c>
      <c r="C41" s="52"/>
      <c r="D41" s="62"/>
      <c r="E41" s="178">
        <v>3262</v>
      </c>
      <c r="F41" s="249"/>
      <c r="G41" s="412" t="s">
        <v>481</v>
      </c>
      <c r="H41" s="412"/>
      <c r="I41" s="65"/>
      <c r="J41" s="66">
        <v>340097.40103999997</v>
      </c>
      <c r="K41" s="68">
        <v>16295.329169999999</v>
      </c>
      <c r="L41" s="70">
        <v>356392.73020999995</v>
      </c>
      <c r="M41" s="47"/>
    </row>
    <row r="42" spans="1:13" ht="12.75">
      <c r="A42" s="51" t="e">
        <f>IF(COUNTBLANK(C42:IV42)=254,"odstr",IF(AND($A$1="TISK",SUM(J42:L42)=0),"odstr","OK"))</f>
        <v>#REF!</v>
      </c>
      <c r="B42" s="22" t="str">
        <f t="shared" si="0"/>
        <v>OK</v>
      </c>
      <c r="C42" s="52"/>
      <c r="D42" s="62"/>
      <c r="E42" s="178">
        <v>3269</v>
      </c>
      <c r="F42" s="249"/>
      <c r="G42" s="412" t="s">
        <v>482</v>
      </c>
      <c r="H42" s="412"/>
      <c r="I42" s="65"/>
      <c r="J42" s="66">
        <v>1.769</v>
      </c>
      <c r="K42" s="68">
        <v>0</v>
      </c>
      <c r="L42" s="70">
        <v>1.769</v>
      </c>
      <c r="M42" s="47"/>
    </row>
    <row r="43" spans="1:13" ht="12.75">
      <c r="A43" s="51" t="e">
        <f>IF(COUNTBLANK(C43:IV43)=254,"odstr",IF(AND($A$1="TISK",SUM(J43:L43)=0),"odstr","OK"))</f>
        <v>#REF!</v>
      </c>
      <c r="B43" s="22" t="str">
        <f t="shared" si="0"/>
        <v>OK</v>
      </c>
      <c r="C43" s="52"/>
      <c r="D43" s="62"/>
      <c r="E43" s="178">
        <v>3291</v>
      </c>
      <c r="F43" s="249"/>
      <c r="G43" s="412" t="s">
        <v>483</v>
      </c>
      <c r="H43" s="412"/>
      <c r="I43" s="65"/>
      <c r="J43" s="66">
        <v>10481.59568</v>
      </c>
      <c r="K43" s="68">
        <v>0</v>
      </c>
      <c r="L43" s="70">
        <v>10481.59568</v>
      </c>
      <c r="M43" s="47"/>
    </row>
    <row r="44" spans="1:13" ht="12.75">
      <c r="A44" s="51" t="e">
        <f>IF(COUNTBLANK(C44:IV44)=254,"odstr",IF(AND($A$1="TISK",SUM(J44:L44)=0),"odstr","OK"))</f>
        <v>#REF!</v>
      </c>
      <c r="B44" s="22" t="str">
        <f t="shared" si="0"/>
        <v>OK</v>
      </c>
      <c r="C44" s="52"/>
      <c r="D44" s="62"/>
      <c r="E44" s="178">
        <v>3292</v>
      </c>
      <c r="F44" s="249"/>
      <c r="G44" s="412" t="s">
        <v>484</v>
      </c>
      <c r="H44" s="412"/>
      <c r="I44" s="65"/>
      <c r="J44" s="66">
        <v>13067</v>
      </c>
      <c r="K44" s="68">
        <v>0</v>
      </c>
      <c r="L44" s="70">
        <v>13067</v>
      </c>
      <c r="M44" s="47"/>
    </row>
    <row r="45" spans="1:13" ht="12.75">
      <c r="A45" s="51" t="e">
        <f>IF(COUNTBLANK(C45:IV45)=254,"odstr",IF(AND($A$1="TISK",SUM(J45:L45)=0),"odstr","OK"))</f>
        <v>#REF!</v>
      </c>
      <c r="B45" s="22" t="str">
        <f t="shared" si="0"/>
        <v>OK</v>
      </c>
      <c r="C45" s="52"/>
      <c r="D45" s="62"/>
      <c r="E45" s="178">
        <v>3293</v>
      </c>
      <c r="F45" s="249"/>
      <c r="G45" s="412" t="s">
        <v>485</v>
      </c>
      <c r="H45" s="412"/>
      <c r="I45" s="65"/>
      <c r="J45" s="66">
        <v>15452.311</v>
      </c>
      <c r="K45" s="68">
        <v>0</v>
      </c>
      <c r="L45" s="70">
        <v>15452.311</v>
      </c>
      <c r="M45" s="47"/>
    </row>
    <row r="46" spans="1:13" ht="12.75">
      <c r="A46" s="51" t="e">
        <f>IF(COUNTBLANK(C46:IV46)=254,"odstr",IF(AND($A$1="TISK",SUM(J46:L46)=0),"odstr","OK"))</f>
        <v>#REF!</v>
      </c>
      <c r="B46" s="22" t="str">
        <f aca="true" t="shared" si="1" ref="B46:B70">IF(AND(J46=0,K46=0),"odstr","OK")</f>
        <v>OK</v>
      </c>
      <c r="C46" s="52"/>
      <c r="D46" s="62"/>
      <c r="E46" s="178">
        <v>3299</v>
      </c>
      <c r="F46" s="249"/>
      <c r="G46" s="412" t="s">
        <v>486</v>
      </c>
      <c r="H46" s="412"/>
      <c r="I46" s="65"/>
      <c r="J46" s="66">
        <v>86138873.81757012</v>
      </c>
      <c r="K46" s="68">
        <v>175777.25339</v>
      </c>
      <c r="L46" s="70">
        <v>86314651.07096012</v>
      </c>
      <c r="M46" s="47"/>
    </row>
    <row r="47" spans="1:13" ht="12.75">
      <c r="A47" s="51" t="e">
        <f>IF(COUNTBLANK(C47:IV47)=254,"odstr",IF(AND($A$1="TISK",SUM(J47:L47)=0),"odstr","OK"))</f>
        <v>#REF!</v>
      </c>
      <c r="B47" s="22" t="str">
        <f t="shared" si="1"/>
        <v>OK</v>
      </c>
      <c r="C47" s="52"/>
      <c r="D47" s="81"/>
      <c r="E47" s="414"/>
      <c r="F47" s="82"/>
      <c r="G47" s="82" t="s">
        <v>487</v>
      </c>
      <c r="H47" s="83"/>
      <c r="I47" s="84"/>
      <c r="J47" s="203">
        <v>177808.02</v>
      </c>
      <c r="K47" s="87">
        <v>1696.88361</v>
      </c>
      <c r="L47" s="89">
        <v>179504.90360999998</v>
      </c>
      <c r="M47" s="47"/>
    </row>
    <row r="48" spans="1:13" ht="12.75">
      <c r="A48" s="51" t="e">
        <f>IF(COUNTBLANK(C48:IV48)=254,"odstr",IF(AND($A$1="TISK",SUM(J48:L48)=0),"odstr","OK"))</f>
        <v>#REF!</v>
      </c>
      <c r="B48" s="22" t="str">
        <f t="shared" si="1"/>
        <v>OK</v>
      </c>
      <c r="C48" s="52"/>
      <c r="D48" s="62"/>
      <c r="E48" s="178">
        <v>3314</v>
      </c>
      <c r="F48" s="249"/>
      <c r="G48" s="63" t="s">
        <v>488</v>
      </c>
      <c r="H48" s="64"/>
      <c r="I48" s="65"/>
      <c r="J48" s="66">
        <v>147978.118</v>
      </c>
      <c r="K48" s="68">
        <v>0</v>
      </c>
      <c r="L48" s="70">
        <v>147978.118</v>
      </c>
      <c r="M48" s="47"/>
    </row>
    <row r="49" spans="1:13" ht="12.75">
      <c r="A49" s="51" t="e">
        <f>IF(COUNTBLANK(C49:IV49)=254,"odstr",IF(AND($A$1="TISK",SUM(J49:L49)=0),"odstr","OK"))</f>
        <v>#REF!</v>
      </c>
      <c r="B49" s="22" t="str">
        <f t="shared" si="1"/>
        <v>OK</v>
      </c>
      <c r="C49" s="52"/>
      <c r="D49" s="62"/>
      <c r="E49" s="178">
        <v>3315</v>
      </c>
      <c r="F49" s="249"/>
      <c r="G49" s="63" t="s">
        <v>489</v>
      </c>
      <c r="H49" s="64"/>
      <c r="I49" s="65"/>
      <c r="J49" s="66">
        <v>29829.902</v>
      </c>
      <c r="K49" s="68">
        <v>1696.88361</v>
      </c>
      <c r="L49" s="70">
        <v>31526.78561</v>
      </c>
      <c r="M49" s="47"/>
    </row>
    <row r="50" spans="1:13" ht="12.75">
      <c r="A50" s="51" t="e">
        <f>IF(COUNTBLANK(C50:IV50)=254,"odstr",IF(AND($A$1="TISK",SUM(J50:L50)=0),"odstr","OK"))</f>
        <v>#REF!</v>
      </c>
      <c r="B50" s="22" t="str">
        <f t="shared" si="1"/>
        <v>OK</v>
      </c>
      <c r="C50" s="52"/>
      <c r="D50" s="81"/>
      <c r="E50" s="414"/>
      <c r="F50" s="82"/>
      <c r="G50" s="82" t="s">
        <v>490</v>
      </c>
      <c r="H50" s="83"/>
      <c r="I50" s="84"/>
      <c r="J50" s="203">
        <v>2489559.73574</v>
      </c>
      <c r="K50" s="87">
        <v>824764.30824</v>
      </c>
      <c r="L50" s="89">
        <v>3314324.04398</v>
      </c>
      <c r="M50" s="47"/>
    </row>
    <row r="51" spans="1:13" ht="12.75">
      <c r="A51" s="51" t="e">
        <f>IF(COUNTBLANK(C51:IV51)=254,"odstr",IF(AND($A$1="TISK",SUM(J51:L51)=0),"odstr","OK"))</f>
        <v>#REF!</v>
      </c>
      <c r="B51" s="22" t="str">
        <f t="shared" si="1"/>
        <v>OK</v>
      </c>
      <c r="C51" s="52"/>
      <c r="D51" s="62"/>
      <c r="E51" s="178">
        <v>3411</v>
      </c>
      <c r="F51" s="249"/>
      <c r="G51" s="63" t="s">
        <v>491</v>
      </c>
      <c r="H51" s="64"/>
      <c r="I51" s="65"/>
      <c r="J51" s="66">
        <v>848928.6559299999</v>
      </c>
      <c r="K51" s="68">
        <v>0</v>
      </c>
      <c r="L51" s="70">
        <v>848928.6559299999</v>
      </c>
      <c r="M51" s="47"/>
    </row>
    <row r="52" spans="1:13" ht="12.75">
      <c r="A52" s="51" t="e">
        <f>IF(COUNTBLANK(C52:IV52)=254,"odstr",IF(AND($A$1="TISK",SUM(J52:L52)=0),"odstr","OK"))</f>
        <v>#REF!</v>
      </c>
      <c r="B52" s="22" t="str">
        <f t="shared" si="1"/>
        <v>OK</v>
      </c>
      <c r="C52" s="52"/>
      <c r="D52" s="62"/>
      <c r="E52" s="178">
        <v>3419</v>
      </c>
      <c r="F52" s="249"/>
      <c r="G52" s="63" t="s">
        <v>492</v>
      </c>
      <c r="H52" s="64"/>
      <c r="I52" s="65"/>
      <c r="J52" s="66">
        <v>1357524</v>
      </c>
      <c r="K52" s="68">
        <v>799005.80824</v>
      </c>
      <c r="L52" s="70">
        <v>2156529.80824</v>
      </c>
      <c r="M52" s="47"/>
    </row>
    <row r="53" spans="1:13" ht="12.75" customHeight="1">
      <c r="A53" s="51" t="e">
        <f>IF(COUNTBLANK(C53:IV53)=254,"odstr",IF(AND($A$1="TISK",SUM(J53:L53)=0),"odstr","OK"))</f>
        <v>#REF!</v>
      </c>
      <c r="B53" s="22" t="str">
        <f t="shared" si="1"/>
        <v>OK</v>
      </c>
      <c r="C53" s="52"/>
      <c r="D53" s="62"/>
      <c r="E53" s="178">
        <v>3421</v>
      </c>
      <c r="F53" s="249"/>
      <c r="G53" s="63" t="s">
        <v>493</v>
      </c>
      <c r="H53" s="415"/>
      <c r="I53" s="65"/>
      <c r="J53" s="66">
        <v>283107.07981</v>
      </c>
      <c r="K53" s="68">
        <v>25758.5</v>
      </c>
      <c r="L53" s="70">
        <v>308865.57981</v>
      </c>
      <c r="M53" s="47"/>
    </row>
    <row r="54" spans="1:13" ht="12.75">
      <c r="A54" s="51" t="e">
        <f>IF(COUNTBLANK(C54:IV54)=254,"odstr",IF(AND($A$1="TISK",SUM(J54:L54)=0),"odstr","OK"))</f>
        <v>#REF!</v>
      </c>
      <c r="B54" s="22" t="str">
        <f t="shared" si="1"/>
        <v>OK</v>
      </c>
      <c r="C54" s="52"/>
      <c r="D54" s="81"/>
      <c r="E54" s="414"/>
      <c r="F54" s="82"/>
      <c r="G54" s="82" t="s">
        <v>494</v>
      </c>
      <c r="H54" s="83"/>
      <c r="I54" s="84"/>
      <c r="J54" s="203">
        <v>10454.795</v>
      </c>
      <c r="K54" s="87">
        <v>0</v>
      </c>
      <c r="L54" s="89">
        <v>10454.795</v>
      </c>
      <c r="M54" s="47"/>
    </row>
    <row r="55" spans="1:13" ht="12.75">
      <c r="A55" s="51" t="e">
        <f>IF(COUNTBLANK(C55:IV55)=254,"odstr",IF(AND($A$1="TISK",SUM(J55:L55)=0),"odstr","OK"))</f>
        <v>#REF!</v>
      </c>
      <c r="B55" s="22" t="str">
        <f t="shared" si="1"/>
        <v>OK</v>
      </c>
      <c r="C55" s="52"/>
      <c r="D55" s="321"/>
      <c r="E55" s="226">
        <v>3541</v>
      </c>
      <c r="F55" s="322"/>
      <c r="G55" s="416" t="s">
        <v>495</v>
      </c>
      <c r="H55" s="323"/>
      <c r="I55" s="324"/>
      <c r="J55" s="220">
        <v>10454.795</v>
      </c>
      <c r="K55" s="222">
        <v>0</v>
      </c>
      <c r="L55" s="70">
        <v>10454.795</v>
      </c>
      <c r="M55" s="47"/>
    </row>
    <row r="56" spans="1:13" ht="12.75">
      <c r="A56" s="51" t="e">
        <f>IF(COUNTBLANK(C56:IV56)=254,"odstr",IF(AND($A$1="TISK",SUM(J56:L56)=0),"odstr","OK"))</f>
        <v>#REF!</v>
      </c>
      <c r="B56" s="22" t="str">
        <f t="shared" si="1"/>
        <v>OK</v>
      </c>
      <c r="C56" s="52"/>
      <c r="D56" s="81"/>
      <c r="E56" s="414"/>
      <c r="F56" s="82"/>
      <c r="G56" s="82" t="s">
        <v>496</v>
      </c>
      <c r="H56" s="83"/>
      <c r="I56" s="84"/>
      <c r="J56" s="203">
        <v>4296900.514390002</v>
      </c>
      <c r="K56" s="87">
        <v>5982886.087069999</v>
      </c>
      <c r="L56" s="89">
        <v>10279786.601460002</v>
      </c>
      <c r="M56" s="47"/>
    </row>
    <row r="57" spans="1:13" ht="13.5" customHeight="1" thickBot="1">
      <c r="A57" s="51" t="e">
        <f>IF(COUNTBLANK(C57:IV57)=254,"odstr",IF(AND($A$1="TISK",SUM(J57:L57)=0),"odstr","OK"))</f>
        <v>#REF!</v>
      </c>
      <c r="B57" s="22" t="str">
        <f t="shared" si="1"/>
        <v>OK</v>
      </c>
      <c r="C57" s="52"/>
      <c r="D57" s="417"/>
      <c r="E57" s="418">
        <v>3809</v>
      </c>
      <c r="F57" s="419"/>
      <c r="G57" s="633" t="s">
        <v>497</v>
      </c>
      <c r="H57" s="633" t="e">
        <v>#N/A</v>
      </c>
      <c r="I57" s="274"/>
      <c r="J57" s="420">
        <v>4296900.514390002</v>
      </c>
      <c r="K57" s="421">
        <v>5982886.087069999</v>
      </c>
      <c r="L57" s="422">
        <v>10279786.601460002</v>
      </c>
      <c r="M57" s="47"/>
    </row>
    <row r="58" spans="1:13" ht="13.5" thickBot="1">
      <c r="A58" s="51" t="e">
        <f>IF(COUNTBLANK(C58:IV58)=254,"odstr",IF(AND($A$1="TISK",SUM(J58:L58)=0),"odstr","OK"))</f>
        <v>#REF!</v>
      </c>
      <c r="B58" s="22" t="str">
        <f t="shared" si="1"/>
        <v>OK</v>
      </c>
      <c r="C58" s="52"/>
      <c r="D58" s="108"/>
      <c r="E58" s="423" t="s">
        <v>498</v>
      </c>
      <c r="F58" s="109"/>
      <c r="G58" s="109"/>
      <c r="H58" s="110"/>
      <c r="I58" s="111"/>
      <c r="J58" s="112">
        <v>135857</v>
      </c>
      <c r="K58" s="114">
        <v>0</v>
      </c>
      <c r="L58" s="116">
        <v>135857</v>
      </c>
      <c r="M58" s="47"/>
    </row>
    <row r="59" spans="1:13" ht="25.5" customHeight="1">
      <c r="A59" s="51" t="e">
        <f>IF(COUNTBLANK(C59:IV59)=254,"odstr",IF(AND($A$1="TISK",SUM(J59:L59)=0),"odstr","OK"))</f>
        <v>#REF!</v>
      </c>
      <c r="B59" s="22" t="str">
        <f t="shared" si="1"/>
        <v>OK</v>
      </c>
      <c r="C59" s="52"/>
      <c r="D59" s="405"/>
      <c r="E59" s="424"/>
      <c r="F59" s="406"/>
      <c r="G59" s="632" t="s">
        <v>499</v>
      </c>
      <c r="H59" s="632"/>
      <c r="I59" s="408"/>
      <c r="J59" s="409">
        <v>135857</v>
      </c>
      <c r="K59" s="410">
        <v>0</v>
      </c>
      <c r="L59" s="411">
        <v>135857</v>
      </c>
      <c r="M59" s="47"/>
    </row>
    <row r="60" spans="1:13" ht="13.5" thickBot="1">
      <c r="A60" s="51" t="e">
        <f>IF(COUNTBLANK(C60:IV60)=254,"odstr",IF(AND($A$1="TISK",SUM(J60:L60)=0),"odstr","OK"))</f>
        <v>#REF!</v>
      </c>
      <c r="B60" s="22" t="str">
        <f t="shared" si="1"/>
        <v>OK</v>
      </c>
      <c r="C60" s="52"/>
      <c r="D60" s="99"/>
      <c r="E60" s="425">
        <v>4322</v>
      </c>
      <c r="F60" s="426"/>
      <c r="G60" s="427" t="s">
        <v>500</v>
      </c>
      <c r="H60" s="101"/>
      <c r="I60" s="102"/>
      <c r="J60" s="103">
        <v>135857</v>
      </c>
      <c r="K60" s="105">
        <v>0</v>
      </c>
      <c r="L60" s="107">
        <v>135857</v>
      </c>
      <c r="M60" s="47"/>
    </row>
    <row r="61" spans="1:13" ht="13.5" thickBot="1">
      <c r="A61" s="51" t="e">
        <f>IF(COUNTBLANK(C61:IV61)=254,"odstr",IF(AND($A$1="TISK",SUM(J61:L61)=0),"odstr","OK"))</f>
        <v>#REF!</v>
      </c>
      <c r="B61" s="22" t="str">
        <f t="shared" si="1"/>
        <v>OK</v>
      </c>
      <c r="C61" s="52"/>
      <c r="D61" s="108"/>
      <c r="E61" s="423" t="s">
        <v>501</v>
      </c>
      <c r="F61" s="109"/>
      <c r="G61" s="109"/>
      <c r="H61" s="110"/>
      <c r="I61" s="111"/>
      <c r="J61" s="112">
        <v>7750.072</v>
      </c>
      <c r="K61" s="114">
        <v>0</v>
      </c>
      <c r="L61" s="116">
        <v>7750.072</v>
      </c>
      <c r="M61" s="47"/>
    </row>
    <row r="62" spans="1:13" ht="12.75">
      <c r="A62" s="51" t="e">
        <f>IF(COUNTBLANK(C62:IV62)=254,"odstr",IF(AND($A$1="TISK",SUM(J62:L62)=0),"odstr","OK"))</f>
        <v>#REF!</v>
      </c>
      <c r="B62" s="22" t="str">
        <f t="shared" si="1"/>
        <v>odstr</v>
      </c>
      <c r="C62" s="52"/>
      <c r="D62" s="405"/>
      <c r="E62" s="424"/>
      <c r="F62" s="406"/>
      <c r="G62" s="428" t="s">
        <v>502</v>
      </c>
      <c r="H62" s="407"/>
      <c r="I62" s="408"/>
      <c r="J62" s="409">
        <v>0</v>
      </c>
      <c r="K62" s="410">
        <v>0</v>
      </c>
      <c r="L62" s="411">
        <v>0</v>
      </c>
      <c r="M62" s="47"/>
    </row>
    <row r="63" spans="1:13" ht="12.75">
      <c r="A63" s="51" t="e">
        <f>IF(COUNTBLANK(C63:IV63)=254,"odstr",IF(AND($A$1="TISK",SUM(J63:L63)=0),"odstr","OK"))</f>
        <v>#REF!</v>
      </c>
      <c r="B63" s="22" t="str">
        <f t="shared" si="1"/>
        <v>odstr</v>
      </c>
      <c r="C63" s="52"/>
      <c r="D63" s="321"/>
      <c r="E63" s="226">
        <v>5299</v>
      </c>
      <c r="F63" s="322"/>
      <c r="G63" s="429" t="s">
        <v>503</v>
      </c>
      <c r="H63" s="323"/>
      <c r="I63" s="324"/>
      <c r="J63" s="220">
        <v>0</v>
      </c>
      <c r="K63" s="222">
        <v>0</v>
      </c>
      <c r="L63" s="70">
        <v>0</v>
      </c>
      <c r="M63" s="47"/>
    </row>
    <row r="64" spans="1:13" ht="12.75">
      <c r="A64" s="51" t="e">
        <f>IF(COUNTBLANK(C64:IV64)=254,"odstr",IF(AND($A$1="TISK",SUM(J64:L64)=0),"odstr","OK"))</f>
        <v>#REF!</v>
      </c>
      <c r="B64" s="22" t="str">
        <f t="shared" si="1"/>
        <v>OK</v>
      </c>
      <c r="C64" s="52"/>
      <c r="D64" s="81"/>
      <c r="E64" s="414"/>
      <c r="F64" s="82"/>
      <c r="G64" s="311" t="s">
        <v>504</v>
      </c>
      <c r="H64" s="83"/>
      <c r="I64" s="84"/>
      <c r="J64" s="203">
        <v>7750.072</v>
      </c>
      <c r="K64" s="87">
        <v>0</v>
      </c>
      <c r="L64" s="89">
        <v>7750.072</v>
      </c>
      <c r="M64" s="47"/>
    </row>
    <row r="65" spans="1:13" ht="13.5" thickBot="1">
      <c r="A65" s="51" t="e">
        <f>IF(COUNTBLANK(C65:IV65)=254,"odstr",IF(AND($A$1="TISK",SUM(J65:L65)=0),"odstr","OK"))</f>
        <v>#REF!</v>
      </c>
      <c r="B65" s="22" t="str">
        <f t="shared" si="1"/>
        <v>OK</v>
      </c>
      <c r="C65" s="52"/>
      <c r="D65" s="417"/>
      <c r="E65" s="418">
        <v>5399</v>
      </c>
      <c r="F65" s="419"/>
      <c r="G65" s="430" t="s">
        <v>505</v>
      </c>
      <c r="H65" s="431"/>
      <c r="I65" s="274"/>
      <c r="J65" s="420">
        <v>7750.072</v>
      </c>
      <c r="K65" s="421">
        <v>0</v>
      </c>
      <c r="L65" s="422">
        <v>7750.072</v>
      </c>
      <c r="M65" s="47"/>
    </row>
    <row r="66" spans="1:13" ht="13.5" thickBot="1">
      <c r="A66" s="51" t="e">
        <f>IF(COUNTBLANK(C66:IV66)=254,"odstr",IF(AND($A$1="TISK",SUM(J66:L66)=0),"odstr","OK"))</f>
        <v>#REF!</v>
      </c>
      <c r="B66" s="22" t="str">
        <f t="shared" si="1"/>
        <v>OK</v>
      </c>
      <c r="C66" s="52"/>
      <c r="D66" s="108"/>
      <c r="E66" s="423" t="s">
        <v>506</v>
      </c>
      <c r="F66" s="109"/>
      <c r="G66" s="109"/>
      <c r="H66" s="110"/>
      <c r="I66" s="111"/>
      <c r="J66" s="112">
        <v>103671.40037</v>
      </c>
      <c r="K66" s="114">
        <v>0</v>
      </c>
      <c r="L66" s="116">
        <v>103671.40037</v>
      </c>
      <c r="M66" s="47"/>
    </row>
    <row r="67" spans="1:13" ht="12.75">
      <c r="A67" s="51" t="e">
        <f>IF(COUNTBLANK(C67:IV67)=254,"odstr",IF(AND($A$1="TISK",SUM(J67:L67)=0),"odstr","OK"))</f>
        <v>#REF!</v>
      </c>
      <c r="B67" s="22" t="str">
        <f t="shared" si="1"/>
        <v>OK</v>
      </c>
      <c r="C67" s="52"/>
      <c r="D67" s="81"/>
      <c r="E67" s="414"/>
      <c r="F67" s="82"/>
      <c r="G67" s="82" t="s">
        <v>507</v>
      </c>
      <c r="H67" s="83"/>
      <c r="I67" s="84"/>
      <c r="J67" s="203">
        <v>103671.40037</v>
      </c>
      <c r="K67" s="87">
        <v>0</v>
      </c>
      <c r="L67" s="432">
        <v>103671.40037</v>
      </c>
      <c r="M67" s="47"/>
    </row>
    <row r="68" spans="1:13" ht="12.75">
      <c r="A68" s="51" t="e">
        <f>IF(COUNTBLANK(C68:IV68)=254,"odstr",IF(AND($A$1="TISK",SUM(J68:L68)=0),"odstr","OK"))</f>
        <v>#REF!</v>
      </c>
      <c r="B68" s="22" t="str">
        <f t="shared" si="1"/>
        <v>OK</v>
      </c>
      <c r="C68" s="52"/>
      <c r="D68" s="62"/>
      <c r="E68" s="178">
        <v>6221</v>
      </c>
      <c r="F68" s="249"/>
      <c r="G68" s="288" t="s">
        <v>508</v>
      </c>
      <c r="H68" s="64"/>
      <c r="I68" s="65"/>
      <c r="J68" s="66">
        <v>6552.16137</v>
      </c>
      <c r="K68" s="68">
        <v>0</v>
      </c>
      <c r="L68" s="70">
        <v>6552.16137</v>
      </c>
      <c r="M68" s="47"/>
    </row>
    <row r="69" spans="1:13" ht="13.5" thickBot="1">
      <c r="A69" s="51" t="e">
        <f>IF(COUNTBLANK(C69:IV69)=254,"odstr",IF(AND($A$1="TISK",SUM(J69:L69)=0),"odstr","OK"))</f>
        <v>#REF!</v>
      </c>
      <c r="B69" s="22" t="str">
        <f t="shared" si="1"/>
        <v>OK</v>
      </c>
      <c r="C69" s="52"/>
      <c r="D69" s="251"/>
      <c r="E69" s="210">
        <v>6222</v>
      </c>
      <c r="F69" s="252"/>
      <c r="G69" s="288" t="s">
        <v>509</v>
      </c>
      <c r="H69" s="289"/>
      <c r="I69" s="253"/>
      <c r="J69" s="214">
        <v>97119.239</v>
      </c>
      <c r="K69" s="216">
        <v>0</v>
      </c>
      <c r="L69" s="70">
        <v>97119.239</v>
      </c>
      <c r="M69" s="47"/>
    </row>
    <row r="70" spans="1:13" ht="13.5" thickBot="1">
      <c r="A70" s="51" t="e">
        <f>IF(COUNTBLANK(C70:IV70)=254,"odstr",IF(AND($A$1="TISK",SUM(J70:L70)=0),"odstr","OK"))</f>
        <v>#REF!</v>
      </c>
      <c r="B70" s="22" t="str">
        <f t="shared" si="1"/>
        <v>OK</v>
      </c>
      <c r="C70" s="52"/>
      <c r="D70" s="108"/>
      <c r="E70" s="433" t="s">
        <v>510</v>
      </c>
      <c r="F70" s="434"/>
      <c r="G70" s="109"/>
      <c r="H70" s="110"/>
      <c r="I70" s="111"/>
      <c r="J70" s="112">
        <v>127178431.86713012</v>
      </c>
      <c r="K70" s="114">
        <v>11264404.55671</v>
      </c>
      <c r="L70" s="116">
        <v>138442836.4238401</v>
      </c>
      <c r="M70" s="47"/>
    </row>
    <row r="71" spans="1:12" ht="13.5">
      <c r="A71" s="51" t="s">
        <v>99</v>
      </c>
      <c r="B71" s="51" t="s">
        <v>104</v>
      </c>
      <c r="D71" s="117" t="s">
        <v>93</v>
      </c>
      <c r="E71" s="118"/>
      <c r="F71" s="118"/>
      <c r="G71" s="118"/>
      <c r="H71" s="118"/>
      <c r="I71" s="117"/>
      <c r="J71" s="117"/>
      <c r="K71" s="117"/>
      <c r="L71" s="119" t="s">
        <v>61</v>
      </c>
    </row>
    <row r="72" spans="1:12" ht="25.5" customHeight="1">
      <c r="A72" s="51" t="str">
        <f>IF(COUNTBLANK(D72:E72)=2,"odstr","OK")</f>
        <v>odstr</v>
      </c>
      <c r="B72" s="51"/>
      <c r="D72" s="120"/>
      <c r="E72" s="544"/>
      <c r="F72" s="544"/>
      <c r="G72" s="544"/>
      <c r="H72" s="544"/>
      <c r="I72" s="544"/>
      <c r="J72" s="544"/>
      <c r="K72" s="544"/>
      <c r="L72" s="544"/>
    </row>
    <row r="73" spans="1:12" ht="12.75">
      <c r="A73" s="51" t="str">
        <f>IF(COUNTBLANK(D73:E73)=2,"odstr","OK")</f>
        <v>odstr</v>
      </c>
      <c r="B73" s="51"/>
      <c r="D73" s="120"/>
      <c r="E73" s="544"/>
      <c r="F73" s="544"/>
      <c r="G73" s="544"/>
      <c r="H73" s="544"/>
      <c r="I73" s="544"/>
      <c r="J73" s="544"/>
      <c r="K73" s="544"/>
      <c r="L73" s="544"/>
    </row>
    <row r="74" spans="1:2" ht="12.75">
      <c r="A74" s="51" t="s">
        <v>104</v>
      </c>
      <c r="B74" s="51"/>
    </row>
    <row r="75" spans="1:11" ht="12.75">
      <c r="A75" s="51"/>
      <c r="B75" s="51"/>
      <c r="J75" s="71"/>
      <c r="K75" s="7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</sheetData>
  <sheetProtection sheet="1" objects="1" scenarios="1"/>
  <mergeCells count="9">
    <mergeCell ref="E73:L73"/>
    <mergeCell ref="L9:L13"/>
    <mergeCell ref="G9:H13"/>
    <mergeCell ref="E72:L72"/>
    <mergeCell ref="D9:E13"/>
    <mergeCell ref="J9:J13"/>
    <mergeCell ref="K9:K13"/>
    <mergeCell ref="G59:H59"/>
    <mergeCell ref="G57:H57"/>
  </mergeCells>
  <conditionalFormatting sqref="A60:A73 B60:B70 B14:B19 A2:A19 A20:B59">
    <cfRule type="cellIs" priority="1" dxfId="1" operator="equal" stopIfTrue="1">
      <formula>"odstr"</formula>
    </cfRule>
  </conditionalFormatting>
  <conditionalFormatting sqref="G8">
    <cfRule type="expression" priority="2" dxfId="2" stopIfTrue="1">
      <formula>M8=" "</formula>
    </cfRule>
  </conditionalFormatting>
  <conditionalFormatting sqref="L71">
    <cfRule type="expression" priority="3" dxfId="2" stopIfTrue="1">
      <formula>M71=" "</formula>
    </cfRule>
  </conditionalFormatting>
  <conditionalFormatting sqref="C1:E1">
    <cfRule type="cellIs" priority="4" dxfId="0" operator="equal" stopIfTrue="1">
      <formula>"nezadána"</formula>
    </cfRule>
  </conditionalFormatting>
  <conditionalFormatting sqref="B1">
    <cfRule type="cellIs" priority="5" dxfId="2" operator="equal" stopIfTrue="1">
      <formula>"FUNKCE"</formula>
    </cfRule>
  </conditionalFormatting>
  <conditionalFormatting sqref="L1 F1:I1">
    <cfRule type="cellIs" priority="6" dxfId="3" operator="notEqual" stopIfTrue="1">
      <formula>""</formula>
    </cfRule>
  </conditionalFormatting>
  <conditionalFormatting sqref="B4">
    <cfRule type="expression" priority="7" dxfId="2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L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2001-06-01T07:55:06Z</cp:lastPrinted>
  <dcterms:created xsi:type="dcterms:W3CDTF">2000-10-16T14:33:05Z</dcterms:created>
  <dcterms:modified xsi:type="dcterms:W3CDTF">2014-06-03T13:06:10Z</dcterms:modified>
  <cp:category/>
  <cp:version/>
  <cp:contentType/>
  <cp:contentStatus/>
</cp:coreProperties>
</file>