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'B8.1.1'!$K$13:$T$38</definedName>
    <definedName name="data_10">'B8.3.1'!$K$12:$T$18</definedName>
    <definedName name="data_11">'B8.3.2'!$K$13:$T$14</definedName>
    <definedName name="data_12">#REF!</definedName>
    <definedName name="data_13" localSheetId="14">'GB1'!$K$32:$U$37</definedName>
    <definedName name="data_13" localSheetId="15">'GB2'!#REF!</definedName>
    <definedName name="data_13" localSheetId="16">'GB3'!$J$32:$S$33</definedName>
    <definedName name="data_13" localSheetId="17">'GB4'!#REF!</definedName>
    <definedName name="data_13" localSheetId="18">'GB5'!#REF!</definedName>
    <definedName name="data_13">'B8.4.1'!$K$12:$T$20</definedName>
    <definedName name="data_14">#REF!</definedName>
    <definedName name="data_15" localSheetId="13">'B8.5.2'!$K$12:$T$29</definedName>
    <definedName name="data_15">'B8.5.1'!$K$12:$T$29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'B8.1.2'!$K$13:$T$35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'B8.1.3'!$K$12:$T$63</definedName>
    <definedName name="data_5">'B8.2.1'!$K$12:$T$19</definedName>
    <definedName name="data_6">'B8.2.2'!$K$12:$T$22</definedName>
    <definedName name="data_7">'B8.2.3'!$K$12:$T$30</definedName>
    <definedName name="data_8">'B8.2.4'!$K$12:$T$20</definedName>
    <definedName name="data_9">'B8.2.5'!$K$13:$T$16</definedName>
    <definedName name="Datova_oblast" localSheetId="1">'B8.1.1'!$J$13:$T$38</definedName>
    <definedName name="Datova_oblast" localSheetId="2">'B8.1.2'!$J$13:$T$35</definedName>
    <definedName name="Datova_oblast" localSheetId="3">'B8.1.3'!$J$14:$T$63</definedName>
    <definedName name="Datova_oblast" localSheetId="4">'B8.2.1'!$J$13:$T$19</definedName>
    <definedName name="Datova_oblast" localSheetId="5">'B8.2.2'!$J$13:$T$22</definedName>
    <definedName name="Datova_oblast" localSheetId="6">'B8.2.3'!$J$13:$T$30</definedName>
    <definedName name="Datova_oblast" localSheetId="7">'B8.2.4'!$J$13:$T$20</definedName>
    <definedName name="Datova_oblast" localSheetId="8">'B8.2.5'!$J$13:$T$16</definedName>
    <definedName name="Datova_oblast" localSheetId="9">'B8.3.1'!$J$13:$T$18</definedName>
    <definedName name="Datova_oblast" localSheetId="10">'B8.3.2'!$J$13:$T$14</definedName>
    <definedName name="Datova_oblast" localSheetId="11">'B8.4.1'!$J$13:$T$20</definedName>
    <definedName name="Datova_oblast" localSheetId="12">'B8.5.1'!$J$13:$T$29</definedName>
    <definedName name="Datova_oblast" localSheetId="13">'B8.5.2'!$J$13:$T$29</definedName>
    <definedName name="Datova_oblast" localSheetId="14">'GB1'!$J$33:$U$37</definedName>
    <definedName name="Datova_oblast" localSheetId="15">'GB2'!#REF!</definedName>
    <definedName name="Datova_oblast" localSheetId="16">'GB3'!$I$33:$S$33</definedName>
    <definedName name="Datova_oblast" localSheetId="17">'GB4'!#REF!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'B8.1.1'!$T$12:$T$38</definedName>
    <definedName name="Novy_rok" localSheetId="2">'B8.1.2'!$T$12:$T$35</definedName>
    <definedName name="Novy_rok" localSheetId="3">'B8.1.3'!$T$12:$T$63</definedName>
    <definedName name="Novy_rok" localSheetId="4">'B8.2.1'!$T$12:$T$19</definedName>
    <definedName name="Novy_rok" localSheetId="5">'B8.2.2'!$T$12:$T$22</definedName>
    <definedName name="Novy_rok" localSheetId="6">'B8.2.3'!$T$12:$T$30</definedName>
    <definedName name="Novy_rok" localSheetId="7">'B8.2.4'!$T$12:$T$20</definedName>
    <definedName name="Novy_rok" localSheetId="8">'B8.2.5'!$T$13:$T$16</definedName>
    <definedName name="Novy_rok" localSheetId="9">'B8.3.1'!$T$12:$T$18</definedName>
    <definedName name="Novy_rok" localSheetId="10">'B8.3.2'!$T$13:$T$14</definedName>
    <definedName name="Novy_rok" localSheetId="11">'B8.4.1'!$T$12:$T$20</definedName>
    <definedName name="Novy_rok" localSheetId="12">'B8.5.1'!$T$12:$T$29</definedName>
    <definedName name="Novy_rok" localSheetId="13">'B8.5.2'!$T$12:$T$29</definedName>
    <definedName name="Novy_rok" localSheetId="14">'GB1'!$U$32:$U$37</definedName>
    <definedName name="Novy_rok" localSheetId="15">'GB2'!#REF!</definedName>
    <definedName name="Novy_rok" localSheetId="16">'GB3'!$S$32:$S$33</definedName>
    <definedName name="Novy_rok" localSheetId="17">'GB4'!#REF!</definedName>
    <definedName name="Novy_rok" localSheetId="18">'GB5'!#REF!</definedName>
    <definedName name="_xlnm.Print_Area" localSheetId="1">'B8.1.1'!$D$4:$T$42</definedName>
    <definedName name="_xlnm.Print_Area" localSheetId="2">'B8.1.2'!$D$4:$T$37</definedName>
    <definedName name="_xlnm.Print_Area" localSheetId="3">'B8.1.3'!$D$4:$T$64</definedName>
    <definedName name="_xlnm.Print_Area" localSheetId="4">'B8.2.1'!$D$4:$T$22</definedName>
    <definedName name="_xlnm.Print_Area" localSheetId="5">'B8.2.2'!$D$4:$T$25</definedName>
    <definedName name="_xlnm.Print_Area" localSheetId="6">'B8.2.3'!$D$4:$T$31</definedName>
    <definedName name="_xlnm.Print_Area" localSheetId="7">'B8.2.4'!$D$4:$T$22</definedName>
    <definedName name="_xlnm.Print_Area" localSheetId="8">'B8.2.5'!$D$4:$T$18</definedName>
    <definedName name="_xlnm.Print_Area" localSheetId="9">'B8.3.1'!$D$4:$T$21</definedName>
    <definedName name="_xlnm.Print_Area" localSheetId="10">'B8.3.2'!$D$4:$T$16</definedName>
    <definedName name="_xlnm.Print_Area" localSheetId="11">'B8.4.1'!$D$4:$T$24</definedName>
    <definedName name="_xlnm.Print_Area" localSheetId="12">'B8.5.1'!$D$4:$T$30</definedName>
    <definedName name="_xlnm.Print_Area" localSheetId="13">'B8.5.2'!$D$4:$T$30</definedName>
    <definedName name="_xlnm.Print_Area" localSheetId="14">'GB1'!$D$4:$U$39</definedName>
    <definedName name="_xlnm.Print_Area" localSheetId="15">'GB2'!$D$4:$T$29</definedName>
    <definedName name="_xlnm.Print_Area" localSheetId="16">'GB3'!$D$4:$S$34</definedName>
    <definedName name="_xlnm.Print_Area" localSheetId="17">'GB4'!$D$4:$U$30</definedName>
    <definedName name="_xlnm.Print_Area" localSheetId="18">'GB5'!$D$4:$U$30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<sst xmlns="http://schemas.openxmlformats.org/spreadsheetml/2006/main" count="620" uniqueCount="232">
  <si>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</si>
  <si>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</si>
  <si>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</si>
  <si>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</si>
  <si>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</si>
  <si>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</si>
  <si>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</si>
  <si>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</si>
  <si>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</si>
  <si>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</si>
  <si>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</si>
  <si>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</si>
  <si>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</si>
  <si>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</si>
  <si>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</si>
  <si>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</si>
  <si>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</si>
  <si>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</si>
  <si>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</si>
  <si>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</si>
  <si>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</si>
  <si>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</si>
  <si>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</si>
  <si>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</si>
  <si>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</si>
  <si>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</si>
  <si>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</si>
  <si>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</si>
  <si>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</si>
  <si>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</si>
  <si>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</si>
  <si>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</si>
  <si>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</si>
  <si>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</si>
  <si>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</si>
  <si>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</si>
  <si>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</si>
  <si>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</si>
  <si>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</si>
  <si>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</si>
  <si>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</si>
  <si>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</si>
  <si>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</si>
  <si>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</si>
  <si>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</si>
  <si>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</si>
  <si>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</si>
  <si>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</si>
  <si>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</si>
  <si>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</si>
  <si>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</si>
  <si>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</si>
  <si>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</si>
  <si>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</si>
  <si>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</si>
  <si>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</si>
  <si>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</si>
  <si>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</si>
  <si>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</si>
  <si>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</si>
  <si>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</si>
  <si>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</si>
  <si>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</si>
  <si>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</si>
  <si>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</si>
  <si>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</si>
  <si>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</si>
  <si>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</si>
  <si>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</si>
  <si>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</si>
  <si>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</si>
  <si>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</si>
  <si>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</si>
  <si>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</si>
  <si>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</si>
  <si>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</si>
  <si>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</si>
  <si>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</si>
  <si>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</si>
  <si>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</si>
  <si>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</si>
  <si>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</si>
  <si>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</si>
  <si>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</si>
  <si>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</si>
  <si>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</si>
  <si>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</si>
  <si>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</si>
  <si>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</si>
  <si>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</si>
  <si>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</si>
  <si>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</si>
  <si>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</si>
  <si>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</si>
  <si>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</si>
  <si>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</si>
  <si>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</si>
  <si>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</si>
  <si>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</si>
  <si>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</si>
  <si>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</si>
  <si>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</si>
  <si>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</si>
  <si>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</si>
  <si>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</si>
  <si>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</si>
  <si>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</si>
  <si>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</si>
  <si>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</si>
  <si>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</si>
  <si>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</si>
  <si>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</si>
  <si>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</si>
  <si>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</si>
  <si>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</si>
  <si>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</si>
  <si>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</si>
  <si>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</si>
  <si>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</si>
  <si>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</si>
  <si>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</si>
  <si>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</si>
  <si>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</si>
  <si>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</si>
  <si>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</si>
  <si>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</si>
  <si>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</si>
  <si>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</si>
  <si>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</si>
  <si>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</si>
  <si>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</si>
  <si>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</si>
  <si>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</si>
  <si>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</si>
  <si>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</si>
  <si>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</si>
  <si>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</si>
  <si>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</si>
  <si>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</si>
  <si>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</si>
  <si>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</si>
  <si>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</si>
  <si>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</si>
  <si>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</si>
  <si>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</si>
  <si>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</si>
  <si>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</si>
  <si>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</si>
  <si>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</si>
  <si>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</si>
  <si>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</si>
  <si>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</si>
  <si>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</si>
  <si>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</si>
  <si>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</si>
  <si>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</si>
  <si>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</si>
  <si>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</si>
  <si>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</si>
  <si>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</si>
  <si>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</si>
  <si>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</si>
  <si>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</si>
  <si>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</si>
  <si>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</si>
  <si>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</si>
  <si>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</si>
  <si>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</si>
  <si>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</si>
  <si>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</si>
  <si>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</si>
  <si>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</si>
  <si>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</si>
  <si>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</si>
  <si>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</si>
  <si>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</si>
  <si>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</si>
  <si>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</si>
  <si>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</si>
  <si>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</si>
  <si>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</si>
  <si>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</si>
  <si>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</si>
  <si>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</si>
  <si>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</si>
  <si>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r>
      <t>Účastníci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</si>
  <si>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</si>
  <si>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</si>
  <si>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</si>
  <si>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</si>
  <si>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</si>
  <si>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</si>
  <si>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</si>
  <si>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</si>
  <si>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</si>
  <si>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</si>
  <si>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</si>
  <si>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</si>
  <si>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</si>
  <si>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</si>
  <si>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</si>
  <si>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</si>
  <si>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</si>
  <si>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</si>
  <si>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</si>
  <si>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</si>
  <si>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</si>
  <si>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</si>
  <si>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</si>
  <si>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</si>
  <si>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</si>
  <si>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</si>
  <si>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</si>
  <si>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</si>
  <si>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</si>
  <si>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v letech 2004 až 2013</t>
  </si>
  <si>
    <t>zaměstnanců v letech 2004 až 2013</t>
  </si>
  <si>
    <t>2013/14</t>
  </si>
  <si>
    <t>ve školním roce 2004/05 až 2013/14</t>
  </si>
  <si>
    <t>pracovníci ve školním roce 2004/05 až 2013/14</t>
  </si>
  <si>
    <t>a učitelé ve školním roce 2004/05 až 2013/14</t>
  </si>
  <si>
    <t>ve školním roce  2004/05 až 2013/14</t>
  </si>
  <si>
    <t>školy, žáci ve školním roce 2004/05 až 2013/14</t>
  </si>
  <si>
    <t>– počty zařízení a dětí/dívek – ve školním roce 2004/05 až 2013/14</t>
  </si>
  <si>
    <t>– počty dětí – ve školním roce 2004/05 až 2013/14</t>
  </si>
  <si>
    <t>– přepočtené počty zaměstnanců a pedag. pracovníků, průměrné nominální a reálné mzdy v letech 2004 až 2013</t>
  </si>
  <si>
    <t>Školní družiny a školní kluby – poměrové ukazatele ve školním roce 2004/05 až 2013/14</t>
  </si>
  <si>
    <t>skupině žáků ve školním roce 2005/06 až 2013/14</t>
  </si>
  <si>
    <t>Střediska pro volný čas dětí a mládeže – poměrové ukazatele ve školním roce 2004/05 až 2013/14</t>
  </si>
  <si>
    <t>Základní umělecké školy – poměrové ukazatele ve školním roce 2004/05 až 2013/14</t>
  </si>
  <si>
    <t>Ve školním roce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</si>
  <si>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Ve školním roce 2004/05 se data o pedagogických pracovnících vykazovala v jiném členění.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</si>
</sst>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"/>
      <name val="Arial Narrow"/>
      <family val="2"/>
    </font>
    <font>
      <b/>
      <sz val="9.9"/>
      <name val="Arial Narrow"/>
      <family val="2"/>
    </font>
    <font>
      <b/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9" fillId="3" borderId="9" xfId="0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1" xfId="0" applyNumberFormat="1" applyFont="1" applyFill="1" applyBorder="1" applyAlignment="1" applyProtection="1">
      <alignment horizontal="righ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194" fontId="9" fillId="5" borderId="18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vertical="center"/>
      <protection/>
    </xf>
    <xf numFmtId="49" fontId="9" fillId="4" borderId="21" xfId="0" applyNumberFormat="1" applyFont="1" applyFill="1" applyBorder="1" applyAlignment="1" applyProtection="1">
      <alignment horizontal="left" vertical="center"/>
      <protection/>
    </xf>
    <xf numFmtId="49" fontId="9" fillId="4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194" fontId="9" fillId="5" borderId="23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5" fontId="9" fillId="5" borderId="18" xfId="0" applyNumberFormat="1" applyFont="1" applyFill="1" applyBorder="1" applyAlignment="1" applyProtection="1">
      <alignment horizontal="right" vertical="center"/>
      <protection/>
    </xf>
    <xf numFmtId="195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horizontal="left" vertical="center"/>
      <protection/>
    </xf>
    <xf numFmtId="49" fontId="9" fillId="4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195" fontId="9" fillId="5" borderId="28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0" xfId="0" applyNumberFormat="1" applyFont="1" applyFill="1" applyBorder="1" applyAlignment="1" applyProtection="1">
      <alignment horizontal="centerContinuous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32" xfId="0" applyNumberFormat="1" applyFont="1" applyFill="1" applyBorder="1" applyAlignment="1" applyProtection="1">
      <alignment horizontal="centerContinuous" vertical="center"/>
      <protection/>
    </xf>
    <xf numFmtId="49" fontId="8" fillId="4" borderId="33" xfId="0" applyNumberFormat="1" applyFont="1" applyFill="1" applyBorder="1" applyAlignment="1" applyProtection="1">
      <alignment horizontal="centerContinuous" vertical="center"/>
      <protection/>
    </xf>
    <xf numFmtId="49" fontId="9" fillId="4" borderId="34" xfId="0" applyNumberFormat="1" applyFont="1" applyFill="1" applyBorder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/>
    </xf>
    <xf numFmtId="196" fontId="9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23" xfId="0" applyNumberFormat="1" applyFont="1" applyFill="1" applyBorder="1" applyAlignment="1" applyProtection="1">
      <alignment horizontal="right" vertical="center"/>
      <protection/>
    </xf>
    <xf numFmtId="195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18" xfId="0" applyNumberFormat="1" applyFont="1" applyFill="1" applyBorder="1" applyAlignment="1" applyProtection="1">
      <alignment horizontal="righ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39" xfId="0" applyNumberFormat="1" applyFont="1" applyFill="1" applyBorder="1" applyAlignment="1" applyProtection="1">
      <alignment horizontal="right" vertical="center"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0" fontId="18" fillId="0" borderId="41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42" xfId="0" applyFont="1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/>
      <protection/>
    </xf>
    <xf numFmtId="0" fontId="18" fillId="0" borderId="41" xfId="0" applyFont="1" applyFill="1" applyBorder="1" applyAlignment="1" applyProtection="1">
      <alignment/>
      <protection/>
    </xf>
    <xf numFmtId="49" fontId="9" fillId="4" borderId="43" xfId="0" applyNumberFormat="1" applyFont="1" applyFill="1" applyBorder="1" applyAlignment="1" applyProtection="1">
      <alignment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44" xfId="0" applyNumberFormat="1" applyFont="1" applyFill="1" applyBorder="1" applyAlignment="1" applyProtection="1">
      <alignment horizontal="right" vertical="center"/>
      <protection/>
    </xf>
    <xf numFmtId="49" fontId="9" fillId="4" borderId="45" xfId="0" applyNumberFormat="1" applyFont="1" applyFill="1" applyBorder="1" applyAlignment="1" applyProtection="1">
      <alignment horizontal="lef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9" fillId="4" borderId="48" xfId="0" applyNumberFormat="1" applyFont="1" applyFill="1" applyBorder="1" applyAlignment="1" applyProtection="1">
      <alignment vertical="center"/>
      <protection/>
    </xf>
    <xf numFmtId="49" fontId="9" fillId="4" borderId="49" xfId="0" applyNumberFormat="1" applyFont="1" applyFill="1" applyBorder="1" applyAlignment="1" applyProtection="1">
      <alignment horizontal="left" vertical="center"/>
      <protection/>
    </xf>
    <xf numFmtId="49" fontId="9" fillId="4" borderId="49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horizontal="left" vertical="center"/>
      <protection/>
    </xf>
    <xf numFmtId="49" fontId="9" fillId="4" borderId="51" xfId="0" applyNumberFormat="1" applyFont="1" applyFill="1" applyBorder="1" applyAlignment="1" applyProtection="1">
      <alignment vertical="center"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197" fontId="9" fillId="5" borderId="35" xfId="0" applyNumberFormat="1" applyFont="1" applyFill="1" applyBorder="1" applyAlignment="1" applyProtection="1">
      <alignment horizontal="right" vertical="center"/>
      <protection/>
    </xf>
    <xf numFmtId="197" fontId="9" fillId="5" borderId="36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197" fontId="9" fillId="5" borderId="47" xfId="0" applyNumberFormat="1" applyFont="1" applyFill="1" applyBorder="1" applyAlignment="1" applyProtection="1">
      <alignment horizontal="right" vertical="center"/>
      <protection/>
    </xf>
    <xf numFmtId="197" fontId="9" fillId="5" borderId="28" xfId="0" applyNumberFormat="1" applyFont="1" applyFill="1" applyBorder="1" applyAlignment="1" applyProtection="1">
      <alignment horizontal="right" vertical="center"/>
      <protection/>
    </xf>
    <xf numFmtId="197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32" xfId="0" applyNumberFormat="1" applyFont="1" applyFill="1" applyBorder="1" applyAlignment="1" applyProtection="1">
      <alignment horizontal="centerContinuous" vertical="center"/>
      <protection/>
    </xf>
    <xf numFmtId="194" fontId="8" fillId="4" borderId="33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30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32" xfId="0" applyNumberFormat="1" applyFont="1" applyFill="1" applyBorder="1" applyAlignment="1" applyProtection="1">
      <alignment horizontal="right" vertical="center"/>
      <protection/>
    </xf>
    <xf numFmtId="194" fontId="8" fillId="5" borderId="33" xfId="0" applyNumberFormat="1" applyFont="1" applyFill="1" applyBorder="1" applyAlignment="1" applyProtection="1">
      <alignment horizontal="righ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2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194" fontId="8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58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194" fontId="9" fillId="5" borderId="59" xfId="0" applyNumberFormat="1" applyFont="1" applyFill="1" applyBorder="1" applyAlignment="1" applyProtection="1">
      <alignment horizontal="right" vertical="center"/>
      <protection/>
    </xf>
    <xf numFmtId="49" fontId="8" fillId="4" borderId="43" xfId="0" applyNumberFormat="1" applyFont="1" applyFill="1" applyBorder="1" applyAlignment="1" applyProtection="1">
      <alignment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8" fillId="4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49" fontId="9" fillId="4" borderId="10" xfId="0" applyNumberFormat="1" applyFont="1" applyFill="1" applyBorder="1" applyAlignment="1" applyProtection="1">
      <alignment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1" xfId="0" applyNumberFormat="1" applyFont="1" applyFill="1" applyBorder="1" applyAlignment="1" applyProtection="1">
      <alignment horizontal="right"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60" xfId="0" applyNumberFormat="1" applyFont="1" applyFill="1" applyBorder="1" applyAlignment="1" applyProtection="1">
      <alignment vertical="center"/>
      <protection/>
    </xf>
    <xf numFmtId="49" fontId="9" fillId="4" borderId="61" xfId="0" applyNumberFormat="1" applyFont="1" applyFill="1" applyBorder="1" applyAlignment="1" applyProtection="1">
      <alignment horizontal="left" vertical="center"/>
      <protection/>
    </xf>
    <xf numFmtId="49" fontId="9" fillId="4" borderId="61" xfId="0" applyNumberFormat="1" applyFont="1" applyFill="1" applyBorder="1" applyAlignment="1" applyProtection="1">
      <alignment horizontal="right" vertical="center"/>
      <protection/>
    </xf>
    <xf numFmtId="49" fontId="9" fillId="4" borderId="62" xfId="0" applyNumberFormat="1" applyFont="1" applyFill="1" applyBorder="1" applyAlignment="1" applyProtection="1">
      <alignment horizontal="lef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49" fontId="9" fillId="4" borderId="65" xfId="0" applyNumberFormat="1" applyFont="1" applyFill="1" applyBorder="1" applyAlignment="1" applyProtection="1">
      <alignment horizontal="left" vertical="center"/>
      <protection/>
    </xf>
    <xf numFmtId="49" fontId="9" fillId="4" borderId="65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49" fontId="9" fillId="4" borderId="67" xfId="0" applyNumberFormat="1" applyFont="1" applyFill="1" applyBorder="1" applyAlignment="1" applyProtection="1">
      <alignment vertical="center"/>
      <protection/>
    </xf>
    <xf numFmtId="49" fontId="9" fillId="4" borderId="68" xfId="0" applyNumberFormat="1" applyFont="1" applyFill="1" applyBorder="1" applyAlignment="1" applyProtection="1">
      <alignment horizontal="left" vertical="center"/>
      <protection/>
    </xf>
    <xf numFmtId="49" fontId="9" fillId="4" borderId="68" xfId="0" applyNumberFormat="1" applyFont="1" applyFill="1" applyBorder="1" applyAlignment="1" applyProtection="1">
      <alignment horizontal="right" vertical="center"/>
      <protection/>
    </xf>
    <xf numFmtId="49" fontId="9" fillId="4" borderId="69" xfId="0" applyNumberFormat="1" applyFont="1" applyFill="1" applyBorder="1" applyAlignment="1" applyProtection="1">
      <alignment horizontal="lef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7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9" fillId="5" borderId="54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0" fontId="14" fillId="4" borderId="76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81" xfId="0" applyNumberFormat="1" applyFont="1" applyFill="1" applyBorder="1" applyAlignment="1" applyProtection="1">
      <alignment horizontal="right" vertical="center"/>
      <protection/>
    </xf>
    <xf numFmtId="49" fontId="9" fillId="4" borderId="82" xfId="0" applyNumberFormat="1" applyFont="1" applyFill="1" applyBorder="1" applyAlignment="1" applyProtection="1">
      <alignment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49" fontId="8" fillId="4" borderId="86" xfId="0" applyNumberFormat="1" applyFont="1" applyFill="1" applyBorder="1" applyAlignment="1" applyProtection="1">
      <alignment horizontal="centerContinuous" vertical="center"/>
      <protection/>
    </xf>
    <xf numFmtId="49" fontId="8" fillId="4" borderId="87" xfId="0" applyNumberFormat="1" applyFont="1" applyFill="1" applyBorder="1" applyAlignment="1" applyProtection="1">
      <alignment horizontal="centerContinuous" vertical="center"/>
      <protection/>
    </xf>
    <xf numFmtId="49" fontId="8" fillId="4" borderId="88" xfId="0" applyNumberFormat="1" applyFont="1" applyFill="1" applyBorder="1" applyAlignment="1" applyProtection="1">
      <alignment horizontal="centerContinuous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55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91" xfId="0" applyNumberFormat="1" applyFont="1" applyFill="1" applyBorder="1" applyAlignment="1" applyProtection="1">
      <alignment horizontal="lef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>
      <alignment vertical="center"/>
      <protection/>
    </xf>
    <xf numFmtId="49" fontId="10" fillId="6" borderId="0" xfId="0" applyNumberFormat="1" applyFont="1" applyFill="1" applyAlignment="1" applyProtection="1">
      <alignment vertical="center"/>
      <protection/>
    </xf>
    <xf numFmtId="0" fontId="10" fillId="6" borderId="0" xfId="0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 quotePrefix="1">
      <alignment vertical="top"/>
      <protection/>
    </xf>
    <xf numFmtId="49" fontId="10" fillId="6" borderId="0" xfId="0" applyNumberFormat="1" applyFont="1" applyFill="1" applyAlignment="1" applyProtection="1">
      <alignment vertical="top"/>
      <protection/>
    </xf>
    <xf numFmtId="0" fontId="9" fillId="6" borderId="2" xfId="0" applyNumberFormat="1" applyFont="1" applyFill="1" applyBorder="1" applyAlignment="1" applyProtection="1">
      <alignment vertical="center"/>
      <protection/>
    </xf>
    <xf numFmtId="49" fontId="9" fillId="6" borderId="2" xfId="0" applyNumberFormat="1" applyFont="1" applyFill="1" applyBorder="1" applyAlignment="1" applyProtection="1">
      <alignment vertical="center"/>
      <protection/>
    </xf>
    <xf numFmtId="49" fontId="12" fillId="6" borderId="2" xfId="0" applyNumberFormat="1" applyFont="1" applyFill="1" applyBorder="1" applyAlignment="1" applyProtection="1">
      <alignment vertical="center"/>
      <protection/>
    </xf>
    <xf numFmtId="49" fontId="13" fillId="6" borderId="2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95" xfId="0" applyNumberFormat="1" applyFont="1" applyFill="1" applyBorder="1" applyAlignment="1" applyProtection="1">
      <alignment horizontal="center" vertical="top"/>
      <protection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5" fontId="9" fillId="5" borderId="54" xfId="0" applyNumberFormat="1" applyFont="1" applyFill="1" applyBorder="1" applyAlignment="1" applyProtection="1">
      <alignment horizontal="right" vertical="center"/>
      <protection/>
    </xf>
    <xf numFmtId="196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97" xfId="0" applyNumberFormat="1" applyFont="1" applyFill="1" applyBorder="1" applyAlignment="1" applyProtection="1">
      <alignment horizontal="right" vertical="center"/>
      <protection/>
    </xf>
    <xf numFmtId="196" fontId="9" fillId="5" borderId="54" xfId="0" applyNumberFormat="1" applyFont="1" applyFill="1" applyBorder="1" applyAlignment="1" applyProtection="1">
      <alignment horizontal="right"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73" xfId="0" applyNumberFormat="1" applyFont="1" applyFill="1" applyBorder="1" applyAlignment="1" applyProtection="1">
      <alignment horizontal="right" vertical="center"/>
      <protection/>
    </xf>
    <xf numFmtId="197" fontId="9" fillId="5" borderId="55" xfId="0" applyNumberFormat="1" applyFont="1" applyFill="1" applyBorder="1" applyAlignment="1" applyProtection="1">
      <alignment horizontal="right" vertical="center"/>
      <protection/>
    </xf>
    <xf numFmtId="49" fontId="8" fillId="4" borderId="0" xfId="0" applyNumberFormat="1" applyFont="1" applyFill="1" applyBorder="1" applyAlignment="1" applyProtection="1">
      <alignment horizontal="centerContinuous" vertical="center"/>
      <protection/>
    </xf>
    <xf numFmtId="49" fontId="8" fillId="4" borderId="101" xfId="0" applyNumberFormat="1" applyFont="1" applyFill="1" applyBorder="1" applyAlignment="1" applyProtection="1">
      <alignment horizontal="centerContinuous" vertical="center"/>
      <protection/>
    </xf>
    <xf numFmtId="49" fontId="8" fillId="4" borderId="102" xfId="0" applyNumberFormat="1" applyFont="1" applyFill="1" applyBorder="1" applyAlignment="1" applyProtection="1">
      <alignment horizontal="centerContinuous" vertical="center"/>
      <protection/>
    </xf>
    <xf numFmtId="49" fontId="8" fillId="4" borderId="103" xfId="0" applyNumberFormat="1" applyFont="1" applyFill="1" applyBorder="1" applyAlignment="1" applyProtection="1">
      <alignment horizontal="centerContinuous" vertical="center"/>
      <protection/>
    </xf>
    <xf numFmtId="49" fontId="8" fillId="4" borderId="77" xfId="0" applyNumberFormat="1" applyFont="1" applyFill="1" applyBorder="1" applyAlignment="1" applyProtection="1">
      <alignment horizontal="centerContinuous"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200" fontId="9" fillId="3" borderId="0" xfId="0" applyNumberFormat="1" applyFont="1" applyFill="1" applyAlignment="1" applyProtection="1">
      <alignment vertical="center"/>
      <protection/>
    </xf>
    <xf numFmtId="195" fontId="9" fillId="5" borderId="104" xfId="0" applyNumberFormat="1" applyFont="1" applyFill="1" applyBorder="1" applyAlignment="1" applyProtection="1">
      <alignment horizontal="right" vertical="center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23" xfId="0" applyNumberFormat="1" applyFont="1" applyFill="1" applyBorder="1" applyAlignment="1" applyProtection="1">
      <alignment horizontal="right" vertical="center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5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19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49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59" xfId="0" applyNumberFormat="1" applyFont="1" applyFill="1" applyBorder="1" applyAlignment="1" applyProtection="1">
      <alignment horizontal="right" vertical="center"/>
      <protection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5" fontId="9" fillId="5" borderId="26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20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2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Border="1" applyAlignment="1" applyProtection="1">
      <alignment horizontal="right" vertical="center"/>
      <protection hidden="1"/>
    </xf>
    <xf numFmtId="2" fontId="9" fillId="3" borderId="0" xfId="0" applyNumberFormat="1" applyFont="1" applyFill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 locked="0"/>
    </xf>
    <xf numFmtId="196" fontId="9" fillId="5" borderId="90" xfId="0" applyNumberFormat="1" applyFont="1" applyFill="1" applyBorder="1" applyAlignment="1" applyProtection="1">
      <alignment horizontal="right" vertical="center"/>
      <protection locked="0"/>
    </xf>
    <xf numFmtId="196" fontId="9" fillId="5" borderId="36" xfId="0" applyNumberFormat="1" applyFont="1" applyFill="1" applyBorder="1" applyAlignment="1" applyProtection="1">
      <alignment horizontal="right" vertical="center"/>
      <protection locked="0"/>
    </xf>
    <xf numFmtId="195" fontId="9" fillId="5" borderId="28" xfId="0" applyNumberFormat="1" applyFont="1" applyFill="1" applyBorder="1" applyAlignment="1" applyProtection="1">
      <alignment horizontal="right" vertical="center"/>
      <protection locked="0"/>
    </xf>
    <xf numFmtId="195" fontId="9" fillId="5" borderId="55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6" fontId="9" fillId="5" borderId="111" xfId="0" applyNumberFormat="1" applyFont="1" applyFill="1" applyBorder="1" applyAlignment="1" applyProtection="1">
      <alignment horizontal="right" vertical="center"/>
      <protection/>
    </xf>
    <xf numFmtId="194" fontId="9" fillId="5" borderId="112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0" fontId="8" fillId="4" borderId="93" xfId="0" applyNumberFormat="1" applyFont="1" applyFill="1" applyBorder="1" applyAlignment="1" applyProtection="1">
      <alignment horizontal="center"/>
      <protection/>
    </xf>
    <xf numFmtId="0" fontId="8" fillId="4" borderId="103" xfId="0" applyNumberFormat="1" applyFont="1" applyFill="1" applyBorder="1" applyAlignment="1" applyProtection="1">
      <alignment horizontal="center"/>
      <protection/>
    </xf>
    <xf numFmtId="0" fontId="8" fillId="4" borderId="92" xfId="0" applyNumberFormat="1" applyFont="1" applyFill="1" applyBorder="1" applyAlignment="1" applyProtection="1">
      <alignment horizontal="center"/>
      <protection/>
    </xf>
    <xf numFmtId="0" fontId="8" fillId="4" borderId="101" xfId="0" applyNumberFormat="1" applyFont="1" applyFill="1" applyBorder="1" applyAlignment="1" applyProtection="1">
      <alignment horizontal="center"/>
      <protection/>
    </xf>
    <xf numFmtId="49" fontId="11" fillId="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16" xfId="0" applyFill="1" applyBorder="1" applyAlignment="1" applyProtection="1">
      <alignment horizontal="center" vertical="center" textRotation="90" shrinkToFit="1"/>
      <protection/>
    </xf>
    <xf numFmtId="0" fontId="15" fillId="4" borderId="116" xfId="0" applyFont="1" applyFill="1" applyBorder="1" applyAlignment="1" applyProtection="1">
      <alignment horizontal="center" vertical="center" textRotation="90" shrinkToFit="1"/>
      <protection/>
    </xf>
    <xf numFmtId="49" fontId="8" fillId="4" borderId="117" xfId="0" applyNumberFormat="1" applyFont="1" applyFill="1" applyBorder="1" applyAlignment="1" applyProtection="1">
      <alignment horizontal="center" vertical="center" wrapText="1"/>
      <protection/>
    </xf>
    <xf numFmtId="49" fontId="8" fillId="4" borderId="41" xfId="0" applyNumberFormat="1" applyFont="1" applyFill="1" applyBorder="1" applyAlignment="1" applyProtection="1">
      <alignment horizontal="center" vertical="center" wrapText="1"/>
      <protection/>
    </xf>
    <xf numFmtId="49" fontId="8" fillId="4" borderId="118" xfId="0" applyNumberFormat="1" applyFont="1" applyFill="1" applyBorder="1" applyAlignment="1" applyProtection="1">
      <alignment horizontal="center" vertical="center" wrapText="1"/>
      <protection/>
    </xf>
    <xf numFmtId="49" fontId="8" fillId="4" borderId="42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91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20" xfId="0" applyNumberFormat="1" applyFont="1" applyFill="1" applyBorder="1" applyAlignment="1" applyProtection="1">
      <alignment horizontal="center" vertical="center" wrapText="1"/>
      <protection/>
    </xf>
    <xf numFmtId="49" fontId="8" fillId="4" borderId="1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9" fillId="4" borderId="21" xfId="0" applyNumberFormat="1" applyFont="1" applyFill="1" applyBorder="1" applyAlignment="1" applyProtection="1">
      <alignment horizontal="left" vertical="center" wrapText="1"/>
      <protection/>
    </xf>
    <xf numFmtId="49" fontId="9" fillId="4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8" fillId="4" borderId="100" xfId="0" applyNumberFormat="1" applyFont="1" applyFill="1" applyBorder="1" applyAlignment="1" applyProtection="1">
      <alignment horizontal="center"/>
      <protection/>
    </xf>
    <xf numFmtId="0" fontId="8" fillId="4" borderId="102" xfId="0" applyNumberFormat="1" applyFont="1" applyFill="1" applyBorder="1" applyAlignment="1" applyProtection="1">
      <alignment horizontal="center"/>
      <protection/>
    </xf>
    <xf numFmtId="49" fontId="9" fillId="4" borderId="26" xfId="0" applyNumberFormat="1" applyFont="1" applyFill="1" applyBorder="1" applyAlignment="1" applyProtection="1">
      <alignment horizontal="left" vertical="center" wrapText="1"/>
      <protection/>
    </xf>
    <xf numFmtId="0" fontId="15" fillId="4" borderId="122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24" xfId="0" applyNumberFormat="1" applyFont="1" applyFill="1" applyBorder="1" applyAlignment="1" applyProtection="1">
      <alignment horizontal="center"/>
      <protection/>
    </xf>
    <xf numFmtId="0" fontId="0" fillId="0" borderId="101" xfId="0" applyBorder="1" applyAlignment="1">
      <alignment horizontal="center"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49" fontId="11" fillId="4" borderId="122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35"/>
          <c:w val="0.88325"/>
          <c:h val="0.7775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'GB1'!$K$17:$U$17</c:f>
              <c:numCache/>
            </c:numRef>
          </c:cat>
          <c:val>
            <c:numRef>
              <c:f>'GB1'!$K$19:$U$19</c:f>
              <c:numCache/>
            </c:numRef>
          </c:val>
        </c:ser>
        <c:axId val="51116426"/>
        <c:axId val="57394651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'GB1'!$K$17:$U$17</c:f>
              <c:numCache/>
            </c:numRef>
          </c:cat>
          <c:val>
            <c:numRef>
              <c:f>'GB1'!$K$18:$U$18</c:f>
              <c:numCache/>
            </c:numRef>
          </c:val>
        </c:ser>
        <c:axId val="51116426"/>
        <c:axId val="57394651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'GB1'!$K$17:$U$17</c:f>
              <c:numCache/>
            </c:numRef>
          </c:cat>
          <c:val>
            <c:numRef>
              <c:f>'GB1'!$K$20:$U$20</c:f>
              <c:numCache/>
            </c:numRef>
          </c:val>
          <c:smooth val="0"/>
        </c:ser>
        <c:axId val="46789812"/>
        <c:axId val="18455125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4651"/>
        <c:crossesAt val="4000"/>
        <c:auto val="0"/>
        <c:lblOffset val="100"/>
        <c:noMultiLvlLbl val="0"/>
      </c:catAx>
      <c:valAx>
        <c:axId val="57394651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116426"/>
        <c:crossesAt val="1"/>
        <c:crossBetween val="between"/>
        <c:dispUnits/>
        <c:majorUnit val="4000"/>
      </c:valAx>
      <c:catAx>
        <c:axId val="46789812"/>
        <c:scaling>
          <c:orientation val="minMax"/>
        </c:scaling>
        <c:axPos val="b"/>
        <c:delete val="1"/>
        <c:majorTickMark val="in"/>
        <c:minorTickMark val="none"/>
        <c:tickLblPos val="nextTo"/>
        <c:crossAx val="18455125"/>
        <c:crossesAt val="10"/>
        <c:auto val="0"/>
        <c:lblOffset val="100"/>
        <c:noMultiLvlLbl val="0"/>
      </c:catAx>
      <c:valAx>
        <c:axId val="18455125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6789812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22"/>
          <c:w val="0.39175"/>
          <c:h val="0.07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5"/>
          <c:w val="0.885"/>
          <c:h val="0.7945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'GB1'!$K$11:$U$11</c:f>
              <c:numCache/>
            </c:numRef>
          </c:cat>
          <c:val>
            <c:numRef>
              <c:f>'GB1'!$K$13:$U$13</c:f>
              <c:numCache/>
            </c:numRef>
          </c:val>
        </c:ser>
        <c:axId val="31878398"/>
        <c:axId val="18470127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'GB1'!$K$11:$U$11</c:f>
              <c:numCache/>
            </c:numRef>
          </c:cat>
          <c:val>
            <c:numRef>
              <c:f>'GB1'!$K$12:$U$12</c:f>
              <c:numCache/>
            </c:numRef>
          </c:val>
        </c:ser>
        <c:axId val="31878398"/>
        <c:axId val="18470127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'GB1'!$K$11:$U$11</c:f>
              <c:numCache/>
            </c:numRef>
          </c:cat>
          <c:val>
            <c:numRef>
              <c:f>'GB1'!$K$14:$U$14</c:f>
              <c:numCache/>
            </c:numRef>
          </c:val>
          <c:smooth val="0"/>
        </c:ser>
        <c:axId val="32013416"/>
        <c:axId val="19685289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0127"/>
        <c:crossesAt val="4000"/>
        <c:auto val="0"/>
        <c:lblOffset val="100"/>
        <c:noMultiLvlLbl val="0"/>
      </c:catAx>
      <c:valAx>
        <c:axId val="18470127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878398"/>
        <c:crossesAt val="1"/>
        <c:crossBetween val="between"/>
        <c:dispUnits/>
        <c:majorUnit val="4000"/>
      </c:valAx>
      <c:catAx>
        <c:axId val="32013416"/>
        <c:scaling>
          <c:orientation val="minMax"/>
        </c:scaling>
        <c:axPos val="b"/>
        <c:delete val="1"/>
        <c:majorTickMark val="in"/>
        <c:minorTickMark val="none"/>
        <c:tickLblPos val="nextTo"/>
        <c:crossAx val="19685289"/>
        <c:crossesAt val="10"/>
        <c:auto val="0"/>
        <c:lblOffset val="100"/>
        <c:noMultiLvlLbl val="0"/>
      </c:catAx>
      <c:valAx>
        <c:axId val="1968528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2013416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8"/>
          <c:w val="0.39125"/>
          <c:h val="0.0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4"/>
          <c:w val="0.883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'GB2'!$J$10:$T$10</c:f>
              <c:strCache/>
            </c:strRef>
          </c:cat>
          <c:val>
            <c:numRef>
              <c:f>'GB2'!$J$11:$T$11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'GB2'!$J$10:$T$10</c:f>
              <c:strCache/>
            </c:strRef>
          </c:cat>
          <c:val>
            <c:numRef>
              <c:f>'GB2'!$J$12:$T$12</c:f>
              <c:numCache/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547"/>
        <c:crosses val="autoZero"/>
        <c:auto val="0"/>
        <c:lblOffset val="100"/>
        <c:noMultiLvlLbl val="0"/>
      </c:catAx>
      <c:valAx>
        <c:axId val="5100454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8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075"/>
          <c:w val="0.9135"/>
          <c:h val="0.0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5"/>
          <c:w val="0.86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'GB3'!$J$11:$R$11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'GB3'!$J$12:$R$12</c:f>
              <c:numCache/>
            </c:numRef>
          </c:val>
        </c:ser>
        <c:gapWidth val="50"/>
        <c:axId val="56387740"/>
        <c:axId val="37727613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'GB3'!$J$13:$R$13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'GB3'!$J$14:$R$14</c:f>
              <c:numCache/>
            </c:numRef>
          </c:val>
          <c:smooth val="0"/>
        </c:ser>
        <c:axId val="4004198"/>
        <c:axId val="3603778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auto val="0"/>
        <c:lblOffset val="100"/>
        <c:noMultiLvlLbl val="0"/>
      </c:catAx>
      <c:valAx>
        <c:axId val="37727613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6387740"/>
        <c:crossesAt val="1"/>
        <c:crossBetween val="between"/>
        <c:dispUnits/>
      </c:valAx>
      <c:catAx>
        <c:axId val="4004198"/>
        <c:scaling>
          <c:orientation val="minMax"/>
        </c:scaling>
        <c:axPos val="b"/>
        <c:delete val="1"/>
        <c:majorTickMark val="in"/>
        <c:minorTickMark val="none"/>
        <c:tickLblPos val="nextTo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4004198"/>
        <c:crosses val="max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25"/>
          <c:y val="0.85975"/>
          <c:w val="0.682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15"/>
          <c:w val="0.89375"/>
          <c:h val="0.79375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'GB4'!$J$11:$T$11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'GB4'!$J$12:$T$12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'GB4'!$J$10:$T$10</c:f>
              <c:strCache/>
            </c:strRef>
          </c:cat>
          <c:val>
            <c:numRef>
              <c:f>'GB4'!$J$13:$T$13</c:f>
              <c:numCache/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3379281"/>
        <c:crosses val="autoZero"/>
        <c:auto val="0"/>
        <c:lblOffset val="100"/>
        <c:noMultiLvlLbl val="0"/>
      </c:catAx>
      <c:valAx>
        <c:axId val="3337928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5"/>
          <c:w val="0.81825"/>
          <c:h val="0.08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175"/>
          <c:w val="0.92825"/>
          <c:h val="0.77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'GB5'!$K$11:$U$11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'GB5'!$K$12:$U$12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'GB5'!$K$10:$U$10</c:f>
              <c:strCache/>
            </c:strRef>
          </c:cat>
          <c:val>
            <c:numRef>
              <c:f>'GB5'!$K$13:$U$13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auto val="0"/>
        <c:lblOffset val="100"/>
        <c:noMultiLvlLbl val="0"/>
      </c:catAx>
      <c:valAx>
        <c:axId val="1936721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925"/>
          <c:w val="0.92525"/>
          <c:h val="0.0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</xdr:row>
      <xdr:rowOff>104775</xdr:rowOff>
    </xdr:from>
    <xdr:to>
      <xdr:col>21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52400" y="3286125"/>
        <a:ext cx="7791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28575</xdr:rowOff>
    </xdr:from>
    <xdr:to>
      <xdr:col>21</xdr:col>
      <xdr:colOff>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142875" y="542925"/>
        <a:ext cx="7800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5</xdr:row>
      <xdr:rowOff>9525</xdr:rowOff>
    </xdr:from>
    <xdr:to>
      <xdr:col>20</xdr:col>
      <xdr:colOff>485775</xdr:colOff>
      <xdr:row>36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23875"/>
          <a:ext cx="7791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19</xdr:col>
      <xdr:colOff>514350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52400" y="466725"/>
        <a:ext cx="7267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152400</xdr:rowOff>
    </xdr:from>
    <xdr:to>
      <xdr:col>19</xdr:col>
      <xdr:colOff>466725</xdr:colOff>
      <xdr:row>27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66725"/>
          <a:ext cx="72009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133350</xdr:rowOff>
    </xdr:from>
    <xdr:to>
      <xdr:col>18</xdr:col>
      <xdr:colOff>95250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9075" y="647700"/>
        <a:ext cx="10353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85725</xdr:rowOff>
    </xdr:from>
    <xdr:to>
      <xdr:col>18</xdr:col>
      <xdr:colOff>180975</xdr:colOff>
      <xdr:row>33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0075"/>
          <a:ext cx="105156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20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33350" y="447675"/>
        <a:ext cx="9744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114300</xdr:rowOff>
    </xdr:from>
    <xdr:to>
      <xdr:col>20</xdr:col>
      <xdr:colOff>142875</xdr:colOff>
      <xdr:row>28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28625"/>
          <a:ext cx="97155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190500</xdr:rowOff>
    </xdr:from>
    <xdr:to>
      <xdr:col>20</xdr:col>
      <xdr:colOff>800100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52400" y="504825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190500</xdr:rowOff>
    </xdr:from>
    <xdr:to>
      <xdr:col>20</xdr:col>
      <xdr:colOff>762000</xdr:colOff>
      <xdr:row>28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04825"/>
          <a:ext cx="104013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  <sheetName val="Úvod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3739.225</v>
          </cell>
          <cell r="Q32">
            <v>3775.237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0.00017373355441301338</v>
          </cell>
          <cell r="Q33">
            <v>0.0001995198420655445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0.0043359250427641854</v>
          </cell>
          <cell r="Q32">
            <v>0.004310266895391267</v>
          </cell>
        </row>
        <row r="33">
          <cell r="K33">
            <v>2929.172</v>
          </cell>
          <cell r="L33">
            <v>3116.056</v>
          </cell>
          <cell r="M33">
            <v>3352.599</v>
          </cell>
          <cell r="N33">
            <v>3662.573</v>
          </cell>
          <cell r="O33">
            <v>3848.411</v>
          </cell>
          <cell r="P33">
            <v>3758.979</v>
          </cell>
          <cell r="Q33">
            <v>3790.88</v>
          </cell>
        </row>
        <row r="34">
          <cell r="K34">
            <v>0.0002623967831182327</v>
          </cell>
          <cell r="L34">
            <v>0.00023041058954011097</v>
          </cell>
          <cell r="M34">
            <v>0.00021627769679582914</v>
          </cell>
          <cell r="N34">
            <v>0.0001940933655110765</v>
          </cell>
          <cell r="O34">
            <v>0.0001773363110125192</v>
          </cell>
          <cell r="P34">
            <v>0.00018779136302703473</v>
          </cell>
          <cell r="Q34">
            <v>0.0001840532013674925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0"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264785</v>
          </cell>
          <cell r="L13">
            <v>289472</v>
          </cell>
          <cell r="M13">
            <v>316176</v>
          </cell>
          <cell r="N13">
            <v>343938</v>
          </cell>
          <cell r="O13">
            <v>368052</v>
          </cell>
          <cell r="P13">
            <v>389006</v>
          </cell>
          <cell r="Q13">
            <v>395992</v>
          </cell>
        </row>
        <row r="14">
          <cell r="K14">
            <v>207998</v>
          </cell>
          <cell r="L14">
            <v>223154</v>
          </cell>
          <cell r="M14">
            <v>238172</v>
          </cell>
          <cell r="N14">
            <v>251903</v>
          </cell>
          <cell r="O14">
            <v>263897</v>
          </cell>
          <cell r="P14">
            <v>277051</v>
          </cell>
          <cell r="Q14">
            <v>283528</v>
          </cell>
        </row>
        <row r="15">
          <cell r="K15">
            <v>89856</v>
          </cell>
          <cell r="L15">
            <v>112824</v>
          </cell>
          <cell r="M15">
            <v>132776</v>
          </cell>
          <cell r="N15">
            <v>149149</v>
          </cell>
          <cell r="O15">
            <v>161170</v>
          </cell>
          <cell r="P15">
            <v>170892</v>
          </cell>
          <cell r="Q15">
            <v>176324</v>
          </cell>
        </row>
        <row r="16">
          <cell r="K16">
            <v>99093</v>
          </cell>
          <cell r="L16">
            <v>86456</v>
          </cell>
          <cell r="M16">
            <v>73490</v>
          </cell>
          <cell r="N16">
            <v>60169</v>
          </cell>
          <cell r="O16">
            <v>49292</v>
          </cell>
          <cell r="P16">
            <v>42938</v>
          </cell>
          <cell r="Q16">
            <v>38098</v>
          </cell>
        </row>
        <row r="17">
          <cell r="K17">
            <v>11800</v>
          </cell>
          <cell r="L17">
            <v>16455</v>
          </cell>
          <cell r="M17">
            <v>24629</v>
          </cell>
          <cell r="N17">
            <v>35352</v>
          </cell>
          <cell r="O17">
            <v>45942</v>
          </cell>
          <cell r="P17">
            <v>54649</v>
          </cell>
          <cell r="Q17">
            <v>59442</v>
          </cell>
        </row>
        <row r="18">
          <cell r="K18">
            <v>10017</v>
          </cell>
          <cell r="L18">
            <v>10100</v>
          </cell>
          <cell r="M18">
            <v>9973</v>
          </cell>
          <cell r="N18">
            <v>9960</v>
          </cell>
          <cell r="O18">
            <v>10502</v>
          </cell>
          <cell r="P18">
            <v>11591</v>
          </cell>
          <cell r="Q18">
            <v>12502</v>
          </cell>
        </row>
        <row r="19">
          <cell r="K19">
            <v>58848</v>
          </cell>
          <cell r="L19">
            <v>68689</v>
          </cell>
          <cell r="M19">
            <v>80778</v>
          </cell>
          <cell r="N19">
            <v>95347</v>
          </cell>
          <cell r="O19">
            <v>107987</v>
          </cell>
          <cell r="P19">
            <v>116293</v>
          </cell>
          <cell r="Q19">
            <v>116736</v>
          </cell>
        </row>
        <row r="20">
          <cell r="K20">
            <v>33869</v>
          </cell>
          <cell r="L20">
            <v>41942</v>
          </cell>
          <cell r="M20">
            <v>50129</v>
          </cell>
          <cell r="N20">
            <v>60121</v>
          </cell>
          <cell r="O20">
            <v>69425</v>
          </cell>
          <cell r="P20">
            <v>74365</v>
          </cell>
          <cell r="Q20">
            <v>73518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2653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25166</v>
          </cell>
          <cell r="Q22">
            <v>27414</v>
          </cell>
        </row>
        <row r="23">
          <cell r="K23">
            <v>11476</v>
          </cell>
          <cell r="L23">
            <v>12282</v>
          </cell>
          <cell r="M23">
            <v>13387</v>
          </cell>
          <cell r="N23">
            <v>14064</v>
          </cell>
          <cell r="O23">
            <v>14049</v>
          </cell>
          <cell r="P23">
            <v>13953</v>
          </cell>
          <cell r="Q23">
            <v>13457</v>
          </cell>
        </row>
        <row r="25">
          <cell r="K25">
            <v>247724</v>
          </cell>
          <cell r="L25">
            <v>268593</v>
          </cell>
          <cell r="M25">
            <v>292315</v>
          </cell>
          <cell r="N25">
            <v>316904</v>
          </cell>
          <cell r="O25">
            <v>337934</v>
          </cell>
          <cell r="P25">
            <v>354574</v>
          </cell>
          <cell r="Q25">
            <v>358472</v>
          </cell>
        </row>
        <row r="26">
          <cell r="K26">
            <v>194093</v>
          </cell>
          <cell r="L26">
            <v>206794</v>
          </cell>
          <cell r="M26">
            <v>219805</v>
          </cell>
          <cell r="N26">
            <v>231338</v>
          </cell>
          <cell r="O26">
            <v>241277</v>
          </cell>
          <cell r="P26">
            <v>251456</v>
          </cell>
          <cell r="Q26">
            <v>255346</v>
          </cell>
        </row>
        <row r="27">
          <cell r="K27">
            <v>84506</v>
          </cell>
          <cell r="L27">
            <v>105602</v>
          </cell>
          <cell r="M27">
            <v>123796</v>
          </cell>
          <cell r="N27">
            <v>138502</v>
          </cell>
          <cell r="O27">
            <v>149505</v>
          </cell>
          <cell r="P27">
            <v>157619</v>
          </cell>
          <cell r="Q27">
            <v>161404</v>
          </cell>
        </row>
        <row r="28">
          <cell r="K28">
            <v>91891</v>
          </cell>
          <cell r="L28">
            <v>79162</v>
          </cell>
          <cell r="M28">
            <v>66537</v>
          </cell>
          <cell r="N28">
            <v>53631</v>
          </cell>
          <cell r="O28">
            <v>43086</v>
          </cell>
          <cell r="P28">
            <v>36602</v>
          </cell>
          <cell r="Q28">
            <v>31715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33083</v>
          </cell>
          <cell r="O29">
            <v>42341</v>
          </cell>
          <cell r="P29">
            <v>49951</v>
          </cell>
          <cell r="Q29">
            <v>54006</v>
          </cell>
        </row>
        <row r="30">
          <cell r="K30">
            <v>9154</v>
          </cell>
          <cell r="L30">
            <v>9092</v>
          </cell>
          <cell r="M30">
            <v>8776</v>
          </cell>
          <cell r="N30">
            <v>8631</v>
          </cell>
          <cell r="O30">
            <v>9119</v>
          </cell>
          <cell r="P30">
            <v>10077</v>
          </cell>
          <cell r="Q30">
            <v>10839</v>
          </cell>
        </row>
        <row r="31">
          <cell r="K31">
            <v>55627</v>
          </cell>
          <cell r="L31">
            <v>64086</v>
          </cell>
          <cell r="M31">
            <v>75171</v>
          </cell>
          <cell r="N31">
            <v>88714</v>
          </cell>
          <cell r="O31">
            <v>100299</v>
          </cell>
          <cell r="P31">
            <v>107224</v>
          </cell>
          <cell r="Q31">
            <v>107157</v>
          </cell>
        </row>
        <row r="32">
          <cell r="K32">
            <v>31641</v>
          </cell>
          <cell r="L32">
            <v>38664</v>
          </cell>
          <cell r="M32">
            <v>46368</v>
          </cell>
          <cell r="N32">
            <v>56075</v>
          </cell>
          <cell r="O32">
            <v>64841</v>
          </cell>
          <cell r="P32">
            <v>69089</v>
          </cell>
          <cell r="Q32">
            <v>68176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2628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22662</v>
          </cell>
          <cell r="Q34">
            <v>24535</v>
          </cell>
        </row>
        <row r="35">
          <cell r="K35">
            <v>10763</v>
          </cell>
          <cell r="L35">
            <v>11488</v>
          </cell>
          <cell r="M35">
            <v>12478</v>
          </cell>
          <cell r="N35">
            <v>12992</v>
          </cell>
          <cell r="O35">
            <v>12896</v>
          </cell>
          <cell r="P35">
            <v>12683</v>
          </cell>
          <cell r="Q35">
            <v>12112</v>
          </cell>
        </row>
        <row r="37">
          <cell r="K37">
            <v>17082</v>
          </cell>
          <cell r="L37">
            <v>20898</v>
          </cell>
          <cell r="M37">
            <v>23877</v>
          </cell>
          <cell r="N37">
            <v>27053</v>
          </cell>
          <cell r="O37">
            <v>30141</v>
          </cell>
          <cell r="P37">
            <v>34466</v>
          </cell>
          <cell r="Q37">
            <v>37541</v>
          </cell>
        </row>
        <row r="38">
          <cell r="K38">
            <v>13918</v>
          </cell>
          <cell r="L38">
            <v>16367</v>
          </cell>
          <cell r="M38">
            <v>18375</v>
          </cell>
          <cell r="N38">
            <v>20578</v>
          </cell>
          <cell r="O38">
            <v>22632</v>
          </cell>
          <cell r="P38">
            <v>25609</v>
          </cell>
          <cell r="Q38">
            <v>28196</v>
          </cell>
        </row>
        <row r="39">
          <cell r="K39">
            <v>5357</v>
          </cell>
          <cell r="L39">
            <v>7225</v>
          </cell>
          <cell r="M39">
            <v>8983</v>
          </cell>
          <cell r="N39">
            <v>10652</v>
          </cell>
          <cell r="O39">
            <v>11668</v>
          </cell>
          <cell r="P39">
            <v>13280</v>
          </cell>
          <cell r="Q39">
            <v>14928</v>
          </cell>
        </row>
        <row r="40">
          <cell r="K40">
            <v>7203</v>
          </cell>
          <cell r="L40">
            <v>7295</v>
          </cell>
          <cell r="M40">
            <v>6953</v>
          </cell>
          <cell r="N40">
            <v>6538</v>
          </cell>
          <cell r="O40">
            <v>6207</v>
          </cell>
          <cell r="P40">
            <v>6336</v>
          </cell>
          <cell r="Q40">
            <v>6383</v>
          </cell>
        </row>
        <row r="41">
          <cell r="K41">
            <v>655</v>
          </cell>
          <cell r="L41">
            <v>1004</v>
          </cell>
          <cell r="M41">
            <v>1411</v>
          </cell>
          <cell r="N41">
            <v>2270</v>
          </cell>
          <cell r="O41">
            <v>3601</v>
          </cell>
          <cell r="P41">
            <v>4698</v>
          </cell>
          <cell r="Q41">
            <v>5437</v>
          </cell>
        </row>
        <row r="42">
          <cell r="K42">
            <v>863</v>
          </cell>
          <cell r="L42">
            <v>1008</v>
          </cell>
          <cell r="M42">
            <v>1197</v>
          </cell>
          <cell r="N42">
            <v>1329</v>
          </cell>
          <cell r="O42">
            <v>1383</v>
          </cell>
          <cell r="P42">
            <v>1515</v>
          </cell>
          <cell r="Q42">
            <v>1664</v>
          </cell>
        </row>
        <row r="43">
          <cell r="K43">
            <v>3221</v>
          </cell>
          <cell r="L43">
            <v>4608</v>
          </cell>
          <cell r="M43">
            <v>5611</v>
          </cell>
          <cell r="N43">
            <v>6635</v>
          </cell>
          <cell r="O43">
            <v>7693</v>
          </cell>
          <cell r="P43">
            <v>9080</v>
          </cell>
          <cell r="Q43">
            <v>9582</v>
          </cell>
        </row>
        <row r="44">
          <cell r="K44">
            <v>2228</v>
          </cell>
          <cell r="L44">
            <v>3280</v>
          </cell>
          <cell r="M44">
            <v>3761</v>
          </cell>
          <cell r="N44">
            <v>4046</v>
          </cell>
          <cell r="O44">
            <v>4586</v>
          </cell>
          <cell r="P44">
            <v>5281</v>
          </cell>
          <cell r="Q44">
            <v>5342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2879</v>
          </cell>
        </row>
        <row r="47">
          <cell r="K47">
            <v>713</v>
          </cell>
          <cell r="L47">
            <v>795</v>
          </cell>
          <cell r="M47">
            <v>911</v>
          </cell>
          <cell r="N47">
            <v>1073</v>
          </cell>
          <cell r="O47">
            <v>1154</v>
          </cell>
          <cell r="P47">
            <v>1272</v>
          </cell>
          <cell r="Q47">
            <v>1347</v>
          </cell>
        </row>
      </sheetData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26549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83917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20083</v>
          </cell>
          <cell r="L16">
            <v>22037</v>
          </cell>
          <cell r="M16">
            <v>24109</v>
          </cell>
          <cell r="N16">
            <v>25387</v>
          </cell>
          <cell r="O16">
            <v>26694</v>
          </cell>
          <cell r="P16">
            <v>27663</v>
          </cell>
          <cell r="Q16">
            <v>28735</v>
          </cell>
        </row>
        <row r="17">
          <cell r="K17">
            <v>38193</v>
          </cell>
          <cell r="L17">
            <v>42374</v>
          </cell>
          <cell r="M17">
            <v>47706</v>
          </cell>
          <cell r="N17">
            <v>53734</v>
          </cell>
          <cell r="O17">
            <v>60160</v>
          </cell>
          <cell r="P17">
            <v>65934</v>
          </cell>
          <cell r="Q17">
            <v>67300</v>
          </cell>
        </row>
        <row r="18">
          <cell r="K18">
            <v>54988</v>
          </cell>
          <cell r="L18">
            <v>62040</v>
          </cell>
          <cell r="M18">
            <v>70553</v>
          </cell>
          <cell r="N18">
            <v>81036</v>
          </cell>
          <cell r="O18">
            <v>90271</v>
          </cell>
          <cell r="P18">
            <v>97789</v>
          </cell>
          <cell r="Q18">
            <v>99093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16160</v>
          </cell>
        </row>
        <row r="20">
          <cell r="K20">
            <v>36455</v>
          </cell>
          <cell r="L20">
            <v>39670</v>
          </cell>
          <cell r="M20">
            <v>42176</v>
          </cell>
          <cell r="N20">
            <v>45661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10237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22339</v>
          </cell>
          <cell r="O23">
            <v>23704</v>
          </cell>
          <cell r="P23">
            <v>25440</v>
          </cell>
          <cell r="Q23">
            <v>27718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65249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11148</v>
          </cell>
        </row>
        <row r="26">
          <cell r="K26">
            <v>16842</v>
          </cell>
          <cell r="L26">
            <v>18711</v>
          </cell>
          <cell r="M26">
            <v>20560</v>
          </cell>
          <cell r="N26">
            <v>21527</v>
          </cell>
          <cell r="O26">
            <v>22285</v>
          </cell>
          <cell r="P26">
            <v>22767</v>
          </cell>
          <cell r="Q26">
            <v>23585</v>
          </cell>
        </row>
        <row r="27">
          <cell r="K27">
            <v>28672</v>
          </cell>
          <cell r="L27">
            <v>31504</v>
          </cell>
          <cell r="M27">
            <v>34919</v>
          </cell>
          <cell r="N27">
            <v>38243</v>
          </cell>
          <cell r="O27">
            <v>42038</v>
          </cell>
          <cell r="P27">
            <v>45544</v>
          </cell>
          <cell r="Q27">
            <v>47136</v>
          </cell>
        </row>
        <row r="28">
          <cell r="K28">
            <v>40448</v>
          </cell>
          <cell r="L28">
            <v>43980</v>
          </cell>
          <cell r="M28">
            <v>47833</v>
          </cell>
          <cell r="N28">
            <v>53403</v>
          </cell>
          <cell r="O28">
            <v>58187</v>
          </cell>
          <cell r="P28">
            <v>62781</v>
          </cell>
          <cell r="Q28">
            <v>64081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11949</v>
          </cell>
        </row>
        <row r="30">
          <cell r="K30">
            <v>24226</v>
          </cell>
          <cell r="L30">
            <v>25534</v>
          </cell>
          <cell r="M30">
            <v>26024</v>
          </cell>
          <cell r="N30">
            <v>26406</v>
          </cell>
          <cell r="O30">
            <v>26586</v>
          </cell>
          <cell r="P30">
            <v>26177</v>
          </cell>
          <cell r="Q30">
            <v>25882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8644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4387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3894</v>
          </cell>
        </row>
        <row r="36">
          <cell r="K36">
            <v>3250</v>
          </cell>
          <cell r="L36">
            <v>3335</v>
          </cell>
          <cell r="M36">
            <v>3559</v>
          </cell>
          <cell r="N36">
            <v>3872</v>
          </cell>
          <cell r="O36">
            <v>4423</v>
          </cell>
          <cell r="P36">
            <v>4909</v>
          </cell>
          <cell r="Q36">
            <v>5167</v>
          </cell>
        </row>
        <row r="37">
          <cell r="K37">
            <v>9814</v>
          </cell>
          <cell r="L37">
            <v>11193</v>
          </cell>
          <cell r="M37">
            <v>13198</v>
          </cell>
          <cell r="N37">
            <v>15961</v>
          </cell>
          <cell r="O37">
            <v>18649</v>
          </cell>
          <cell r="P37">
            <v>20972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32306</v>
          </cell>
          <cell r="P38">
            <v>35259</v>
          </cell>
          <cell r="Q38">
            <v>35266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14252</v>
          </cell>
          <cell r="M40">
            <v>16310</v>
          </cell>
          <cell r="N40">
            <v>19452</v>
          </cell>
          <cell r="O40">
            <v>21203</v>
          </cell>
          <cell r="P40">
            <v>22459</v>
          </cell>
          <cell r="Q40">
            <v>22829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1644</v>
          </cell>
        </row>
      </sheetData>
      <sheetData sheetId="40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0.19685507779534453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2929.172</v>
          </cell>
          <cell r="L22">
            <v>3116.056</v>
          </cell>
          <cell r="M22">
            <v>3352.599</v>
          </cell>
          <cell r="N22">
            <v>3662.573</v>
          </cell>
          <cell r="O22">
            <v>3848.411</v>
          </cell>
          <cell r="P22">
            <v>3758.979</v>
          </cell>
          <cell r="Q22">
            <v>3799.547</v>
          </cell>
        </row>
        <row r="23">
          <cell r="K23">
            <v>0.007088570350255977</v>
          </cell>
          <cell r="L23">
            <v>0.007899693846965521</v>
          </cell>
          <cell r="M23">
            <v>0.008254357168871075</v>
          </cell>
          <cell r="N23">
            <v>0.008147352951053809</v>
          </cell>
          <cell r="O23">
            <v>0.007892036396320455</v>
          </cell>
          <cell r="P23">
            <v>0.008776511653829405</v>
          </cell>
          <cell r="Q23">
            <v>0.008552659569680278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20323.139653414884</v>
          </cell>
          <cell r="L19">
            <v>22324.63440032651</v>
          </cell>
          <cell r="M19">
            <v>23494.63414634146</v>
          </cell>
          <cell r="N19">
            <v>24826.37571157495</v>
          </cell>
          <cell r="O19">
            <v>24530.398976203353</v>
          </cell>
          <cell r="P19">
            <v>25136.3318591119</v>
          </cell>
          <cell r="Q19">
            <v>24827.09363995928</v>
          </cell>
        </row>
        <row r="20">
          <cell r="K20">
            <v>21110.09174311927</v>
          </cell>
          <cell r="L20">
            <v>23181.04261878105</v>
          </cell>
          <cell r="M20">
            <v>24160</v>
          </cell>
          <cell r="N20">
            <v>25380.45540796964</v>
          </cell>
          <cell r="O20">
            <v>25039.995923296483</v>
          </cell>
          <cell r="P20">
            <v>25567.32355179978</v>
          </cell>
          <cell r="Q20">
            <v>25233.38473653593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31271.21951219512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workbookViewId="0" topLeftCell="B2">
      <pane ySplit="3" topLeftCell="BM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130</v>
      </c>
      <c r="D3" s="5"/>
      <c r="E3" s="5"/>
      <c r="F3" s="5"/>
      <c r="G3" s="5"/>
    </row>
    <row r="4" spans="2:7" s="4" customFormat="1" ht="36" customHeight="1">
      <c r="B4" s="3"/>
      <c r="C4" s="7" t="s">
        <v>122</v>
      </c>
      <c r="D4" s="7"/>
      <c r="E4" s="7"/>
      <c r="F4" s="7"/>
      <c r="G4" s="7"/>
    </row>
    <row r="5" spans="4:8" s="4" customFormat="1" ht="18" customHeight="1">
      <c r="D5" s="4" t="s">
        <v>121</v>
      </c>
      <c r="G5" s="3"/>
      <c r="H5" s="3"/>
    </row>
    <row r="6" spans="3:9" s="4" customFormat="1" ht="18" customHeight="1">
      <c r="C6" s="8" t="s">
        <v>108</v>
      </c>
      <c r="D6" s="9"/>
      <c r="E6" s="9" t="s">
        <v>211</v>
      </c>
      <c r="G6" s="6"/>
      <c r="H6" s="3"/>
      <c r="I6" s="283"/>
    </row>
    <row r="7" spans="3:9" s="4" customFormat="1" ht="18" customHeight="1">
      <c r="C7" s="10"/>
      <c r="D7" s="14" t="s">
        <v>19</v>
      </c>
      <c r="E7" s="12"/>
      <c r="G7" s="3"/>
      <c r="H7" s="3"/>
      <c r="I7" s="284"/>
    </row>
    <row r="8" spans="3:8" s="4" customFormat="1" ht="18" customHeight="1">
      <c r="C8" s="8" t="s">
        <v>109</v>
      </c>
      <c r="D8" s="9"/>
      <c r="E8" s="11" t="str">
        <f>'B8.1.1'!H4&amp;" "&amp;'B8.1.1'!D5</f>
        <v>Školská zařízení a ZUŠ – výdaje  v letech 2004 až 2013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110</v>
      </c>
      <c r="D10" s="9"/>
      <c r="E10" s="11" t="str">
        <f>'B8.1.2'!H4&amp;" "&amp;'B8.1.2'!D5</f>
        <v>Školská zařízení celkem a jazykové školy a ZUŠ – přepočtené počty  zaměstnanců v letech 2004 až 2013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111</v>
      </c>
      <c r="D12" s="9"/>
      <c r="E12" s="11" t="str">
        <f>'B8.1.3'!H4&amp;" "&amp;'B8.1.3'!D5</f>
        <v>Školská zařízení celkem a jazykové školy a ZUŠ – průměrné měsíční mzdy  zaměstnanců v letech 2004 až 2013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112</v>
      </c>
      <c r="D14" s="9"/>
      <c r="E14" s="11" t="str">
        <f>'B8.2.1'!H4&amp;" "&amp;'B8.2.1'!D5</f>
        <v>Školní družiny a školní kluby – zařízení a zapsaní účastníci  ve školním roce 2004/05 až 2013/14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113</v>
      </c>
      <c r="D16" s="9"/>
      <c r="E16" s="11" t="str">
        <f>'B8.2.2'!H4&amp;" "&amp;'B8.2.2'!D5</f>
        <v>Střediska volného času – střediska, účastníci a pedagogičtí  pracovníci ve školním roce 2004/05 až 2013/14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114</v>
      </c>
      <c r="D18" s="9"/>
      <c r="E18" s="11" t="str">
        <f>'B8.2.3'!H4&amp;" "&amp;'B8.2.3'!D5</f>
        <v>Základní umělecké školy – školy, žáci/dívky a učitelé ve školním roce 2004/05 až 2013/14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115</v>
      </c>
      <c r="D20" s="9"/>
      <c r="E20" s="11" t="str">
        <f>'B8.2.4'!H4&amp;" "&amp;'B8.2.4'!D5</f>
        <v>Jazykové školy s právem státní jazykové zkoušky – školy, žáci, učitelé   ve školním roce  2004/05 až 2013/14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116</v>
      </c>
      <c r="D22" s="9"/>
      <c r="E22" s="11" t="str">
        <f>'B8.2.5'!H4&amp;" "&amp;'B8.2.5'!D5</f>
        <v>Jazykové školy – jednoleté jazykové kurzy školy, žáci ve školním roce 2004/05 až 2013/14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117</v>
      </c>
      <c r="D24" s="9"/>
      <c r="E24" s="11" t="str">
        <f>'B8.3.1'!H4&amp;" "&amp;'B8.3.1'!D5</f>
        <v>Ubytovací zařízení – domovy mládeže, ubytovaní a pracovníci ve školním roce 2004/05 až 2013/14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118</v>
      </c>
      <c r="D26" s="9"/>
      <c r="E26" s="11" t="str">
        <f>'B8.3.2'!H4&amp;" "&amp;'B8.3.2'!D5</f>
        <v>Ubytovací zařízení – internáty a ubytovaní žáci ve školním roce 2004/05 až 2013/14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119</v>
      </c>
      <c r="D28" s="9"/>
      <c r="E28" s="11" t="str">
        <f>'B8.4.1'!H4&amp;" "&amp;'B8.4.1'!D5</f>
        <v>Stravovací zařízení – školní jídelny, strávníci a pracovníci ve školním roce 2004/05 až 2013/14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120</v>
      </c>
      <c r="D30" s="9"/>
      <c r="E30" s="11" t="str">
        <f>'B8.5.1'!H4&amp;" "&amp;'B8.5.1'!D5</f>
        <v>Zařízení pro výkon ústavní a ochranné výchovy  – počty zařízení a dětí/dívek – ve školním roce 2004/05 až 2013/14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174</v>
      </c>
      <c r="D32" s="9"/>
      <c r="E32" s="11" t="str">
        <f>'B8.5.2'!$H$4&amp;" "&amp;'B8.5.2'!$D$5</f>
        <v>Zařízení pro výkon ústavní a ochranné výchovy  – počty dětí – ve školním roce 2004/05 až 2013/14</v>
      </c>
      <c r="G32" s="6"/>
      <c r="H32" s="3"/>
    </row>
    <row r="33" spans="4:7" ht="18" customHeight="1">
      <c r="D33" s="269" t="s">
        <v>187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188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2004 až 2013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189</v>
      </c>
      <c r="D37" s="9"/>
      <c r="E37" s="11" t="str">
        <f>'GB2'!$G$4&amp;" "&amp;'GB2'!$D$5</f>
        <v>Školní družiny a školní kluby – poměrové ukazatele ve školním roce 2004/05 až 2013/14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190</v>
      </c>
      <c r="D39" s="9"/>
      <c r="E39" s="11" t="str">
        <f>'GB3'!$G$4&amp;" "&amp;'GB3'!$D$5</f>
        <v>Školní družiny a školní kluby – počty zapsaných žáků a jejich podíly na příslušné skupině žáků ve školním roce 2005/06 až 2013/14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191</v>
      </c>
      <c r="D41" s="9"/>
      <c r="E41" s="11" t="str">
        <f>'GB4'!$H$4&amp;" "&amp;'GB4'!$D$5</f>
        <v>Střediska pro volný čas dětí a mládeže – poměrové ukazatele ve školním roce 2004/05 až 2013/14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192</v>
      </c>
      <c r="D43" s="9"/>
      <c r="E43" s="11" t="str">
        <f>'GB5'!$H$4&amp;" "&amp;'GB5'!$D$5</f>
        <v>Základní umělecké školy – poměrové ukazatele ve školním roce 2004/05 až 2013/14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V2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1" width="7.1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104</v>
      </c>
      <c r="E4" s="74"/>
      <c r="F4" s="74"/>
      <c r="G4" s="74"/>
      <c r="H4" s="16" t="s">
        <v>150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6.5" thickBot="1" thickTop="1">
      <c r="C12" s="25"/>
      <c r="D12" s="21" t="s">
        <v>161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6">
        <v>474</v>
      </c>
      <c r="P13" s="186">
        <v>463</v>
      </c>
      <c r="Q13" s="186">
        <v>451</v>
      </c>
      <c r="R13" s="186">
        <v>434</v>
      </c>
      <c r="S13" s="186">
        <v>415</v>
      </c>
      <c r="T13" s="117">
        <v>408</v>
      </c>
    </row>
    <row r="14" spans="3:20" ht="13.5" thickBot="1">
      <c r="C14" s="25"/>
      <c r="D14" s="52" t="s">
        <v>76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2" ht="12.75">
      <c r="C15" s="25"/>
      <c r="D15" s="138"/>
      <c r="E15" s="139" t="s">
        <v>147</v>
      </c>
      <c r="F15" s="139"/>
      <c r="G15" s="139"/>
      <c r="H15" s="140"/>
      <c r="I15" s="141"/>
      <c r="J15" s="245">
        <v>56860</v>
      </c>
      <c r="K15" s="245">
        <v>56243</v>
      </c>
      <c r="L15" s="245">
        <v>53694</v>
      </c>
      <c r="M15" s="245">
        <v>52128</v>
      </c>
      <c r="N15" s="245">
        <v>48916</v>
      </c>
      <c r="O15" s="246">
        <v>46159</v>
      </c>
      <c r="P15" s="246">
        <v>44204</v>
      </c>
      <c r="Q15" s="246">
        <v>42042</v>
      </c>
      <c r="R15" s="246">
        <v>39339</v>
      </c>
      <c r="S15" s="246">
        <v>37244</v>
      </c>
      <c r="T15" s="247">
        <v>35780</v>
      </c>
      <c r="V15" s="203"/>
    </row>
    <row r="16" spans="3:20" ht="15.75" thickBot="1">
      <c r="C16" s="25"/>
      <c r="D16" s="142"/>
      <c r="E16" s="143" t="s">
        <v>162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202">
        <v>2369</v>
      </c>
      <c r="P16" s="202">
        <v>1961</v>
      </c>
      <c r="Q16" s="202">
        <v>1980</v>
      </c>
      <c r="R16" s="202">
        <v>1824</v>
      </c>
      <c r="S16" s="202">
        <v>1763</v>
      </c>
      <c r="T16" s="147">
        <v>1536</v>
      </c>
    </row>
    <row r="17" spans="3:20" ht="13.5" thickBot="1">
      <c r="C17" s="25"/>
      <c r="D17" s="52" t="s">
        <v>184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</row>
    <row r="18" spans="3:20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7">
        <v>2503</v>
      </c>
      <c r="P18" s="227">
        <v>2347</v>
      </c>
      <c r="Q18" s="227">
        <v>2221</v>
      </c>
      <c r="R18" s="227">
        <v>2146</v>
      </c>
      <c r="S18" s="227">
        <v>2016</v>
      </c>
      <c r="T18" s="31">
        <v>1896</v>
      </c>
    </row>
    <row r="19" spans="4:20" ht="13.5">
      <c r="D19" s="81" t="s">
        <v>91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69" t="s">
        <v>212</v>
      </c>
    </row>
    <row r="20" spans="4:20" ht="26.25" customHeight="1">
      <c r="D20" s="70" t="s">
        <v>37</v>
      </c>
      <c r="E20" s="326" t="s">
        <v>164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</row>
    <row r="21" spans="4:20" ht="12.75">
      <c r="D21" s="70" t="s">
        <v>126</v>
      </c>
      <c r="E21" s="168" t="s">
        <v>163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219"/>
    </row>
  </sheetData>
  <sheetProtection/>
  <mergeCells count="13">
    <mergeCell ref="E20:T20"/>
    <mergeCell ref="J7:J10"/>
    <mergeCell ref="T7:T10"/>
    <mergeCell ref="K7:K10"/>
    <mergeCell ref="L7:L10"/>
    <mergeCell ref="M7:M10"/>
    <mergeCell ref="N7:N10"/>
    <mergeCell ref="O7:O10"/>
    <mergeCell ref="P7:P10"/>
    <mergeCell ref="R7:R10"/>
    <mergeCell ref="S7:S10"/>
    <mergeCell ref="Q7:Q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T1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0" width="5.75390625" style="72" hidden="1" customWidth="1"/>
    <col min="11" max="20" width="5.75390625" style="72" customWidth="1"/>
    <col min="21" max="31" width="14.00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105</v>
      </c>
      <c r="E4" s="74"/>
      <c r="F4" s="74"/>
      <c r="G4" s="74"/>
      <c r="H4" s="16" t="s">
        <v>151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4:20" s="73" customFormat="1" ht="15.75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4:20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182</v>
      </c>
      <c r="Q7" s="79" t="s">
        <v>186</v>
      </c>
      <c r="R7" s="79" t="s">
        <v>186</v>
      </c>
      <c r="S7" s="79" t="s">
        <v>214</v>
      </c>
      <c r="T7" s="18" t="s">
        <v>217</v>
      </c>
    </row>
    <row r="8" spans="3:20" ht="6" customHeight="1">
      <c r="C8" s="25"/>
      <c r="D8" s="303"/>
      <c r="E8" s="304"/>
      <c r="F8" s="304"/>
      <c r="G8" s="304"/>
      <c r="H8" s="304"/>
      <c r="I8" s="305"/>
      <c r="J8" s="297" t="s">
        <v>95</v>
      </c>
      <c r="K8" s="297" t="s">
        <v>96</v>
      </c>
      <c r="L8" s="297" t="s">
        <v>97</v>
      </c>
      <c r="M8" s="295" t="s">
        <v>98</v>
      </c>
      <c r="N8" s="323" t="s">
        <v>125</v>
      </c>
      <c r="O8" s="318" t="s">
        <v>131</v>
      </c>
      <c r="P8" s="318" t="s">
        <v>182</v>
      </c>
      <c r="Q8" s="318" t="s">
        <v>186</v>
      </c>
      <c r="R8" s="318" t="s">
        <v>206</v>
      </c>
      <c r="S8" s="297" t="s">
        <v>214</v>
      </c>
      <c r="T8" s="295" t="s">
        <v>217</v>
      </c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6"/>
      <c r="N9" s="324"/>
      <c r="O9" s="319"/>
      <c r="P9" s="319"/>
      <c r="Q9" s="319"/>
      <c r="R9" s="319"/>
      <c r="S9" s="298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6"/>
      <c r="N10" s="324"/>
      <c r="O10" s="319"/>
      <c r="P10" s="319"/>
      <c r="Q10" s="319"/>
      <c r="R10" s="319"/>
      <c r="S10" s="298"/>
      <c r="T10" s="296"/>
    </row>
    <row r="11" spans="3:20" ht="6" customHeight="1">
      <c r="C11" s="25"/>
      <c r="D11" s="306"/>
      <c r="E11" s="307"/>
      <c r="F11" s="307"/>
      <c r="G11" s="307"/>
      <c r="H11" s="307"/>
      <c r="I11" s="308"/>
      <c r="J11" s="298"/>
      <c r="K11" s="298"/>
      <c r="L11" s="298"/>
      <c r="M11" s="296"/>
      <c r="N11" s="324"/>
      <c r="O11" s="319"/>
      <c r="P11" s="319"/>
      <c r="Q11" s="319"/>
      <c r="R11" s="319"/>
      <c r="S11" s="325"/>
      <c r="T11" s="296"/>
    </row>
    <row r="12" spans="3:20" ht="15" customHeight="1" thickBot="1">
      <c r="C12" s="25"/>
      <c r="D12" s="309"/>
      <c r="E12" s="310"/>
      <c r="F12" s="310"/>
      <c r="G12" s="310"/>
      <c r="H12" s="310"/>
      <c r="I12" s="311"/>
      <c r="J12" s="19"/>
      <c r="K12" s="19"/>
      <c r="L12" s="19"/>
      <c r="M12" s="20"/>
      <c r="N12" s="217"/>
      <c r="O12" s="164"/>
      <c r="P12" s="164"/>
      <c r="Q12" s="164"/>
      <c r="R12" s="164"/>
      <c r="S12" s="164"/>
      <c r="T12" s="20"/>
    </row>
    <row r="13" spans="3:20" ht="15.75" thickTop="1">
      <c r="C13" s="25"/>
      <c r="D13" s="151"/>
      <c r="E13" s="152" t="s">
        <v>165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54">
        <v>88</v>
      </c>
      <c r="O13" s="188">
        <v>87</v>
      </c>
      <c r="P13" s="188">
        <v>88</v>
      </c>
      <c r="Q13" s="188">
        <v>88</v>
      </c>
      <c r="R13" s="188">
        <v>85</v>
      </c>
      <c r="S13" s="188">
        <v>84</v>
      </c>
      <c r="T13" s="156">
        <v>83</v>
      </c>
    </row>
    <row r="14" spans="3:20" ht="13.5" thickBot="1">
      <c r="C14" s="25"/>
      <c r="D14" s="95"/>
      <c r="E14" s="47" t="s">
        <v>77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68">
        <v>2554</v>
      </c>
    </row>
    <row r="15" spans="4:20" ht="13.5">
      <c r="D15" s="81" t="s">
        <v>91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69" t="s">
        <v>212</v>
      </c>
    </row>
    <row r="16" spans="4:20" ht="25.5" customHeight="1">
      <c r="D16" s="70" t="s">
        <v>37</v>
      </c>
      <c r="E16" s="326" t="s">
        <v>164</v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</row>
  </sheetData>
  <sheetProtection/>
  <mergeCells count="13">
    <mergeCell ref="S8:S11"/>
    <mergeCell ref="Q8:Q11"/>
    <mergeCell ref="P8:P11"/>
    <mergeCell ref="E16:T16"/>
    <mergeCell ref="T8:T11"/>
    <mergeCell ref="J8:J11"/>
    <mergeCell ref="K8:K11"/>
    <mergeCell ref="D8:I12"/>
    <mergeCell ref="L8:L11"/>
    <mergeCell ref="M8:M11"/>
    <mergeCell ref="N8:N11"/>
    <mergeCell ref="R8:R11"/>
    <mergeCell ref="O8:O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T2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0" width="7.75390625" style="72" hidden="1" customWidth="1"/>
    <col min="1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106</v>
      </c>
      <c r="E4" s="74"/>
      <c r="F4" s="74"/>
      <c r="G4" s="74"/>
      <c r="H4" s="16" t="s">
        <v>78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customHeight="1" thickBot="1" thickTop="1">
      <c r="C12" s="25"/>
      <c r="D12" s="21" t="s">
        <v>145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110"/>
    </row>
    <row r="13" spans="3:20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6">
        <v>7962</v>
      </c>
      <c r="P13" s="186">
        <v>8036</v>
      </c>
      <c r="Q13" s="186">
        <v>8087</v>
      </c>
      <c r="R13" s="186">
        <v>8154</v>
      </c>
      <c r="S13" s="186">
        <v>8215</v>
      </c>
      <c r="T13" s="117">
        <v>8293</v>
      </c>
    </row>
    <row r="14" spans="3:20" ht="14.25" customHeight="1" thickBot="1">
      <c r="C14" s="25"/>
      <c r="D14" s="52" t="s">
        <v>133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0" ht="14.25" customHeight="1">
      <c r="C15" s="25"/>
      <c r="D15" s="83"/>
      <c r="E15" s="84" t="s">
        <v>79</v>
      </c>
      <c r="F15" s="84"/>
      <c r="G15" s="84"/>
      <c r="H15" s="85"/>
      <c r="I15" s="86"/>
      <c r="J15" s="248">
        <v>1322019</v>
      </c>
      <c r="K15" s="248">
        <v>1298056</v>
      </c>
      <c r="L15" s="248">
        <v>1279431</v>
      </c>
      <c r="M15" s="248">
        <v>1262691</v>
      </c>
      <c r="N15" s="248">
        <v>1262230</v>
      </c>
      <c r="O15" s="249">
        <v>1262449</v>
      </c>
      <c r="P15" s="249">
        <v>1262640</v>
      </c>
      <c r="Q15" s="249">
        <v>1274171</v>
      </c>
      <c r="R15" s="249">
        <v>1285951</v>
      </c>
      <c r="S15" s="249">
        <v>1303569</v>
      </c>
      <c r="T15" s="250">
        <v>1321622</v>
      </c>
    </row>
    <row r="16" spans="3:20" ht="14.25" customHeight="1">
      <c r="C16" s="25"/>
      <c r="D16" s="59"/>
      <c r="E16" s="39" t="s">
        <v>80</v>
      </c>
      <c r="F16" s="39"/>
      <c r="G16" s="39"/>
      <c r="H16" s="40"/>
      <c r="I16" s="41"/>
      <c r="J16" s="251">
        <v>358733</v>
      </c>
      <c r="K16" s="251">
        <v>352790</v>
      </c>
      <c r="L16" s="251">
        <v>339402</v>
      </c>
      <c r="M16" s="251">
        <v>336059</v>
      </c>
      <c r="N16" s="251">
        <v>341104</v>
      </c>
      <c r="O16" s="252">
        <v>345365</v>
      </c>
      <c r="P16" s="252">
        <v>349054</v>
      </c>
      <c r="Q16" s="252">
        <v>350127</v>
      </c>
      <c r="R16" s="252">
        <v>343137</v>
      </c>
      <c r="S16" s="252">
        <v>346190</v>
      </c>
      <c r="T16" s="253">
        <v>352319</v>
      </c>
    </row>
    <row r="17" spans="3:20" ht="14.25" customHeight="1">
      <c r="C17" s="25"/>
      <c r="D17" s="56"/>
      <c r="E17" s="33" t="s">
        <v>178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37">
        <v>3138</v>
      </c>
    </row>
    <row r="18" spans="3:20" ht="14.25" customHeight="1" thickBot="1">
      <c r="C18" s="25"/>
      <c r="D18" s="95"/>
      <c r="E18" s="47" t="s">
        <v>179</v>
      </c>
      <c r="F18" s="47"/>
      <c r="G18" s="47"/>
      <c r="H18" s="48"/>
      <c r="I18" s="49"/>
      <c r="J18" s="67">
        <v>3050</v>
      </c>
      <c r="K18" s="67">
        <v>2890</v>
      </c>
      <c r="L18" s="266" t="s">
        <v>26</v>
      </c>
      <c r="M18" s="266" t="s">
        <v>26</v>
      </c>
      <c r="N18" s="266" t="s">
        <v>26</v>
      </c>
      <c r="O18" s="267" t="s">
        <v>26</v>
      </c>
      <c r="P18" s="267" t="s">
        <v>26</v>
      </c>
      <c r="Q18" s="267" t="s">
        <v>26</v>
      </c>
      <c r="R18" s="267" t="s">
        <v>26</v>
      </c>
      <c r="S18" s="267" t="s">
        <v>26</v>
      </c>
      <c r="T18" s="258" t="s">
        <v>26</v>
      </c>
    </row>
    <row r="19" spans="3:20" ht="14.25" customHeight="1" thickBot="1">
      <c r="C19" s="25"/>
      <c r="D19" s="52" t="s">
        <v>81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</row>
    <row r="20" spans="3:20" ht="14.25" customHeight="1" thickBot="1">
      <c r="C20" s="25"/>
      <c r="D20" s="112"/>
      <c r="E20" s="113" t="s">
        <v>25</v>
      </c>
      <c r="F20" s="113"/>
      <c r="G20" s="113"/>
      <c r="H20" s="114"/>
      <c r="I20" s="115"/>
      <c r="J20" s="116">
        <v>33756</v>
      </c>
      <c r="K20" s="116">
        <v>33354</v>
      </c>
      <c r="L20" s="116">
        <v>32865</v>
      </c>
      <c r="M20" s="116">
        <v>32799</v>
      </c>
      <c r="N20" s="116">
        <v>32686</v>
      </c>
      <c r="O20" s="186">
        <v>32823</v>
      </c>
      <c r="P20" s="186">
        <v>32892</v>
      </c>
      <c r="Q20" s="186">
        <v>32996</v>
      </c>
      <c r="R20" s="186">
        <v>32775</v>
      </c>
      <c r="S20" s="186">
        <v>32851</v>
      </c>
      <c r="T20" s="117">
        <v>33139</v>
      </c>
    </row>
    <row r="21" spans="3:20" ht="13.5">
      <c r="C21" s="108"/>
      <c r="D21" s="81" t="s">
        <v>91</v>
      </c>
      <c r="E21" s="82"/>
      <c r="F21" s="82"/>
      <c r="G21" s="82"/>
      <c r="H21" s="82"/>
      <c r="I21" s="81"/>
      <c r="J21" s="81"/>
      <c r="K21" s="81"/>
      <c r="L21" s="157"/>
      <c r="M21" s="157"/>
      <c r="N21" s="157"/>
      <c r="O21" s="157"/>
      <c r="P21" s="157"/>
      <c r="Q21" s="157"/>
      <c r="R21" s="157"/>
      <c r="S21" s="157"/>
      <c r="T21" s="157" t="s">
        <v>212</v>
      </c>
    </row>
    <row r="22" spans="3:20" ht="13.5">
      <c r="C22" s="108"/>
      <c r="D22" s="111" t="s">
        <v>64</v>
      </c>
      <c r="E22" s="97" t="s">
        <v>134</v>
      </c>
      <c r="F22" s="97"/>
      <c r="G22" s="97"/>
      <c r="H22" s="97"/>
      <c r="I22" s="97"/>
      <c r="J22" s="97"/>
      <c r="K22" s="9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3:20" ht="12.75">
      <c r="C23" s="108"/>
      <c r="D23" s="111" t="s">
        <v>132</v>
      </c>
      <c r="E23" s="97" t="s">
        <v>146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4:20" ht="12.75">
      <c r="D24" s="111" t="s">
        <v>167</v>
      </c>
      <c r="E24" s="97" t="s">
        <v>168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ht="12.75">
      <c r="T25" s="203"/>
    </row>
    <row r="27" spans="15:20" ht="12.75">
      <c r="O27" s="203"/>
      <c r="P27" s="203"/>
      <c r="Q27" s="203"/>
      <c r="R27" s="203"/>
      <c r="S27" s="203"/>
      <c r="T27" s="203"/>
    </row>
  </sheetData>
  <sheetProtection/>
  <mergeCells count="12">
    <mergeCell ref="R7:R10"/>
    <mergeCell ref="T7:T10"/>
    <mergeCell ref="J7:J10"/>
    <mergeCell ref="K7:K10"/>
    <mergeCell ref="O7:O10"/>
    <mergeCell ref="P7:P10"/>
    <mergeCell ref="Q7:Q10"/>
    <mergeCell ref="S7:S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U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0" width="5.75390625" style="72" customWidth="1"/>
    <col min="21" max="35" width="12.7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107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82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1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31">
        <v>219</v>
      </c>
      <c r="U13" s="203"/>
    </row>
    <row r="14" spans="3:21" ht="12.75">
      <c r="C14" s="25"/>
      <c r="D14" s="32"/>
      <c r="E14" s="299" t="s">
        <v>83</v>
      </c>
      <c r="F14" s="33" t="s">
        <v>84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37">
        <v>146</v>
      </c>
      <c r="U14" s="241"/>
    </row>
    <row r="15" spans="3:20" ht="12.75">
      <c r="C15" s="25"/>
      <c r="D15" s="124"/>
      <c r="E15" s="321"/>
      <c r="F15" s="64" t="s">
        <v>85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90">
        <v>29</v>
      </c>
    </row>
    <row r="16" spans="3:20" ht="12.75">
      <c r="C16" s="25"/>
      <c r="D16" s="124"/>
      <c r="E16" s="321"/>
      <c r="F16" s="92" t="s">
        <v>86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90">
        <v>14</v>
      </c>
    </row>
    <row r="17" spans="3:21" ht="13.5" thickBot="1">
      <c r="C17" s="25"/>
      <c r="D17" s="46"/>
      <c r="E17" s="302"/>
      <c r="F17" s="47" t="s">
        <v>87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68">
        <v>30</v>
      </c>
      <c r="U17" s="241"/>
    </row>
    <row r="18" spans="3:20" ht="13.5" thickBot="1">
      <c r="C18" s="25"/>
      <c r="D18" s="52" t="s">
        <v>88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55"/>
    </row>
    <row r="19" spans="3:20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31">
        <v>6549</v>
      </c>
    </row>
    <row r="20" spans="3:20" ht="12.75">
      <c r="C20" s="25"/>
      <c r="D20" s="32"/>
      <c r="E20" s="299" t="s">
        <v>83</v>
      </c>
      <c r="F20" s="33" t="s">
        <v>84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37">
        <v>4253</v>
      </c>
    </row>
    <row r="21" spans="3:20" ht="12.75">
      <c r="C21" s="25"/>
      <c r="D21" s="124"/>
      <c r="E21" s="328"/>
      <c r="F21" s="148" t="s">
        <v>85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90">
        <v>1146</v>
      </c>
    </row>
    <row r="22" spans="3:20" ht="12.75">
      <c r="C22" s="25"/>
      <c r="D22" s="124"/>
      <c r="E22" s="321"/>
      <c r="F22" s="64" t="s">
        <v>86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90">
        <v>453</v>
      </c>
    </row>
    <row r="23" spans="3:20" ht="13.5" thickBot="1">
      <c r="C23" s="25"/>
      <c r="D23" s="46"/>
      <c r="E23" s="302"/>
      <c r="F23" s="47" t="s">
        <v>87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68">
        <v>697</v>
      </c>
    </row>
    <row r="24" spans="3:20" ht="13.5" thickBot="1">
      <c r="C24" s="25"/>
      <c r="D24" s="52" t="s">
        <v>71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55"/>
    </row>
    <row r="25" spans="3:20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31">
        <v>2673</v>
      </c>
    </row>
    <row r="26" spans="3:20" ht="12.75" customHeight="1">
      <c r="C26" s="25"/>
      <c r="D26" s="32"/>
      <c r="E26" s="299" t="s">
        <v>83</v>
      </c>
      <c r="F26" s="33" t="s">
        <v>84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37">
        <v>1989</v>
      </c>
    </row>
    <row r="27" spans="3:20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90">
        <v>318</v>
      </c>
    </row>
    <row r="28" spans="3:20" ht="12.75">
      <c r="C28" s="25"/>
      <c r="D28" s="124"/>
      <c r="E28" s="321"/>
      <c r="F28" s="64" t="s">
        <v>86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90">
        <v>202</v>
      </c>
    </row>
    <row r="29" spans="3:20" ht="13.5" thickBot="1">
      <c r="C29" s="25"/>
      <c r="D29" s="46"/>
      <c r="E29" s="302"/>
      <c r="F29" s="47" t="s">
        <v>87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68">
        <v>164</v>
      </c>
    </row>
    <row r="30" spans="4:20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69" t="s">
        <v>212</v>
      </c>
    </row>
  </sheetData>
  <sheetProtection/>
  <mergeCells count="15">
    <mergeCell ref="N7:N10"/>
    <mergeCell ref="D7:I11"/>
    <mergeCell ref="E14:E17"/>
    <mergeCell ref="E26:E29"/>
    <mergeCell ref="E20:E23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T30"/>
  <sheetViews>
    <sheetView showGridLines="0" zoomScale="90" zoomScaleNormal="90" workbookViewId="0" topLeftCell="C3">
      <selection activeCell="E4" sqref="E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0" width="5.75390625" style="72" customWidth="1"/>
    <col min="21" max="35" width="12.7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170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171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31">
        <v>420</v>
      </c>
    </row>
    <row r="14" spans="3:20" ht="12.75">
      <c r="C14" s="25"/>
      <c r="D14" s="32"/>
      <c r="E14" s="299" t="s">
        <v>83</v>
      </c>
      <c r="F14" s="33" t="s">
        <v>84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37">
        <v>378</v>
      </c>
    </row>
    <row r="15" spans="3:20" ht="12.75">
      <c r="C15" s="25"/>
      <c r="D15" s="124"/>
      <c r="E15" s="321"/>
      <c r="F15" s="64" t="s">
        <v>85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90">
        <v>33</v>
      </c>
    </row>
    <row r="16" spans="3:20" ht="12.75">
      <c r="C16" s="25"/>
      <c r="D16" s="124"/>
      <c r="E16" s="321"/>
      <c r="F16" s="92" t="s">
        <v>86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90">
        <v>8</v>
      </c>
    </row>
    <row r="17" spans="3:20" ht="13.5" thickBot="1">
      <c r="C17" s="25"/>
      <c r="D17" s="46"/>
      <c r="E17" s="302"/>
      <c r="F17" s="47" t="s">
        <v>87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68">
        <v>1</v>
      </c>
    </row>
    <row r="18" spans="3:20" ht="13.5" thickBot="1">
      <c r="C18" s="25"/>
      <c r="D18" s="52" t="s">
        <v>172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55"/>
    </row>
    <row r="19" spans="3:20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31">
        <v>3211</v>
      </c>
    </row>
    <row r="20" spans="3:20" ht="12.75">
      <c r="C20" s="25"/>
      <c r="D20" s="32"/>
      <c r="E20" s="299" t="s">
        <v>83</v>
      </c>
      <c r="F20" s="33" t="s">
        <v>84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37">
        <v>2444</v>
      </c>
    </row>
    <row r="21" spans="3:20" ht="12.75">
      <c r="C21" s="25"/>
      <c r="D21" s="124"/>
      <c r="E21" s="328"/>
      <c r="F21" s="148" t="s">
        <v>85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90">
        <v>11</v>
      </c>
    </row>
    <row r="22" spans="3:20" ht="12.75">
      <c r="C22" s="25"/>
      <c r="D22" s="124"/>
      <c r="E22" s="321"/>
      <c r="F22" s="64" t="s">
        <v>86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90">
        <v>199</v>
      </c>
    </row>
    <row r="23" spans="3:20" ht="13.5" thickBot="1">
      <c r="C23" s="25"/>
      <c r="D23" s="46"/>
      <c r="E23" s="302"/>
      <c r="F23" s="47" t="s">
        <v>87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68">
        <v>557</v>
      </c>
    </row>
    <row r="24" spans="3:20" ht="13.5" thickBot="1">
      <c r="C24" s="25"/>
      <c r="D24" s="52" t="s">
        <v>173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55"/>
    </row>
    <row r="25" spans="3:20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31">
        <v>2918</v>
      </c>
    </row>
    <row r="26" spans="3:20" ht="12.75" customHeight="1">
      <c r="C26" s="25"/>
      <c r="D26" s="32"/>
      <c r="E26" s="299" t="s">
        <v>83</v>
      </c>
      <c r="F26" s="33" t="s">
        <v>84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37">
        <v>1431</v>
      </c>
    </row>
    <row r="27" spans="3:20" ht="12.75" customHeight="1">
      <c r="C27" s="25"/>
      <c r="D27" s="124"/>
      <c r="E27" s="328"/>
      <c r="F27" s="148" t="s">
        <v>85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90">
        <v>1102</v>
      </c>
    </row>
    <row r="28" spans="3:20" ht="12.75">
      <c r="C28" s="25"/>
      <c r="D28" s="124"/>
      <c r="E28" s="321"/>
      <c r="F28" s="64" t="s">
        <v>86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90">
        <v>246</v>
      </c>
    </row>
    <row r="29" spans="3:20" ht="13.5" thickBot="1">
      <c r="C29" s="25"/>
      <c r="D29" s="46"/>
      <c r="E29" s="302"/>
      <c r="F29" s="47" t="s">
        <v>87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68">
        <v>139</v>
      </c>
    </row>
    <row r="30" spans="4:20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69" t="s">
        <v>212</v>
      </c>
    </row>
  </sheetData>
  <sheetProtection/>
  <mergeCells count="15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14:E17"/>
    <mergeCell ref="E26:E29"/>
    <mergeCell ref="E20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U42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1" width="6.625" style="72" hidden="1" customWidth="1"/>
    <col min="12" max="21" width="6.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193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 t="s">
        <v>198</v>
      </c>
      <c r="K10" s="274" t="s">
        <v>199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</row>
    <row r="11" spans="3:21" ht="13.5" customHeight="1">
      <c r="C11" s="108"/>
      <c r="D11" s="277"/>
      <c r="E11" s="277"/>
      <c r="F11" s="277"/>
      <c r="G11" s="277"/>
      <c r="H11" s="277"/>
      <c r="I11" s="277"/>
      <c r="J11" s="274"/>
      <c r="K11" s="274">
        <v>2003</v>
      </c>
      <c r="L11" s="274">
        <v>2004</v>
      </c>
      <c r="M11" s="274">
        <v>2005</v>
      </c>
      <c r="N11" s="274">
        <v>2006</v>
      </c>
      <c r="O11" s="274">
        <v>2007</v>
      </c>
      <c r="P11" s="274">
        <v>2008</v>
      </c>
      <c r="Q11" s="274">
        <v>2009</v>
      </c>
      <c r="R11" s="274">
        <v>2010</v>
      </c>
      <c r="S11" s="274">
        <v>2011</v>
      </c>
      <c r="T11" s="274">
        <v>2012</v>
      </c>
      <c r="U11" s="274">
        <v>2012</v>
      </c>
    </row>
    <row r="12" spans="3:21" ht="13.5" customHeight="1">
      <c r="C12" s="108"/>
      <c r="D12" s="277"/>
      <c r="E12" s="277"/>
      <c r="F12" s="277"/>
      <c r="G12" s="277"/>
      <c r="H12" s="277"/>
      <c r="I12" s="277"/>
      <c r="J12" s="274" t="s">
        <v>200</v>
      </c>
      <c r="K12" s="280">
        <v>12836.851233674244</v>
      </c>
      <c r="L12" s="280">
        <v>13623.272388543337</v>
      </c>
      <c r="M12" s="280">
        <v>14367.783794227647</v>
      </c>
      <c r="N12" s="280">
        <v>15253.83399231653</v>
      </c>
      <c r="O12" s="280">
        <v>16120.805138063095</v>
      </c>
      <c r="P12" s="280">
        <v>16692.721637407063</v>
      </c>
      <c r="Q12" s="280">
        <v>18002.17040259717</v>
      </c>
      <c r="R12" s="280">
        <v>18049.519524798856</v>
      </c>
      <c r="S12" s="280">
        <v>18395.426526556814</v>
      </c>
      <c r="T12" s="280">
        <v>18988.328998435834</v>
      </c>
      <c r="U12" s="280">
        <v>19139.048809352895</v>
      </c>
    </row>
    <row r="13" spans="3:21" ht="13.5" customHeight="1">
      <c r="C13" s="108"/>
      <c r="D13" s="277"/>
      <c r="E13" s="277"/>
      <c r="F13" s="277"/>
      <c r="G13" s="277"/>
      <c r="H13" s="277"/>
      <c r="I13" s="277"/>
      <c r="J13" s="274" t="s">
        <v>201</v>
      </c>
      <c r="K13" s="280">
        <f>K12/K22*100</f>
        <v>13441.729040496592</v>
      </c>
      <c r="L13" s="280">
        <f aca="true" t="shared" si="0" ref="L13:R13">L12/L22*100</f>
        <v>13887.127817067621</v>
      </c>
      <c r="M13" s="280">
        <f t="shared" si="0"/>
        <v>14367.78379422765</v>
      </c>
      <c r="N13" s="280">
        <f t="shared" si="0"/>
        <v>14881.789260796615</v>
      </c>
      <c r="O13" s="280">
        <f t="shared" si="0"/>
        <v>15294.881535164226</v>
      </c>
      <c r="P13" s="280">
        <f t="shared" si="0"/>
        <v>14890.920283146355</v>
      </c>
      <c r="Q13" s="280">
        <f t="shared" si="0"/>
        <v>15888.941220297591</v>
      </c>
      <c r="R13" s="280">
        <f t="shared" si="0"/>
        <v>15708.894277457663</v>
      </c>
      <c r="S13" s="280">
        <f>S12/S22*100</f>
        <v>15709.160142234683</v>
      </c>
      <c r="T13" s="280">
        <v>15692.83388300482</v>
      </c>
      <c r="U13" s="280">
        <f>U12/U22*100</f>
        <v>15598.246788388667</v>
      </c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 t="s">
        <v>202</v>
      </c>
      <c r="K14" s="280">
        <v>58.224906</v>
      </c>
      <c r="L14" s="280">
        <v>57.761</v>
      </c>
      <c r="M14" s="280">
        <v>57.005009</v>
      </c>
      <c r="N14" s="280">
        <v>56.354247</v>
      </c>
      <c r="O14" s="280">
        <v>56.101608</v>
      </c>
      <c r="P14" s="280">
        <v>56.0190259999999</v>
      </c>
      <c r="Q14" s="280">
        <v>56.16673</v>
      </c>
      <c r="R14" s="280">
        <v>56.370235</v>
      </c>
      <c r="S14" s="280">
        <v>55.965042</v>
      </c>
      <c r="T14" s="280">
        <v>55.7014319999999</v>
      </c>
      <c r="U14" s="280">
        <v>56.114</v>
      </c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 t="s">
        <v>203</v>
      </c>
      <c r="K16" s="274" t="s">
        <v>199</v>
      </c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>
        <v>2003</v>
      </c>
      <c r="L17" s="274">
        <v>2004</v>
      </c>
      <c r="M17" s="274">
        <v>2005</v>
      </c>
      <c r="N17" s="274">
        <v>2006</v>
      </c>
      <c r="O17" s="274">
        <v>2007</v>
      </c>
      <c r="P17" s="274">
        <v>2008</v>
      </c>
      <c r="Q17" s="274">
        <v>2009</v>
      </c>
      <c r="R17" s="274">
        <v>2010</v>
      </c>
      <c r="S17" s="274">
        <v>2011</v>
      </c>
      <c r="T17" s="274">
        <v>2012</v>
      </c>
      <c r="U17" s="274">
        <v>2012</v>
      </c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 t="s">
        <v>204</v>
      </c>
      <c r="K18" s="280">
        <v>18259.938414973338</v>
      </c>
      <c r="L18" s="280">
        <v>19516.826168849544</v>
      </c>
      <c r="M18" s="280">
        <v>20774.853254069654</v>
      </c>
      <c r="N18" s="280">
        <v>21942.078430025547</v>
      </c>
      <c r="O18" s="280">
        <v>23131.887072441135</v>
      </c>
      <c r="P18" s="280">
        <v>21709.264492789873</v>
      </c>
      <c r="Q18" s="280">
        <v>22684.57822208552</v>
      </c>
      <c r="R18" s="280">
        <v>22248.050336587876</v>
      </c>
      <c r="S18" s="280">
        <v>23027.736352816963</v>
      </c>
      <c r="T18" s="280">
        <v>24522.845928011786</v>
      </c>
      <c r="U18" s="280">
        <v>24666.42070193291</v>
      </c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 t="s">
        <v>205</v>
      </c>
      <c r="K19" s="280">
        <f>K18/K22*100</f>
        <v>19120.354361228627</v>
      </c>
      <c r="L19" s="280">
        <f aca="true" t="shared" si="1" ref="L19:R19">L18/L22*100</f>
        <v>19894.827898929198</v>
      </c>
      <c r="M19" s="280">
        <f t="shared" si="1"/>
        <v>20774.853254069654</v>
      </c>
      <c r="N19" s="280">
        <f t="shared" si="1"/>
        <v>21406.905785390776</v>
      </c>
      <c r="O19" s="280">
        <f t="shared" si="1"/>
        <v>21946.76192831227</v>
      </c>
      <c r="P19" s="280">
        <f t="shared" si="1"/>
        <v>19365.980814263938</v>
      </c>
      <c r="Q19" s="280">
        <f t="shared" si="1"/>
        <v>20021.693046853947</v>
      </c>
      <c r="R19" s="280">
        <f t="shared" si="1"/>
        <v>19362.96809102513</v>
      </c>
      <c r="S19" s="280">
        <f>S18/S22*100</f>
        <v>19665.018234685707</v>
      </c>
      <c r="T19" s="280">
        <v>20266.814816538666</v>
      </c>
      <c r="U19" s="280">
        <f>U18/U22*100</f>
        <v>20103.03235691354</v>
      </c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 t="s">
        <v>202</v>
      </c>
      <c r="K20" s="280">
        <v>22.784645</v>
      </c>
      <c r="L20" s="280">
        <v>22.846172</v>
      </c>
      <c r="M20" s="280">
        <v>23.788703</v>
      </c>
      <c r="N20" s="280">
        <v>23.742065</v>
      </c>
      <c r="O20" s="280">
        <v>23.743404</v>
      </c>
      <c r="P20" s="280">
        <v>23.775466</v>
      </c>
      <c r="Q20" s="280">
        <v>24.004983</v>
      </c>
      <c r="R20" s="280">
        <v>24.196356</v>
      </c>
      <c r="S20" s="280">
        <v>24.431727</v>
      </c>
      <c r="T20" s="280">
        <v>24.491177</v>
      </c>
      <c r="U20" s="280">
        <v>24.816</v>
      </c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 t="s">
        <v>207</v>
      </c>
      <c r="K22" s="274">
        <v>95.5</v>
      </c>
      <c r="L22" s="274">
        <v>98.1</v>
      </c>
      <c r="M22" s="274">
        <v>100</v>
      </c>
      <c r="N22" s="274">
        <v>102.5</v>
      </c>
      <c r="O22" s="274">
        <v>105.4</v>
      </c>
      <c r="P22" s="274">
        <v>112.1</v>
      </c>
      <c r="Q22" s="274">
        <v>113.3</v>
      </c>
      <c r="R22" s="274">
        <v>114.9</v>
      </c>
      <c r="S22" s="274">
        <v>117.1</v>
      </c>
      <c r="T22" s="274">
        <v>121</v>
      </c>
      <c r="U22" s="274">
        <v>122.7</v>
      </c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 customHeight="1">
      <c r="C30" s="108"/>
      <c r="D30" s="277"/>
      <c r="E30" s="277"/>
      <c r="F30" s="277"/>
      <c r="G30" s="277"/>
      <c r="H30" s="277"/>
      <c r="I30" s="277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</row>
    <row r="31" spans="3:21" ht="13.5" customHeight="1">
      <c r="C31" s="108"/>
      <c r="D31" s="277"/>
      <c r="E31" s="277"/>
      <c r="F31" s="277"/>
      <c r="G31" s="277"/>
      <c r="H31" s="277"/>
      <c r="I31" s="27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3:21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</row>
    <row r="33" spans="3:21" ht="13.5" customHeight="1">
      <c r="C33" s="108"/>
      <c r="D33" s="271"/>
      <c r="E33" s="165"/>
      <c r="F33" s="165"/>
      <c r="G33" s="165"/>
      <c r="H33" s="166"/>
      <c r="I33" s="165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3:21" ht="13.5" customHeight="1">
      <c r="C34" s="108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</row>
    <row r="35" spans="3:21" ht="13.5" customHeight="1">
      <c r="C35" s="108"/>
      <c r="D35" s="271"/>
      <c r="E35" s="165"/>
      <c r="F35" s="165"/>
      <c r="G35" s="165"/>
      <c r="H35" s="166"/>
      <c r="I35" s="165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3:21" ht="13.5" customHeight="1">
      <c r="C36" s="108"/>
      <c r="D36" s="271"/>
      <c r="E36" s="165"/>
      <c r="F36" s="165"/>
      <c r="G36" s="165"/>
      <c r="H36" s="166"/>
      <c r="I36" s="165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3:21" ht="13.5" customHeight="1">
      <c r="C37" s="108"/>
      <c r="D37" s="271"/>
      <c r="E37" s="165"/>
      <c r="F37" s="165"/>
      <c r="G37" s="165"/>
      <c r="H37" s="166"/>
      <c r="I37" s="165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3:21" ht="13.5">
      <c r="C38" s="108"/>
      <c r="D38" s="168" t="s">
        <v>91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 t="s">
        <v>213</v>
      </c>
    </row>
    <row r="39" spans="3:21" ht="13.5">
      <c r="C39" s="108"/>
      <c r="D39" s="111" t="s">
        <v>64</v>
      </c>
      <c r="E39" s="97" t="s">
        <v>210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ht="12.75">
      <c r="U40" s="203"/>
    </row>
    <row r="42" spans="16:21" ht="12.75">
      <c r="P42" s="203"/>
      <c r="Q42" s="203"/>
      <c r="R42" s="203"/>
      <c r="S42" s="203"/>
      <c r="T42" s="203"/>
      <c r="U42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T3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9.625" style="72" customWidth="1"/>
    <col min="8" max="8" width="1.12109375" style="72" customWidth="1"/>
    <col min="9" max="9" width="7.00390625" style="72" customWidth="1"/>
    <col min="10" max="10" width="7.00390625" style="72" hidden="1" customWidth="1"/>
    <col min="11" max="20" width="7.0039062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197</v>
      </c>
      <c r="E4" s="74"/>
      <c r="F4" s="74"/>
      <c r="G4" s="16" t="s">
        <v>226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</row>
    <row r="7" spans="3:20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</row>
    <row r="8" spans="3:20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</row>
    <row r="9" spans="3:20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</row>
    <row r="10" spans="3:20" ht="13.5" customHeight="1">
      <c r="C10" s="108"/>
      <c r="D10" s="277"/>
      <c r="E10" s="277"/>
      <c r="F10" s="277"/>
      <c r="G10" s="277"/>
      <c r="H10" s="277"/>
      <c r="I10" s="274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182</v>
      </c>
      <c r="Q10" s="274" t="s">
        <v>186</v>
      </c>
      <c r="R10" s="274" t="s">
        <v>206</v>
      </c>
      <c r="S10" s="274" t="s">
        <v>214</v>
      </c>
      <c r="T10" s="274" t="s">
        <v>217</v>
      </c>
    </row>
    <row r="11" spans="3:20" ht="13.5" customHeight="1">
      <c r="C11" s="108"/>
      <c r="D11" s="277"/>
      <c r="E11" s="277"/>
      <c r="F11" s="277"/>
      <c r="G11" s="277"/>
      <c r="H11" s="277"/>
      <c r="I11" s="274" t="s">
        <v>2</v>
      </c>
      <c r="J11" s="279">
        <v>52.292274052478135</v>
      </c>
      <c r="K11" s="279">
        <v>52.69177403369673</v>
      </c>
      <c r="L11" s="279">
        <v>53.06445264452645</v>
      </c>
      <c r="M11" s="279">
        <v>53.92002916869227</v>
      </c>
      <c r="N11" s="279">
        <v>55.62911485003658</v>
      </c>
      <c r="O11" s="279">
        <v>59.188998233661366</v>
      </c>
      <c r="P11" s="279">
        <v>60.33148893360161</v>
      </c>
      <c r="Q11" s="279">
        <v>62.09927117366173</v>
      </c>
      <c r="R11" s="279">
        <v>65.11340725806451</v>
      </c>
      <c r="S11" s="279">
        <v>67.92526421741319</v>
      </c>
      <c r="T11" s="279">
        <v>71.38332077367495</v>
      </c>
    </row>
    <row r="12" spans="3:20" ht="13.5" customHeight="1">
      <c r="C12" s="108"/>
      <c r="D12" s="277"/>
      <c r="E12" s="277"/>
      <c r="F12" s="277"/>
      <c r="G12" s="277"/>
      <c r="H12" s="277"/>
      <c r="I12" s="274" t="s">
        <v>3</v>
      </c>
      <c r="J12" s="279">
        <v>99.16024340770791</v>
      </c>
      <c r="K12" s="279">
        <v>78.10810810810811</v>
      </c>
      <c r="L12" s="279">
        <v>75.68987341772151</v>
      </c>
      <c r="M12" s="279">
        <v>80.37204301075269</v>
      </c>
      <c r="N12" s="279">
        <v>79.92436974789916</v>
      </c>
      <c r="O12" s="279">
        <v>79.25258799171843</v>
      </c>
      <c r="P12" s="279">
        <v>81.79563492063492</v>
      </c>
      <c r="Q12" s="279">
        <v>84.54633204633204</v>
      </c>
      <c r="R12" s="279">
        <v>82.10133843212238</v>
      </c>
      <c r="S12" s="279">
        <v>85.45627376425855</v>
      </c>
      <c r="T12" s="279">
        <v>82.49444444444444</v>
      </c>
    </row>
    <row r="13" spans="3:20" ht="13.5" customHeight="1">
      <c r="C13" s="108"/>
      <c r="D13" s="277"/>
      <c r="E13" s="277"/>
      <c r="F13" s="277"/>
      <c r="G13" s="277"/>
      <c r="H13" s="277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</row>
    <row r="14" spans="3:20" ht="13.5" customHeight="1">
      <c r="C14" s="108"/>
      <c r="D14" s="277"/>
      <c r="E14" s="277"/>
      <c r="F14" s="277"/>
      <c r="G14" s="277"/>
      <c r="H14" s="277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</row>
    <row r="15" spans="3:20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</row>
    <row r="16" spans="3:20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</row>
    <row r="17" spans="3:20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</row>
    <row r="18" spans="3:20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</row>
    <row r="19" spans="3:20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</row>
    <row r="20" spans="3:20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</row>
    <row r="21" spans="3:20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3:20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3:20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3:20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</row>
    <row r="25" spans="3:20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</row>
    <row r="26" spans="3:20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</row>
    <row r="27" spans="3:20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3:20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3:20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 t="s">
        <v>212</v>
      </c>
    </row>
    <row r="30" ht="12.75">
      <c r="T30" s="203"/>
    </row>
    <row r="32" spans="15:20" ht="12.75">
      <c r="O32" s="203"/>
      <c r="P32" s="203"/>
      <c r="Q32" s="203"/>
      <c r="R32" s="203"/>
      <c r="S32" s="203"/>
      <c r="T32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S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18" width="11.625" style="72" customWidth="1"/>
    <col min="19" max="19" width="3.00390625" style="72" customWidth="1"/>
    <col min="20" max="28" width="7.75390625" style="72" customWidth="1"/>
    <col min="29" max="16384" width="9.125" style="72" customWidth="1"/>
  </cols>
  <sheetData>
    <row r="1" ht="12.75" hidden="1"/>
    <row r="2" ht="12.75" hidden="1"/>
    <row r="3" ht="9" customHeight="1">
      <c r="C3" s="71"/>
    </row>
    <row r="4" spans="4:19" s="73" customFormat="1" ht="15.75">
      <c r="D4" s="16" t="s">
        <v>196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4:19" s="73" customFormat="1" ht="15.75">
      <c r="D5" s="199" t="s">
        <v>227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3:19" s="77" customFormat="1" ht="21" customHeight="1">
      <c r="C6" s="73"/>
      <c r="D6" s="270"/>
      <c r="E6" s="271"/>
      <c r="F6" s="271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</row>
    <row r="7" spans="3:19" ht="13.5" customHeight="1">
      <c r="C7" s="108"/>
      <c r="D7" s="277"/>
      <c r="E7" s="277"/>
      <c r="F7" s="277"/>
      <c r="G7" s="277"/>
      <c r="H7" s="277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3:19" ht="13.5" customHeight="1">
      <c r="C8" s="108"/>
      <c r="D8" s="277"/>
      <c r="E8" s="277"/>
      <c r="F8" s="277"/>
      <c r="G8" s="277"/>
      <c r="H8" s="277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3:19" ht="13.5" customHeight="1">
      <c r="C9" s="108"/>
      <c r="D9" s="277"/>
      <c r="E9" s="277"/>
      <c r="F9" s="277"/>
      <c r="G9" s="277"/>
      <c r="H9" s="277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3:19" ht="13.5" customHeight="1">
      <c r="C10" s="108"/>
      <c r="D10" s="277"/>
      <c r="E10" s="277"/>
      <c r="F10" s="277"/>
      <c r="G10" s="277"/>
      <c r="H10" s="277"/>
      <c r="I10" s="274"/>
      <c r="J10" s="274" t="s">
        <v>97</v>
      </c>
      <c r="K10" s="274" t="s">
        <v>98</v>
      </c>
      <c r="L10" s="274" t="s">
        <v>1</v>
      </c>
      <c r="M10" s="274" t="s">
        <v>131</v>
      </c>
      <c r="N10" s="274" t="s">
        <v>182</v>
      </c>
      <c r="O10" s="274" t="s">
        <v>186</v>
      </c>
      <c r="P10" s="274" t="s">
        <v>206</v>
      </c>
      <c r="Q10" s="274" t="s">
        <v>214</v>
      </c>
      <c r="R10" s="274" t="s">
        <v>217</v>
      </c>
      <c r="S10" s="274"/>
    </row>
    <row r="11" spans="3:19" ht="13.5" customHeight="1">
      <c r="C11" s="108"/>
      <c r="D11" s="277"/>
      <c r="E11" s="277"/>
      <c r="F11" s="277"/>
      <c r="G11" s="277"/>
      <c r="H11" s="277"/>
      <c r="I11" s="274" t="s">
        <v>140</v>
      </c>
      <c r="J11" s="280">
        <v>215707</v>
      </c>
      <c r="K11" s="280">
        <v>221827</v>
      </c>
      <c r="L11" s="280">
        <v>228135</v>
      </c>
      <c r="M11" s="280">
        <v>234566</v>
      </c>
      <c r="N11" s="280">
        <v>239878</v>
      </c>
      <c r="O11" s="280">
        <v>247093</v>
      </c>
      <c r="P11" s="280">
        <v>258370</v>
      </c>
      <c r="Q11" s="280">
        <v>269935</v>
      </c>
      <c r="R11" s="280">
        <v>284177</v>
      </c>
      <c r="S11" s="274"/>
    </row>
    <row r="12" spans="3:19" ht="13.5" customHeight="1">
      <c r="C12" s="108"/>
      <c r="D12" s="277"/>
      <c r="E12" s="277"/>
      <c r="F12" s="277"/>
      <c r="G12" s="277"/>
      <c r="H12" s="277"/>
      <c r="I12" s="274" t="s">
        <v>141</v>
      </c>
      <c r="J12" s="280">
        <v>35877</v>
      </c>
      <c r="K12" s="280">
        <v>37373</v>
      </c>
      <c r="L12" s="280">
        <v>38044</v>
      </c>
      <c r="M12" s="280">
        <v>38279</v>
      </c>
      <c r="N12" s="280">
        <v>41225</v>
      </c>
      <c r="O12" s="280">
        <v>43795</v>
      </c>
      <c r="P12" s="280">
        <v>42939</v>
      </c>
      <c r="Q12" s="280">
        <v>44950</v>
      </c>
      <c r="R12" s="280">
        <v>44547</v>
      </c>
      <c r="S12" s="274"/>
    </row>
    <row r="13" spans="3:19" ht="13.5" customHeight="1">
      <c r="C13" s="108"/>
      <c r="D13" s="277"/>
      <c r="E13" s="277"/>
      <c r="F13" s="277"/>
      <c r="G13" s="277"/>
      <c r="H13" s="277"/>
      <c r="I13" s="274" t="s">
        <v>4</v>
      </c>
      <c r="J13" s="281">
        <v>0.4310545005465442</v>
      </c>
      <c r="K13" s="281">
        <v>0.479</v>
      </c>
      <c r="L13" s="281">
        <v>0.498</v>
      </c>
      <c r="M13" s="281">
        <v>0.5119315230533524</v>
      </c>
      <c r="N13" s="281">
        <v>0.5206205480581829</v>
      </c>
      <c r="O13" s="281">
        <v>0.5309489019725816</v>
      </c>
      <c r="P13" s="281">
        <v>0.5447086081964552</v>
      </c>
      <c r="Q13" s="281">
        <v>0.5530253674406789</v>
      </c>
      <c r="R13" s="281">
        <v>0.5616334936153982</v>
      </c>
      <c r="S13" s="274"/>
    </row>
    <row r="14" spans="3:19" ht="13.5" customHeight="1">
      <c r="C14" s="108"/>
      <c r="D14" s="277"/>
      <c r="E14" s="277"/>
      <c r="F14" s="277"/>
      <c r="G14" s="277"/>
      <c r="H14" s="277"/>
      <c r="I14" s="274" t="s">
        <v>5</v>
      </c>
      <c r="J14" s="281">
        <v>0.07259846534893885</v>
      </c>
      <c r="K14" s="281">
        <v>0.082</v>
      </c>
      <c r="L14" s="281">
        <v>0.089</v>
      </c>
      <c r="M14" s="281">
        <v>0.09559497438996677</v>
      </c>
      <c r="N14" s="281">
        <v>0.10975246127714859</v>
      </c>
      <c r="O14" s="281">
        <v>0.11981298286314591</v>
      </c>
      <c r="P14" s="281">
        <v>0.11879026970500928</v>
      </c>
      <c r="Q14" s="281">
        <v>0.12463641934401593</v>
      </c>
      <c r="R14" s="281">
        <v>0.12294220085499571</v>
      </c>
      <c r="S14" s="274"/>
    </row>
    <row r="15" spans="3:19" ht="13.5" customHeight="1">
      <c r="C15" s="108"/>
      <c r="D15" s="277"/>
      <c r="E15" s="277"/>
      <c r="F15" s="277"/>
      <c r="G15" s="277"/>
      <c r="H15" s="277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</row>
    <row r="16" spans="3:19" ht="13.5" customHeight="1">
      <c r="C16" s="108"/>
      <c r="D16" s="277"/>
      <c r="E16" s="277"/>
      <c r="F16" s="277"/>
      <c r="G16" s="277"/>
      <c r="H16" s="277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</row>
    <row r="17" spans="3:19" ht="13.5" customHeight="1">
      <c r="C17" s="108"/>
      <c r="D17" s="277"/>
      <c r="E17" s="277"/>
      <c r="F17" s="277"/>
      <c r="G17" s="277"/>
      <c r="H17" s="277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</row>
    <row r="18" spans="3:19" ht="13.5" customHeight="1">
      <c r="C18" s="108"/>
      <c r="D18" s="277"/>
      <c r="E18" s="277"/>
      <c r="F18" s="277"/>
      <c r="G18" s="277"/>
      <c r="H18" s="277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</row>
    <row r="19" spans="3:19" ht="13.5" customHeight="1">
      <c r="C19" s="108"/>
      <c r="D19" s="277"/>
      <c r="E19" s="277"/>
      <c r="F19" s="277"/>
      <c r="G19" s="277"/>
      <c r="H19" s="277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3:19" ht="13.5" customHeight="1">
      <c r="C20" s="108"/>
      <c r="D20" s="277"/>
      <c r="E20" s="277"/>
      <c r="F20" s="277"/>
      <c r="G20" s="277"/>
      <c r="H20" s="277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</row>
    <row r="21" spans="3:19" ht="13.5" customHeight="1">
      <c r="C21" s="108"/>
      <c r="D21" s="277"/>
      <c r="E21" s="277"/>
      <c r="F21" s="277"/>
      <c r="G21" s="277"/>
      <c r="H21" s="277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3:19" ht="13.5" customHeight="1">
      <c r="C22" s="108"/>
      <c r="D22" s="277"/>
      <c r="E22" s="277"/>
      <c r="F22" s="277"/>
      <c r="G22" s="277"/>
      <c r="H22" s="277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3:19" ht="13.5" customHeight="1">
      <c r="C23" s="108"/>
      <c r="D23" s="277"/>
      <c r="E23" s="277"/>
      <c r="F23" s="277"/>
      <c r="G23" s="277"/>
      <c r="H23" s="277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3:19" ht="13.5" customHeight="1">
      <c r="C24" s="108"/>
      <c r="D24" s="277"/>
      <c r="E24" s="277"/>
      <c r="F24" s="277"/>
      <c r="G24" s="277"/>
      <c r="H24" s="277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3:19" ht="13.5" customHeight="1">
      <c r="C25" s="108"/>
      <c r="D25" s="277"/>
      <c r="E25" s="277"/>
      <c r="F25" s="277"/>
      <c r="G25" s="277"/>
      <c r="H25" s="277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6" spans="3:19" ht="13.5" customHeight="1">
      <c r="C26" s="108"/>
      <c r="D26" s="277"/>
      <c r="E26" s="277"/>
      <c r="F26" s="277"/>
      <c r="G26" s="277"/>
      <c r="H26" s="277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7" spans="3:19" ht="13.5" customHeight="1">
      <c r="C27" s="108"/>
      <c r="D27" s="277"/>
      <c r="E27" s="277"/>
      <c r="F27" s="277"/>
      <c r="G27" s="277"/>
      <c r="H27" s="277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3:19" ht="13.5" customHeight="1">
      <c r="C28" s="108"/>
      <c r="D28" s="277"/>
      <c r="E28" s="277"/>
      <c r="F28" s="277"/>
      <c r="G28" s="277"/>
      <c r="H28" s="277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</row>
    <row r="29" spans="3:19" ht="13.5" customHeight="1">
      <c r="C29" s="108"/>
      <c r="D29" s="277"/>
      <c r="E29" s="277"/>
      <c r="F29" s="277"/>
      <c r="G29" s="277"/>
      <c r="H29" s="277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</row>
    <row r="30" spans="3:19" ht="13.5" customHeight="1">
      <c r="C30" s="108"/>
      <c r="D30" s="277"/>
      <c r="E30" s="277"/>
      <c r="F30" s="277"/>
      <c r="G30" s="277"/>
      <c r="H30" s="277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</row>
    <row r="31" spans="3:19" ht="13.5" customHeight="1">
      <c r="C31" s="108"/>
      <c r="D31" s="277"/>
      <c r="E31" s="277"/>
      <c r="F31" s="277"/>
      <c r="G31" s="277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</row>
    <row r="32" spans="3:19" ht="13.5" customHeight="1">
      <c r="C32" s="108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</row>
    <row r="33" spans="3:19" ht="13.5" customHeight="1">
      <c r="C33" s="108"/>
      <c r="D33" s="271"/>
      <c r="E33" s="165"/>
      <c r="F33" s="165"/>
      <c r="G33" s="166"/>
      <c r="H33" s="165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</row>
    <row r="34" spans="3:19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 t="s">
        <v>212</v>
      </c>
    </row>
    <row r="35" ht="12.75">
      <c r="S35" s="203"/>
    </row>
    <row r="37" spans="18:19" ht="12.75">
      <c r="R37" s="203"/>
      <c r="S37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20" width="10.75390625" style="72" customWidth="1"/>
    <col min="21" max="21" width="2.37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195</v>
      </c>
      <c r="E4" s="74"/>
      <c r="F4" s="74"/>
      <c r="G4" s="74"/>
      <c r="H4" s="16" t="s">
        <v>228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 t="s">
        <v>95</v>
      </c>
      <c r="K10" s="274" t="s">
        <v>96</v>
      </c>
      <c r="L10" s="274" t="s">
        <v>97</v>
      </c>
      <c r="M10" s="274" t="s">
        <v>98</v>
      </c>
      <c r="N10" s="274" t="s">
        <v>1</v>
      </c>
      <c r="O10" s="274" t="s">
        <v>131</v>
      </c>
      <c r="P10" s="274" t="s">
        <v>182</v>
      </c>
      <c r="Q10" s="274" t="s">
        <v>186</v>
      </c>
      <c r="R10" s="274" t="s">
        <v>206</v>
      </c>
      <c r="S10" s="274" t="s">
        <v>214</v>
      </c>
      <c r="T10" s="274" t="s">
        <v>217</v>
      </c>
      <c r="U10" s="274"/>
    </row>
    <row r="11" spans="3:21" ht="13.5" customHeight="1">
      <c r="C11" s="108"/>
      <c r="D11" s="277"/>
      <c r="E11" s="277"/>
      <c r="F11" s="277"/>
      <c r="G11" s="277"/>
      <c r="H11" s="277"/>
      <c r="I11" s="277" t="s">
        <v>7</v>
      </c>
      <c r="J11" s="279">
        <v>762.106529209622</v>
      </c>
      <c r="K11" s="279">
        <v>764.7269624573379</v>
      </c>
      <c r="L11" s="279">
        <v>728.2073578595317</v>
      </c>
      <c r="M11" s="279">
        <v>732.0265780730897</v>
      </c>
      <c r="N11" s="279">
        <v>777.8851351351351</v>
      </c>
      <c r="O11" s="279">
        <v>793.1554054054054</v>
      </c>
      <c r="P11" s="279">
        <v>814.3783783783783</v>
      </c>
      <c r="Q11" s="279">
        <v>841.3023255813954</v>
      </c>
      <c r="R11" s="279">
        <v>843.6721854304636</v>
      </c>
      <c r="S11" s="279">
        <v>865.7387096774194</v>
      </c>
      <c r="T11" s="279">
        <v>867.625</v>
      </c>
      <c r="U11" s="274"/>
    </row>
    <row r="12" spans="3:21" ht="13.5" customHeight="1">
      <c r="C12" s="108"/>
      <c r="D12" s="277"/>
      <c r="E12" s="277"/>
      <c r="F12" s="277"/>
      <c r="G12" s="277"/>
      <c r="H12" s="277"/>
      <c r="I12" s="277" t="s">
        <v>8</v>
      </c>
      <c r="J12" s="279">
        <v>609.7388316151203</v>
      </c>
      <c r="K12" s="279">
        <v>602.358361774744</v>
      </c>
      <c r="L12" s="279">
        <v>608.418060200669</v>
      </c>
      <c r="M12" s="279">
        <v>570.8471760797343</v>
      </c>
      <c r="N12" s="279">
        <v>637.4966216216217</v>
      </c>
      <c r="O12" s="279">
        <v>656.3344594594595</v>
      </c>
      <c r="P12" s="279">
        <v>676.347972972973</v>
      </c>
      <c r="Q12" s="279">
        <v>706.4916943521595</v>
      </c>
      <c r="R12" s="279">
        <v>722.4834437086092</v>
      </c>
      <c r="S12" s="279">
        <v>745.2290322580645</v>
      </c>
      <c r="T12" s="279">
        <v>758.3974358974359</v>
      </c>
      <c r="U12" s="274"/>
    </row>
    <row r="13" spans="3:21" ht="13.5" customHeight="1">
      <c r="C13" s="108"/>
      <c r="D13" s="277"/>
      <c r="E13" s="277"/>
      <c r="F13" s="277"/>
      <c r="G13" s="277"/>
      <c r="H13" s="277"/>
      <c r="I13" s="277" t="s">
        <v>9</v>
      </c>
      <c r="J13" s="279">
        <v>152.36769759450172</v>
      </c>
      <c r="K13" s="279">
        <v>162.36860068259386</v>
      </c>
      <c r="L13" s="279">
        <v>119.78929765886288</v>
      </c>
      <c r="M13" s="279">
        <v>161.17940199335547</v>
      </c>
      <c r="N13" s="279">
        <v>140.38851351351352</v>
      </c>
      <c r="O13" s="279">
        <v>136.82094594594594</v>
      </c>
      <c r="P13" s="279">
        <v>138.03040540540542</v>
      </c>
      <c r="Q13" s="279">
        <v>134.81063122923587</v>
      </c>
      <c r="R13" s="279">
        <v>121.1887417218543</v>
      </c>
      <c r="S13" s="279">
        <v>120.50967741935484</v>
      </c>
      <c r="T13" s="279">
        <v>109.2275641025641</v>
      </c>
      <c r="U13" s="274"/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 t="s">
        <v>212</v>
      </c>
    </row>
    <row r="31" ht="12.75">
      <c r="U31" s="203"/>
    </row>
    <row r="33" spans="16:21" ht="12.75">
      <c r="P33" s="203"/>
      <c r="Q33" s="203"/>
      <c r="R33" s="203"/>
      <c r="S33" s="203"/>
      <c r="T33" s="203"/>
      <c r="U33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21" width="10.75390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194</v>
      </c>
      <c r="E4" s="74"/>
      <c r="F4" s="74"/>
      <c r="G4" s="74"/>
      <c r="H4" s="282" t="s">
        <v>229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3"/>
    </row>
    <row r="7" spans="3:21" ht="13.5" customHeight="1">
      <c r="C7" s="108"/>
      <c r="D7" s="277"/>
      <c r="E7" s="277"/>
      <c r="F7" s="277"/>
      <c r="G7" s="277"/>
      <c r="H7" s="277"/>
      <c r="I7" s="277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3:21" ht="13.5" customHeight="1">
      <c r="C8" s="108"/>
      <c r="D8" s="277"/>
      <c r="E8" s="277"/>
      <c r="F8" s="277"/>
      <c r="G8" s="277"/>
      <c r="H8" s="277"/>
      <c r="I8" s="277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</row>
    <row r="9" spans="3:21" ht="13.5" customHeight="1">
      <c r="C9" s="108"/>
      <c r="D9" s="277"/>
      <c r="E9" s="277"/>
      <c r="F9" s="277"/>
      <c r="G9" s="277"/>
      <c r="H9" s="277"/>
      <c r="I9" s="277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3:21" ht="13.5" customHeight="1">
      <c r="C10" s="108"/>
      <c r="D10" s="277"/>
      <c r="E10" s="277"/>
      <c r="F10" s="277"/>
      <c r="G10" s="277"/>
      <c r="H10" s="277"/>
      <c r="I10" s="277"/>
      <c r="J10" s="274"/>
      <c r="K10" s="274" t="s">
        <v>95</v>
      </c>
      <c r="L10" s="274" t="s">
        <v>96</v>
      </c>
      <c r="M10" s="274" t="s">
        <v>97</v>
      </c>
      <c r="N10" s="274" t="s">
        <v>98</v>
      </c>
      <c r="O10" s="274" t="s">
        <v>1</v>
      </c>
      <c r="P10" s="274" t="s">
        <v>131</v>
      </c>
      <c r="Q10" s="274" t="s">
        <v>182</v>
      </c>
      <c r="R10" s="274" t="s">
        <v>186</v>
      </c>
      <c r="S10" s="274" t="s">
        <v>206</v>
      </c>
      <c r="T10" s="274" t="s">
        <v>214</v>
      </c>
      <c r="U10" s="274" t="s">
        <v>217</v>
      </c>
    </row>
    <row r="11" spans="3:21" ht="13.5" customHeight="1">
      <c r="C11" s="108"/>
      <c r="D11" s="277"/>
      <c r="E11" s="277"/>
      <c r="F11" s="277"/>
      <c r="G11" s="277"/>
      <c r="H11" s="277"/>
      <c r="I11" s="277"/>
      <c r="J11" s="274" t="s">
        <v>10</v>
      </c>
      <c r="K11" s="279">
        <v>237.0042872454448</v>
      </c>
      <c r="L11" s="279">
        <v>221.85642062689587</v>
      </c>
      <c r="M11" s="279">
        <v>196.7388535031847</v>
      </c>
      <c r="N11" s="279">
        <v>212.03682170542635</v>
      </c>
      <c r="O11" s="279">
        <v>182.9909539473684</v>
      </c>
      <c r="P11" s="279">
        <v>190.23316498316498</v>
      </c>
      <c r="Q11" s="279">
        <v>195.54499151103565</v>
      </c>
      <c r="R11" s="279">
        <v>179.60566615620215</v>
      </c>
      <c r="S11" s="279">
        <v>179.50756429652043</v>
      </c>
      <c r="T11" s="279">
        <v>181.731320754717</v>
      </c>
      <c r="U11" s="279">
        <v>174.57728253055356</v>
      </c>
    </row>
    <row r="12" spans="3:21" ht="13.5" customHeight="1">
      <c r="C12" s="108"/>
      <c r="D12" s="277"/>
      <c r="E12" s="277"/>
      <c r="F12" s="277"/>
      <c r="G12" s="277"/>
      <c r="H12" s="277"/>
      <c r="I12" s="277"/>
      <c r="J12" s="274" t="s">
        <v>11</v>
      </c>
      <c r="K12" s="279">
        <v>153.7524115755627</v>
      </c>
      <c r="L12" s="279">
        <v>144.95753286147624</v>
      </c>
      <c r="M12" s="279">
        <v>128.24294813466787</v>
      </c>
      <c r="N12" s="279">
        <v>136.79263565891472</v>
      </c>
      <c r="O12" s="279">
        <v>118.2935855263158</v>
      </c>
      <c r="P12" s="279">
        <v>122.73905723905725</v>
      </c>
      <c r="Q12" s="279">
        <v>126.30390492359932</v>
      </c>
      <c r="R12" s="279">
        <v>116.01837672281776</v>
      </c>
      <c r="S12" s="279">
        <v>116.36384266263238</v>
      </c>
      <c r="T12" s="279">
        <v>117.8543396226415</v>
      </c>
      <c r="U12" s="279">
        <v>113.46944644140906</v>
      </c>
    </row>
    <row r="13" spans="3:21" ht="13.5" customHeight="1">
      <c r="C13" s="108"/>
      <c r="D13" s="277"/>
      <c r="E13" s="277"/>
      <c r="F13" s="277"/>
      <c r="G13" s="277"/>
      <c r="H13" s="277"/>
      <c r="I13" s="277"/>
      <c r="J13" s="274" t="s">
        <v>12</v>
      </c>
      <c r="K13" s="279">
        <v>83.2518756698821</v>
      </c>
      <c r="L13" s="279">
        <v>76.89888776541962</v>
      </c>
      <c r="M13" s="279">
        <v>68.49590536851683</v>
      </c>
      <c r="N13" s="279">
        <v>75.24418604651163</v>
      </c>
      <c r="O13" s="279">
        <v>64.69736842105263</v>
      </c>
      <c r="P13" s="279">
        <v>67.49410774410775</v>
      </c>
      <c r="Q13" s="279">
        <v>69.24108658743633</v>
      </c>
      <c r="R13" s="279">
        <v>63.58728943338438</v>
      </c>
      <c r="S13" s="279">
        <v>63.14372163388805</v>
      </c>
      <c r="T13" s="279">
        <v>63.87698113207547</v>
      </c>
      <c r="U13" s="279">
        <v>61.1078360891445</v>
      </c>
    </row>
    <row r="14" spans="3:21" ht="13.5" customHeight="1">
      <c r="C14" s="108"/>
      <c r="D14" s="277"/>
      <c r="E14" s="277"/>
      <c r="F14" s="277"/>
      <c r="G14" s="277"/>
      <c r="H14" s="277"/>
      <c r="I14" s="277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3:21" ht="13.5" customHeight="1">
      <c r="C15" s="108"/>
      <c r="D15" s="277"/>
      <c r="E15" s="277"/>
      <c r="F15" s="277"/>
      <c r="G15" s="277"/>
      <c r="H15" s="277"/>
      <c r="I15" s="277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3:21" ht="13.5" customHeight="1">
      <c r="C16" s="108"/>
      <c r="D16" s="277"/>
      <c r="E16" s="277"/>
      <c r="F16" s="277"/>
      <c r="G16" s="277"/>
      <c r="H16" s="277"/>
      <c r="I16" s="277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3:21" ht="13.5" customHeight="1">
      <c r="C17" s="108"/>
      <c r="D17" s="277"/>
      <c r="E17" s="277"/>
      <c r="F17" s="277"/>
      <c r="G17" s="277"/>
      <c r="H17" s="277"/>
      <c r="I17" s="277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</row>
    <row r="18" spans="3:21" ht="13.5" customHeight="1">
      <c r="C18" s="108"/>
      <c r="D18" s="277"/>
      <c r="E18" s="277"/>
      <c r="F18" s="277"/>
      <c r="G18" s="277"/>
      <c r="H18" s="277"/>
      <c r="I18" s="27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</row>
    <row r="19" spans="3:21" ht="13.5" customHeight="1">
      <c r="C19" s="108"/>
      <c r="D19" s="277"/>
      <c r="E19" s="277"/>
      <c r="F19" s="277"/>
      <c r="G19" s="277"/>
      <c r="H19" s="277"/>
      <c r="I19" s="277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</row>
    <row r="20" spans="3:21" ht="13.5" customHeight="1">
      <c r="C20" s="108"/>
      <c r="D20" s="277"/>
      <c r="E20" s="277"/>
      <c r="F20" s="277"/>
      <c r="G20" s="277"/>
      <c r="H20" s="277"/>
      <c r="I20" s="277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</row>
    <row r="21" spans="3:21" ht="13.5" customHeight="1">
      <c r="C21" s="108"/>
      <c r="D21" s="277"/>
      <c r="E21" s="277"/>
      <c r="F21" s="277"/>
      <c r="G21" s="277"/>
      <c r="H21" s="277"/>
      <c r="I21" s="277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</row>
    <row r="22" spans="3:21" ht="13.5" customHeight="1">
      <c r="C22" s="108"/>
      <c r="D22" s="277"/>
      <c r="E22" s="277"/>
      <c r="F22" s="277"/>
      <c r="G22" s="277"/>
      <c r="H22" s="277"/>
      <c r="I22" s="277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</row>
    <row r="23" spans="3:21" ht="13.5" customHeight="1">
      <c r="C23" s="108"/>
      <c r="D23" s="277"/>
      <c r="E23" s="277"/>
      <c r="F23" s="277"/>
      <c r="G23" s="277"/>
      <c r="H23" s="277"/>
      <c r="I23" s="277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</row>
    <row r="24" spans="3:21" ht="13.5" customHeight="1">
      <c r="C24" s="108"/>
      <c r="D24" s="277"/>
      <c r="E24" s="277"/>
      <c r="F24" s="277"/>
      <c r="G24" s="277"/>
      <c r="H24" s="277"/>
      <c r="I24" s="277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</row>
    <row r="25" spans="3:21" ht="13.5" customHeight="1">
      <c r="C25" s="108"/>
      <c r="D25" s="277"/>
      <c r="E25" s="277"/>
      <c r="F25" s="277"/>
      <c r="G25" s="277"/>
      <c r="H25" s="277"/>
      <c r="I25" s="277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</row>
    <row r="26" spans="3:21" ht="13.5" customHeight="1">
      <c r="C26" s="108"/>
      <c r="D26" s="277"/>
      <c r="E26" s="277"/>
      <c r="F26" s="277"/>
      <c r="G26" s="277"/>
      <c r="H26" s="277"/>
      <c r="I26" s="277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</row>
    <row r="27" spans="3:21" ht="13.5" customHeight="1">
      <c r="C27" s="108"/>
      <c r="D27" s="277"/>
      <c r="E27" s="277"/>
      <c r="F27" s="277"/>
      <c r="G27" s="277"/>
      <c r="H27" s="277"/>
      <c r="I27" s="277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</row>
    <row r="28" spans="3:21" ht="13.5" customHeight="1">
      <c r="C28" s="108"/>
      <c r="D28" s="277"/>
      <c r="E28" s="277"/>
      <c r="F28" s="277"/>
      <c r="G28" s="277"/>
      <c r="H28" s="277"/>
      <c r="I28" s="277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</row>
    <row r="29" spans="3:21" ht="13.5" customHeight="1">
      <c r="C29" s="108"/>
      <c r="D29" s="277"/>
      <c r="E29" s="277"/>
      <c r="F29" s="277"/>
      <c r="G29" s="277"/>
      <c r="H29" s="277"/>
      <c r="I29" s="277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</row>
    <row r="30" spans="3:21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 t="s">
        <v>212</v>
      </c>
    </row>
    <row r="31" ht="12.75">
      <c r="U31" s="203"/>
    </row>
    <row r="33" spans="16:21" ht="12.75">
      <c r="P33" s="203"/>
      <c r="Q33" s="203"/>
      <c r="R33" s="203"/>
      <c r="S33" s="203"/>
      <c r="T33" s="203"/>
      <c r="U33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0" width="9.00390625" style="72" hidden="1" customWidth="1"/>
    <col min="11" max="20" width="9.00390625" style="72" customWidth="1"/>
    <col min="21" max="21" width="1.75390625" style="72" customWidth="1"/>
    <col min="22" max="22" width="11.125" style="72" customWidth="1"/>
    <col min="23" max="44" width="1.75390625" style="72" customWidth="1"/>
    <col min="45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89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6" t="s">
        <v>215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4:21" s="77" customFormat="1" ht="21" customHeight="1" thickBot="1">
      <c r="D6" s="20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 t="s">
        <v>24</v>
      </c>
      <c r="U6" s="15" t="s">
        <v>90</v>
      </c>
    </row>
    <row r="7" spans="3:21" ht="6" customHeight="1">
      <c r="C7" s="25"/>
      <c r="D7" s="303" t="s">
        <v>38</v>
      </c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6.5" thickBot="1" thickTop="1">
      <c r="C12" s="25"/>
      <c r="D12" s="21" t="s">
        <v>123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1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31">
        <f>T19+T25</f>
        <v>15848562.010850001</v>
      </c>
      <c r="U13" s="80"/>
    </row>
    <row r="14" spans="3:21" ht="13.5" customHeight="1">
      <c r="C14" s="25"/>
      <c r="D14" s="32"/>
      <c r="E14" s="299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37">
        <f>T20+T26</f>
        <v>14927703.196570002</v>
      </c>
      <c r="U14" s="80"/>
    </row>
    <row r="15" spans="3:21" ht="12.75">
      <c r="C15" s="25"/>
      <c r="D15" s="38"/>
      <c r="E15" s="300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20">
        <v>1466711.97</v>
      </c>
      <c r="P15" s="220">
        <v>1899041.12</v>
      </c>
      <c r="Q15" s="220">
        <v>1429589.48</v>
      </c>
      <c r="R15" s="220">
        <v>1113550.88771</v>
      </c>
      <c r="S15" s="220">
        <v>874609.98867</v>
      </c>
      <c r="T15" s="43">
        <f>T21+T27</f>
        <v>920858.81428</v>
      </c>
      <c r="U15" s="80"/>
    </row>
    <row r="16" spans="3:21" ht="12.75">
      <c r="C16" s="25"/>
      <c r="D16" s="32"/>
      <c r="E16" s="299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21">
        <v>0.9059733090911632</v>
      </c>
      <c r="P16" s="221">
        <v>0.8874773134304592</v>
      </c>
      <c r="Q16" s="221">
        <v>0.9141877971872271</v>
      </c>
      <c r="R16" s="221">
        <v>0.9293300512437869</v>
      </c>
      <c r="S16" s="221">
        <v>0.9395255428332829</v>
      </c>
      <c r="T16" s="45">
        <f>T14/T13</f>
        <v>0.9418963806527321</v>
      </c>
      <c r="U16" s="80"/>
    </row>
    <row r="17" spans="3:21" ht="13.5" thickBot="1">
      <c r="C17" s="25"/>
      <c r="D17" s="46"/>
      <c r="E17" s="301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90">
        <v>0.09402669090883665</v>
      </c>
      <c r="P17" s="190">
        <v>0.1125226865695408</v>
      </c>
      <c r="Q17" s="190">
        <v>0.08581220281277291</v>
      </c>
      <c r="R17" s="190">
        <v>0.07066994875621305</v>
      </c>
      <c r="S17" s="190">
        <v>0.060474457166716976</v>
      </c>
      <c r="T17" s="51">
        <f>T15/T13</f>
        <v>0.05810361934726795</v>
      </c>
      <c r="U17" s="80"/>
    </row>
    <row r="18" spans="3:21" ht="13.5" thickBot="1">
      <c r="C18" s="25"/>
      <c r="D18" s="52" t="s">
        <v>154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80"/>
    </row>
    <row r="19" spans="3:21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31">
        <f>T20+T21</f>
        <v>2175474.17412</v>
      </c>
      <c r="U19" s="80"/>
    </row>
    <row r="20" spans="3:21" ht="13.5" customHeight="1">
      <c r="C20" s="25"/>
      <c r="D20" s="32"/>
      <c r="E20" s="299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37">
        <v>2120237.5998400003</v>
      </c>
      <c r="U20" s="80"/>
    </row>
    <row r="21" spans="3:21" ht="12.75">
      <c r="C21" s="25"/>
      <c r="D21" s="38"/>
      <c r="E21" s="300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20">
        <v>288526.22</v>
      </c>
      <c r="P21" s="220">
        <v>299449.6</v>
      </c>
      <c r="Q21" s="220">
        <v>225908.36</v>
      </c>
      <c r="R21" s="220">
        <v>233589.62771</v>
      </c>
      <c r="S21" s="220">
        <v>63359.048670000004</v>
      </c>
      <c r="T21" s="43">
        <v>55236.57428</v>
      </c>
      <c r="U21" s="80"/>
    </row>
    <row r="22" spans="3:21" ht="12.75" customHeight="1">
      <c r="C22" s="25"/>
      <c r="D22" s="32"/>
      <c r="E22" s="299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21">
        <v>0.8692129377799902</v>
      </c>
      <c r="P22" s="221">
        <v>0.8712395900971696</v>
      </c>
      <c r="Q22" s="221">
        <v>0.9044900051833923</v>
      </c>
      <c r="R22" s="221">
        <v>0.9020931187588248</v>
      </c>
      <c r="S22" s="221">
        <v>0.9494823641926623</v>
      </c>
      <c r="T22" s="45">
        <f>T20/T19</f>
        <v>0.9746094093245931</v>
      </c>
      <c r="U22" s="80"/>
    </row>
    <row r="23" spans="3:21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90">
        <v>0.13078706222000963</v>
      </c>
      <c r="P23" s="190">
        <v>0.12876040990283036</v>
      </c>
      <c r="Q23" s="190">
        <v>0.09550999481660775</v>
      </c>
      <c r="R23" s="190">
        <v>0.09790688124117511</v>
      </c>
      <c r="S23" s="190">
        <v>0.050517635807337785</v>
      </c>
      <c r="T23" s="51">
        <f>T21/T19</f>
        <v>0.025390590675406992</v>
      </c>
      <c r="U23" s="80"/>
    </row>
    <row r="24" spans="3:21" ht="13.5" thickBot="1">
      <c r="C24" s="25"/>
      <c r="D24" s="52" t="s">
        <v>127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80"/>
    </row>
    <row r="25" spans="3:21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31">
        <f>T26+T27</f>
        <v>13673087.836730001</v>
      </c>
      <c r="U25" s="80"/>
    </row>
    <row r="26" spans="3:21" ht="13.5" customHeight="1">
      <c r="C26" s="25"/>
      <c r="D26" s="32"/>
      <c r="E26" s="299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37">
        <v>12807465.596730001</v>
      </c>
      <c r="U26" s="80"/>
    </row>
    <row r="27" spans="3:21" ht="12.75">
      <c r="C27" s="25"/>
      <c r="D27" s="38"/>
      <c r="E27" s="300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20">
        <v>1178185.75</v>
      </c>
      <c r="P27" s="220">
        <v>1599591.52</v>
      </c>
      <c r="Q27" s="220">
        <v>1203681.12</v>
      </c>
      <c r="R27" s="220">
        <v>879961.26</v>
      </c>
      <c r="S27" s="220">
        <v>811250.94</v>
      </c>
      <c r="T27" s="43">
        <v>865622.24</v>
      </c>
      <c r="U27" s="80"/>
    </row>
    <row r="28" spans="3:21" ht="12.75" customHeight="1">
      <c r="C28" s="25"/>
      <c r="D28" s="32"/>
      <c r="E28" s="299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21">
        <v>0.9120285102037743</v>
      </c>
      <c r="P28" s="221">
        <v>0.8902842820860687</v>
      </c>
      <c r="Q28" s="221">
        <v>0.9159486349631587</v>
      </c>
      <c r="R28" s="221">
        <v>0.9343165269404727</v>
      </c>
      <c r="S28" s="221">
        <v>0.9387001867555491</v>
      </c>
      <c r="T28" s="45">
        <f>T26/T25</f>
        <v>0.9366915322759296</v>
      </c>
      <c r="U28" s="80"/>
    </row>
    <row r="29" spans="3:21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90">
        <v>0.08797148979622572</v>
      </c>
      <c r="P29" s="190">
        <v>0.10971571791393132</v>
      </c>
      <c r="Q29" s="190">
        <v>0.08405136503684123</v>
      </c>
      <c r="R29" s="190">
        <v>0.06568347305952722</v>
      </c>
      <c r="S29" s="190">
        <v>0.06129981324445094</v>
      </c>
      <c r="T29" s="51">
        <f>T27/T25</f>
        <v>0.06330846772407034</v>
      </c>
      <c r="U29" s="80"/>
    </row>
    <row r="30" spans="3:21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80"/>
    </row>
    <row r="31" spans="3:21" ht="15">
      <c r="C31" s="25"/>
      <c r="D31" s="56"/>
      <c r="E31" s="33" t="s">
        <v>159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151.5849897</v>
      </c>
      <c r="O31" s="222">
        <v>149.79972682000005</v>
      </c>
      <c r="P31" s="222">
        <v>162.80350399</v>
      </c>
      <c r="Q31" s="222">
        <v>161.87480193999997</v>
      </c>
      <c r="R31" s="222">
        <v>172.76879587426</v>
      </c>
      <c r="S31" s="222">
        <v>170.37426544439</v>
      </c>
      <c r="T31" s="58">
        <v>171.72496276016</v>
      </c>
      <c r="U31" s="80"/>
    </row>
    <row r="32" spans="3:21" ht="25.5" customHeight="1">
      <c r="C32" s="25"/>
      <c r="D32" s="59"/>
      <c r="E32" s="313" t="s">
        <v>32</v>
      </c>
      <c r="F32" s="313"/>
      <c r="G32" s="313"/>
      <c r="H32" s="313"/>
      <c r="I32" s="314"/>
      <c r="J32" s="60">
        <f aca="true" t="shared" si="0" ref="J32:Q32">J13/J31/1000000</f>
        <v>0.09341478154420911</v>
      </c>
      <c r="K32" s="60">
        <f t="shared" si="0"/>
        <v>0.09553026453105454</v>
      </c>
      <c r="L32" s="60">
        <f t="shared" si="0"/>
        <v>0.11015500521302095</v>
      </c>
      <c r="M32" s="60">
        <f t="shared" si="0"/>
        <v>0.10438200378322</v>
      </c>
      <c r="N32" s="60">
        <f t="shared" si="0"/>
        <v>0.09862869674358003</v>
      </c>
      <c r="O32" s="223">
        <f t="shared" si="0"/>
        <v>0.1041316290833006</v>
      </c>
      <c r="P32" s="223">
        <f t="shared" si="0"/>
        <v>0.10366461234788073</v>
      </c>
      <c r="Q32" s="223">
        <f t="shared" si="0"/>
        <v>0.10291603430764329</v>
      </c>
      <c r="R32" s="223">
        <f>R13/R31/1000000</f>
        <v>0.09120318093058824</v>
      </c>
      <c r="S32" s="223">
        <f>S13/S31/1000000</f>
        <v>0.08488646687460281</v>
      </c>
      <c r="T32" s="61">
        <f>T13/T31/1000000</f>
        <v>0.09229037966358407</v>
      </c>
      <c r="U32" s="80"/>
    </row>
    <row r="33" spans="3:21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2929.172</v>
      </c>
      <c r="L33" s="62">
        <v>3116.056</v>
      </c>
      <c r="M33" s="62">
        <v>3352.599</v>
      </c>
      <c r="N33" s="62">
        <v>3662.573</v>
      </c>
      <c r="O33" s="224">
        <v>3848.411</v>
      </c>
      <c r="P33" s="224">
        <v>3758.979</v>
      </c>
      <c r="Q33" s="62">
        <v>3790.88</v>
      </c>
      <c r="R33" s="62">
        <v>3823.401</v>
      </c>
      <c r="S33" s="62">
        <v>3845.926</v>
      </c>
      <c r="T33" s="292">
        <v>3883.78</v>
      </c>
      <c r="U33" s="80"/>
    </row>
    <row r="34" spans="3:21" ht="13.5" thickBot="1">
      <c r="C34" s="25"/>
      <c r="D34" s="63"/>
      <c r="E34" s="64" t="s">
        <v>34</v>
      </c>
      <c r="F34" s="64"/>
      <c r="G34" s="64"/>
      <c r="H34" s="65"/>
      <c r="I34" s="66"/>
      <c r="J34" s="244">
        <f>J13/1000000/J33</f>
        <v>0.003970240288054009</v>
      </c>
      <c r="K34" s="50">
        <f aca="true" t="shared" si="1" ref="K34:P34">K13/1000000/K33</f>
        <v>0.003957572423196725</v>
      </c>
      <c r="L34" s="50">
        <f t="shared" si="1"/>
        <v>0.004544490137532831</v>
      </c>
      <c r="M34" s="50">
        <f t="shared" si="1"/>
        <v>0.004397721033741286</v>
      </c>
      <c r="N34" s="50">
        <f t="shared" si="1"/>
        <v>0.004082001909586513</v>
      </c>
      <c r="O34" s="50">
        <f t="shared" si="1"/>
        <v>0.004053332554656975</v>
      </c>
      <c r="P34" s="268">
        <f t="shared" si="1"/>
        <v>0.0044897729223813175</v>
      </c>
      <c r="Q34" s="50">
        <f>Q13/1000000/Q33</f>
        <v>0.004394629392120036</v>
      </c>
      <c r="R34" s="50">
        <f>R13/1000000/R33</f>
        <v>0.004121216620825281</v>
      </c>
      <c r="S34" s="50">
        <f>S13/1000000/S33</f>
        <v>0.003760464824317992</v>
      </c>
      <c r="T34" s="243">
        <f>T13/1000000/T33</f>
        <v>0.004080705398052928</v>
      </c>
      <c r="U34" s="80"/>
    </row>
    <row r="35" spans="3:21" ht="13.5" thickBot="1">
      <c r="C35" s="25"/>
      <c r="D35" s="52" t="s">
        <v>124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80"/>
    </row>
    <row r="36" spans="3:21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46" t="s">
        <v>26</v>
      </c>
      <c r="P36" s="246" t="s">
        <v>59</v>
      </c>
      <c r="Q36" s="246" t="s">
        <v>59</v>
      </c>
      <c r="R36" s="246" t="s">
        <v>59</v>
      </c>
      <c r="S36" s="246" t="s">
        <v>59</v>
      </c>
      <c r="T36" s="247" t="s">
        <v>59</v>
      </c>
      <c r="U36" s="80"/>
    </row>
    <row r="37" spans="3:21" ht="13.5" customHeight="1">
      <c r="C37" s="25"/>
      <c r="D37" s="32"/>
      <c r="E37" s="299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56" t="s">
        <v>26</v>
      </c>
      <c r="P37" s="256" t="s">
        <v>59</v>
      </c>
      <c r="Q37" s="256" t="s">
        <v>59</v>
      </c>
      <c r="R37" s="256" t="s">
        <v>59</v>
      </c>
      <c r="S37" s="256" t="s">
        <v>59</v>
      </c>
      <c r="T37" s="257" t="s">
        <v>59</v>
      </c>
      <c r="U37" s="80"/>
    </row>
    <row r="38" spans="3:21" ht="13.5" thickBot="1">
      <c r="C38" s="25"/>
      <c r="D38" s="46"/>
      <c r="E38" s="316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68">
        <v>258570</v>
      </c>
      <c r="U38" s="80"/>
    </row>
    <row r="39" spans="4:21" ht="13.5">
      <c r="D39" s="81" t="s">
        <v>91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69" t="s">
        <v>156</v>
      </c>
      <c r="U39" s="72" t="s">
        <v>90</v>
      </c>
    </row>
    <row r="40" spans="4:20" ht="27" customHeight="1">
      <c r="D40" s="70" t="s">
        <v>37</v>
      </c>
      <c r="E40" s="315" t="s">
        <v>18</v>
      </c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</row>
    <row r="41" spans="4:20" ht="15" customHeight="1">
      <c r="D41" s="70" t="s">
        <v>126</v>
      </c>
      <c r="E41" s="315" t="s">
        <v>155</v>
      </c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</row>
    <row r="42" spans="4:20" ht="29.25" customHeight="1">
      <c r="D42" s="216" t="s">
        <v>158</v>
      </c>
      <c r="E42" s="312" t="s">
        <v>180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</row>
    <row r="43" spans="11:19" ht="12.75">
      <c r="K43" s="108"/>
      <c r="L43" s="215"/>
      <c r="M43" s="215"/>
      <c r="N43" s="108"/>
      <c r="O43" s="108"/>
      <c r="P43" s="108"/>
      <c r="Q43" s="108"/>
      <c r="R43" s="108"/>
      <c r="S43" s="108"/>
    </row>
  </sheetData>
  <sheetProtection/>
  <mergeCells count="23">
    <mergeCell ref="E42:T42"/>
    <mergeCell ref="E20:E21"/>
    <mergeCell ref="E26:E27"/>
    <mergeCell ref="E32:I32"/>
    <mergeCell ref="E40:T40"/>
    <mergeCell ref="E41:T41"/>
    <mergeCell ref="E37:E38"/>
    <mergeCell ref="E28:E29"/>
    <mergeCell ref="E14:E15"/>
    <mergeCell ref="E16:E17"/>
    <mergeCell ref="E22:E23"/>
    <mergeCell ref="N7:N10"/>
    <mergeCell ref="D7:I11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X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0" width="6.00390625" style="72" hidden="1" customWidth="1"/>
    <col min="11" max="20" width="6.00390625" style="72" customWidth="1"/>
    <col min="21" max="24" width="1.75390625" style="72" customWidth="1"/>
    <col min="25" max="25" width="11.75390625" style="72" bestFit="1" customWidth="1"/>
    <col min="26" max="26" width="7.25390625" style="72" bestFit="1" customWidth="1"/>
    <col min="27" max="30" width="6.125" style="72" bestFit="1" customWidth="1"/>
    <col min="31" max="33" width="2.375" style="72" bestFit="1" customWidth="1"/>
    <col min="34" max="34" width="16.125" style="72" bestFit="1" customWidth="1"/>
    <col min="35" max="38" width="4.375" style="72" bestFit="1" customWidth="1"/>
    <col min="39" max="39" width="9.125" style="72" bestFit="1" customWidth="1"/>
    <col min="40" max="42" width="2.375" style="72" bestFit="1" customWidth="1"/>
    <col min="43" max="43" width="10.375" style="72" bestFit="1" customWidth="1"/>
    <col min="44" max="48" width="10.125" style="72" bestFit="1" customWidth="1"/>
    <col min="49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216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3:21" s="77" customFormat="1" ht="21" customHeight="1" thickBot="1">
      <c r="C6" s="73"/>
      <c r="D6" s="18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  <c r="U6" s="15" t="s">
        <v>90</v>
      </c>
    </row>
    <row r="7" spans="3:21" ht="6" customHeight="1">
      <c r="C7" s="25"/>
      <c r="D7" s="303"/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4.25" thickBot="1" thickTop="1">
      <c r="C12" s="25"/>
      <c r="D12" s="21" t="s">
        <v>175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6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9">
        <v>7440.608000000008</v>
      </c>
      <c r="P13" s="189">
        <v>7599.10500000001</v>
      </c>
      <c r="Q13" s="189">
        <v>7738.076999999993</v>
      </c>
      <c r="R13" s="189">
        <v>7936.632000000008</v>
      </c>
      <c r="S13" s="189">
        <v>8163.260000000015</v>
      </c>
      <c r="T13" s="88">
        <v>8476.729</v>
      </c>
      <c r="U13" s="80"/>
      <c r="Y13" s="203"/>
      <c r="Z13" s="241"/>
    </row>
    <row r="14" spans="3:26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90">
        <v>4898.576999999999</v>
      </c>
      <c r="U14" s="80"/>
      <c r="Y14" s="203"/>
      <c r="Z14" s="241"/>
    </row>
    <row r="15" spans="3:26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90">
        <v>4861.036999999996</v>
      </c>
      <c r="U15" s="80"/>
      <c r="Y15" s="285"/>
      <c r="Z15" s="241"/>
    </row>
    <row r="16" spans="3:26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90">
        <v>775.5580000000002</v>
      </c>
      <c r="U16" s="80"/>
      <c r="Y16" s="285"/>
      <c r="Z16" s="241"/>
    </row>
    <row r="17" spans="3:26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90">
        <v>477.744</v>
      </c>
      <c r="U17" s="80"/>
      <c r="Y17" s="285"/>
      <c r="Z17" s="241"/>
    </row>
    <row r="18" spans="3:26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90">
        <v>23444.226999999923</v>
      </c>
      <c r="U18" s="80"/>
      <c r="Y18" s="285"/>
      <c r="Z18" s="241"/>
    </row>
    <row r="19" spans="3:26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90">
        <v>2759.0789999999984</v>
      </c>
      <c r="U19" s="80"/>
      <c r="Y19" s="285"/>
      <c r="Z19" s="241"/>
    </row>
    <row r="20" spans="3:26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90">
        <v>8958.867000000006</v>
      </c>
      <c r="U20" s="80"/>
      <c r="Y20" s="285"/>
      <c r="Z20" s="241"/>
    </row>
    <row r="21" spans="3:26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90">
        <v>110.378</v>
      </c>
      <c r="U21" s="80"/>
      <c r="Y21" s="285"/>
      <c r="Z21" s="241"/>
    </row>
    <row r="22" spans="3:26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90">
        <v>1035.18</v>
      </c>
      <c r="U22" s="80"/>
      <c r="Y22" s="285"/>
      <c r="Z22" s="241"/>
    </row>
    <row r="23" spans="3:26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68">
        <v>316.282</v>
      </c>
      <c r="U23" s="80"/>
      <c r="Y23" s="285"/>
      <c r="Z23" s="241"/>
    </row>
    <row r="24" spans="3:50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80"/>
      <c r="W24" s="203"/>
      <c r="X24" s="203"/>
      <c r="Y24" s="285"/>
      <c r="Z24" s="241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</row>
    <row r="25" spans="3:48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9">
        <v>7419.4020000000055</v>
      </c>
      <c r="P25" s="189">
        <v>7582.421000000012</v>
      </c>
      <c r="Q25" s="189">
        <v>7716.753999999989</v>
      </c>
      <c r="R25" s="189">
        <v>7913.462000000008</v>
      </c>
      <c r="S25" s="189">
        <v>8135.759000000016</v>
      </c>
      <c r="T25" s="88">
        <v>8452.745</v>
      </c>
      <c r="U25" s="80"/>
      <c r="Y25" s="285"/>
      <c r="Z25" s="241"/>
      <c r="AQ25" s="203"/>
      <c r="AR25" s="203"/>
      <c r="AS25" s="203"/>
      <c r="AT25" s="203"/>
      <c r="AU25" s="203"/>
      <c r="AV25" s="203"/>
    </row>
    <row r="26" spans="3:48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90">
        <v>3041.764000000001</v>
      </c>
      <c r="U26" s="80"/>
      <c r="Y26" s="285"/>
      <c r="Z26" s="241"/>
      <c r="AQ26" s="203"/>
      <c r="AR26" s="203"/>
      <c r="AS26" s="203"/>
      <c r="AT26" s="203"/>
      <c r="AU26" s="203"/>
      <c r="AV26" s="203"/>
    </row>
    <row r="27" spans="3:48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90">
        <v>1876.4479999999996</v>
      </c>
      <c r="U27" s="80"/>
      <c r="Y27" s="285"/>
      <c r="Z27" s="241"/>
      <c r="AQ27" s="203"/>
      <c r="AR27" s="203"/>
      <c r="AS27" s="203"/>
      <c r="AT27" s="203"/>
      <c r="AU27" s="203"/>
      <c r="AV27" s="203"/>
    </row>
    <row r="28" spans="3:48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90">
        <v>406.44799999999987</v>
      </c>
      <c r="U28" s="80"/>
      <c r="Y28" s="285"/>
      <c r="Z28" s="241"/>
      <c r="AQ28" s="203"/>
      <c r="AR28" s="203"/>
      <c r="AS28" s="203"/>
      <c r="AT28" s="203"/>
      <c r="AU28" s="203"/>
      <c r="AV28" s="203"/>
    </row>
    <row r="29" spans="3:48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90">
        <v>412.12</v>
      </c>
      <c r="U29" s="80"/>
      <c r="Y29" s="285"/>
      <c r="Z29" s="241"/>
      <c r="AQ29" s="203"/>
      <c r="AR29" s="203"/>
      <c r="AS29" s="203"/>
      <c r="AT29" s="203"/>
      <c r="AU29" s="203"/>
      <c r="AV29" s="203"/>
    </row>
    <row r="30" spans="3:48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90">
        <v>3</v>
      </c>
      <c r="U30" s="80"/>
      <c r="Y30" s="285"/>
      <c r="Z30" s="241"/>
      <c r="AQ30" s="203"/>
      <c r="AR30" s="203"/>
      <c r="AS30" s="203"/>
      <c r="AT30" s="203"/>
      <c r="AU30" s="203"/>
      <c r="AV30" s="203"/>
    </row>
    <row r="31" spans="3:48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90">
        <v>1715.29</v>
      </c>
      <c r="U31" s="80"/>
      <c r="Y31" s="285"/>
      <c r="Z31" s="241"/>
      <c r="AQ31" s="203"/>
      <c r="AR31" s="203"/>
      <c r="AS31" s="203"/>
      <c r="AT31" s="203"/>
      <c r="AU31" s="203"/>
      <c r="AV31" s="203"/>
    </row>
    <row r="32" spans="3:48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90">
        <v>7893.3660000000045</v>
      </c>
      <c r="U32" s="80"/>
      <c r="Y32" s="285"/>
      <c r="Z32" s="241"/>
      <c r="AQ32" s="203"/>
      <c r="AR32" s="203"/>
      <c r="AS32" s="203"/>
      <c r="AT32" s="203"/>
      <c r="AU32" s="203"/>
      <c r="AV32" s="203"/>
    </row>
    <row r="33" spans="3:48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90">
        <v>83.10400000000001</v>
      </c>
      <c r="U33" s="80"/>
      <c r="Y33" s="285"/>
      <c r="Z33" s="241"/>
      <c r="AQ33" s="203"/>
      <c r="AR33" s="203"/>
      <c r="AS33" s="203"/>
      <c r="AT33" s="203"/>
      <c r="AU33" s="203"/>
      <c r="AV33" s="203"/>
    </row>
    <row r="34" spans="3:48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90">
        <v>681.6220000000001</v>
      </c>
      <c r="U34" s="80"/>
      <c r="Y34" s="285"/>
      <c r="Z34" s="241"/>
      <c r="AQ34" s="203"/>
      <c r="AR34" s="203"/>
      <c r="AS34" s="203"/>
      <c r="AT34" s="203"/>
      <c r="AU34" s="203"/>
      <c r="AV34" s="203"/>
    </row>
    <row r="35" spans="3:48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68">
        <v>250.32</v>
      </c>
      <c r="U35" s="80"/>
      <c r="Y35" s="285"/>
      <c r="Z35" s="241"/>
      <c r="AR35" s="203"/>
      <c r="AS35" s="203"/>
      <c r="AT35" s="203"/>
      <c r="AU35" s="203"/>
      <c r="AV35" s="203"/>
    </row>
    <row r="36" spans="4:48" ht="13.5">
      <c r="D36" s="81" t="s">
        <v>91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6" t="s">
        <v>212</v>
      </c>
      <c r="U36" s="108"/>
      <c r="Y36" s="203"/>
      <c r="Z36" s="241"/>
      <c r="AR36" s="203"/>
      <c r="AS36" s="203"/>
      <c r="AT36" s="203"/>
      <c r="AU36" s="203"/>
      <c r="AV36" s="203"/>
    </row>
    <row r="37" spans="4:21" ht="12.75">
      <c r="D37" s="179" t="s">
        <v>37</v>
      </c>
      <c r="E37" s="315" t="s">
        <v>17</v>
      </c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72" t="s">
        <v>90</v>
      </c>
    </row>
    <row r="40" ht="12.75">
      <c r="T40" s="204"/>
    </row>
    <row r="41" spans="12:20" ht="12.75">
      <c r="L41" s="203"/>
      <c r="T41" s="204"/>
    </row>
    <row r="42" ht="12.75">
      <c r="T42" s="204"/>
    </row>
    <row r="43" ht="12.75">
      <c r="T43" s="204"/>
    </row>
    <row r="44" ht="12.75">
      <c r="T44" s="204"/>
    </row>
    <row r="45" ht="12.75">
      <c r="T45" s="204"/>
    </row>
    <row r="46" ht="12.75">
      <c r="T46" s="204"/>
    </row>
    <row r="47" ht="12.75">
      <c r="T47" s="204"/>
    </row>
    <row r="48" ht="12.75">
      <c r="T48" s="204"/>
    </row>
    <row r="49" ht="12.75">
      <c r="T49" s="204"/>
    </row>
    <row r="50" ht="12.75">
      <c r="T50" s="204"/>
    </row>
    <row r="51" ht="12.75">
      <c r="T51" s="204"/>
    </row>
    <row r="52" ht="12.75">
      <c r="T52" s="204"/>
    </row>
    <row r="53" ht="12.75">
      <c r="T53" s="204"/>
    </row>
    <row r="54" ht="12.75">
      <c r="T54" s="204"/>
    </row>
    <row r="55" ht="12.75">
      <c r="T55" s="204"/>
    </row>
    <row r="56" ht="12.75">
      <c r="T56" s="204"/>
    </row>
    <row r="57" ht="12.75">
      <c r="T57" s="204"/>
    </row>
    <row r="58" ht="12.75">
      <c r="T58" s="204"/>
    </row>
    <row r="59" ht="12.75">
      <c r="T59" s="204"/>
    </row>
  </sheetData>
  <sheetProtection/>
  <mergeCells count="13">
    <mergeCell ref="P7:P10"/>
    <mergeCell ref="R7:R10"/>
    <mergeCell ref="Q7:Q10"/>
    <mergeCell ref="S7:S10"/>
    <mergeCell ref="E37:T37"/>
    <mergeCell ref="D7:I11"/>
    <mergeCell ref="M7:M10"/>
    <mergeCell ref="N7:N10"/>
    <mergeCell ref="T7:T10"/>
    <mergeCell ref="J7:J10"/>
    <mergeCell ref="K7:K10"/>
    <mergeCell ref="L7:L10"/>
    <mergeCell ref="O7:O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Y7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0" width="8.125" style="72" hidden="1" customWidth="1"/>
    <col min="11" max="20" width="8.125" style="72" customWidth="1"/>
    <col min="21" max="21" width="9.75390625" style="72" customWidth="1"/>
    <col min="22" max="22" width="8.875" style="72" customWidth="1"/>
    <col min="23" max="23" width="7.375" style="72" customWidth="1"/>
    <col min="24" max="44" width="1.75390625" style="72" customWidth="1"/>
    <col min="45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93</v>
      </c>
      <c r="E4" s="74"/>
      <c r="F4" s="74"/>
      <c r="G4" s="74"/>
      <c r="H4" s="16" t="s">
        <v>129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216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1" s="77" customFormat="1" ht="21" customHeight="1" thickBot="1">
      <c r="C6" s="73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15" t="s">
        <v>90</v>
      </c>
    </row>
    <row r="7" spans="3:21" ht="7.5" customHeight="1">
      <c r="C7" s="25"/>
      <c r="D7" s="303"/>
      <c r="E7" s="304"/>
      <c r="F7" s="304"/>
      <c r="G7" s="304"/>
      <c r="H7" s="304"/>
      <c r="I7" s="305"/>
      <c r="J7" s="297">
        <v>2003</v>
      </c>
      <c r="K7" s="297">
        <v>2004</v>
      </c>
      <c r="L7" s="297">
        <v>2005</v>
      </c>
      <c r="M7" s="297">
        <v>2006</v>
      </c>
      <c r="N7" s="297">
        <v>2007</v>
      </c>
      <c r="O7" s="297">
        <v>2008</v>
      </c>
      <c r="P7" s="297">
        <v>2009</v>
      </c>
      <c r="Q7" s="297">
        <v>2010</v>
      </c>
      <c r="R7" s="297">
        <v>2011</v>
      </c>
      <c r="S7" s="297">
        <v>2012</v>
      </c>
      <c r="T7" s="295">
        <v>2013</v>
      </c>
      <c r="U7" s="80"/>
    </row>
    <row r="8" spans="3:21" ht="7.5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6"/>
      <c r="U8" s="80"/>
    </row>
    <row r="9" spans="3:21" ht="7.5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6"/>
      <c r="U9" s="80"/>
    </row>
    <row r="10" spans="3:21" ht="7.5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6"/>
      <c r="U10" s="80"/>
    </row>
    <row r="11" spans="3:21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20"/>
      <c r="U11" s="80"/>
    </row>
    <row r="12" spans="3:21" ht="14.25" thickBot="1" thickTop="1">
      <c r="C12" s="25"/>
      <c r="D12" s="240" t="s">
        <v>183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  <c r="U12" s="80"/>
    </row>
    <row r="13" spans="3:21" ht="13.5" thickBot="1">
      <c r="C13" s="25"/>
      <c r="D13" s="52" t="s">
        <v>176</v>
      </c>
      <c r="E13" s="236"/>
      <c r="F13" s="236"/>
      <c r="G13" s="236"/>
      <c r="H13" s="236"/>
      <c r="I13" s="236"/>
      <c r="J13" s="237"/>
      <c r="K13" s="237"/>
      <c r="L13" s="237"/>
      <c r="M13" s="237"/>
      <c r="N13" s="237"/>
      <c r="O13" s="238"/>
      <c r="P13" s="238"/>
      <c r="Q13" s="238"/>
      <c r="R13" s="238"/>
      <c r="S13" s="238"/>
      <c r="T13" s="239"/>
      <c r="U13" s="80"/>
    </row>
    <row r="14" spans="3:21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33">
        <v>18155.54201574208</v>
      </c>
      <c r="P14" s="233">
        <v>19062.768247050175</v>
      </c>
      <c r="Q14" s="233">
        <v>18587.441309169346</v>
      </c>
      <c r="R14" s="233">
        <v>19233.34811080228</v>
      </c>
      <c r="S14" s="233">
        <v>21548.28080325745</v>
      </c>
      <c r="T14" s="99">
        <v>21789.830939898326</v>
      </c>
      <c r="U14" s="80"/>
    </row>
    <row r="15" spans="3:21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34">
        <v>20023.39839108187</v>
      </c>
      <c r="P15" s="234">
        <v>21355.531789878194</v>
      </c>
      <c r="Q15" s="234">
        <v>21242.89466751206</v>
      </c>
      <c r="R15" s="234">
        <v>21844.44971041218</v>
      </c>
      <c r="S15" s="234">
        <v>22999.087056409408</v>
      </c>
      <c r="T15" s="101">
        <v>23246.97742153828</v>
      </c>
      <c r="U15" s="80"/>
    </row>
    <row r="16" spans="3:21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34">
        <v>15882.132935142012</v>
      </c>
      <c r="P16" s="234">
        <v>17139.797069268185</v>
      </c>
      <c r="Q16" s="234">
        <v>17204.272923753175</v>
      </c>
      <c r="R16" s="234">
        <v>17557.57653102007</v>
      </c>
      <c r="S16" s="234">
        <v>18154.765508477518</v>
      </c>
      <c r="T16" s="101">
        <v>18233.5986985219</v>
      </c>
      <c r="U16" s="80"/>
    </row>
    <row r="17" spans="3:21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34">
        <v>17204.81613122327</v>
      </c>
      <c r="P17" s="234">
        <v>18462.287804515996</v>
      </c>
      <c r="Q17" s="234">
        <v>18266.651209180887</v>
      </c>
      <c r="R17" s="234">
        <v>18761.06696760664</v>
      </c>
      <c r="S17" s="234">
        <v>19469.225913793987</v>
      </c>
      <c r="T17" s="101">
        <v>19505.9716144161</v>
      </c>
      <c r="U17" s="80"/>
    </row>
    <row r="18" spans="3:21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34">
        <v>24732.093418533106</v>
      </c>
      <c r="P18" s="234">
        <v>26192.98299559024</v>
      </c>
      <c r="Q18" s="234">
        <v>25640.925670494464</v>
      </c>
      <c r="R18" s="234">
        <v>26961.064124591245</v>
      </c>
      <c r="S18" s="234">
        <v>26871.9281804605</v>
      </c>
      <c r="T18" s="101">
        <v>27170.553860086846</v>
      </c>
      <c r="U18" s="80"/>
    </row>
    <row r="19" spans="3:21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34">
        <v>12484.291760067805</v>
      </c>
      <c r="P19" s="234">
        <v>13991.051695052542</v>
      </c>
      <c r="Q19" s="234">
        <v>14354.10927202932</v>
      </c>
      <c r="R19" s="234">
        <v>14279.028228487845</v>
      </c>
      <c r="S19" s="234">
        <v>14062.210248389443</v>
      </c>
      <c r="T19" s="101">
        <v>14183.7759924153</v>
      </c>
      <c r="U19" s="80"/>
    </row>
    <row r="20" spans="3:21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34">
        <v>19296.737463764937</v>
      </c>
      <c r="P20" s="234">
        <v>20382.404455658896</v>
      </c>
      <c r="Q20" s="234">
        <v>20482.799335094172</v>
      </c>
      <c r="R20" s="234">
        <v>21442.800658558783</v>
      </c>
      <c r="S20" s="234">
        <v>22639.19153006813</v>
      </c>
      <c r="T20" s="101">
        <v>22587.65002137792</v>
      </c>
      <c r="U20" s="80"/>
    </row>
    <row r="21" spans="3:21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34">
        <v>23422.220429877285</v>
      </c>
      <c r="P21" s="234">
        <v>24450.17449955195</v>
      </c>
      <c r="Q21" s="234">
        <v>24198.85762756081</v>
      </c>
      <c r="R21" s="234">
        <v>24779.972169137556</v>
      </c>
      <c r="S21" s="234">
        <v>25327.962358853343</v>
      </c>
      <c r="T21" s="101">
        <v>25432.323631622923</v>
      </c>
      <c r="U21" s="80"/>
    </row>
    <row r="22" spans="3:21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34">
        <v>22842.385989773677</v>
      </c>
      <c r="P22" s="234">
        <v>24559.59360332994</v>
      </c>
      <c r="Q22" s="234">
        <v>24611.091985335344</v>
      </c>
      <c r="R22" s="234">
        <v>24475.03927523503</v>
      </c>
      <c r="S22" s="234">
        <v>24271.860926850037</v>
      </c>
      <c r="T22" s="101">
        <v>25487.49373365466</v>
      </c>
      <c r="U22" s="80"/>
    </row>
    <row r="23" spans="3:21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34">
        <v>21384.729113698602</v>
      </c>
      <c r="P23" s="234">
        <v>22806.681769804778</v>
      </c>
      <c r="Q23" s="234">
        <v>22236.17213977906</v>
      </c>
      <c r="R23" s="234">
        <v>22628.723227269802</v>
      </c>
      <c r="S23" s="234">
        <v>24346.409990594835</v>
      </c>
      <c r="T23" s="101">
        <v>24180.224292715608</v>
      </c>
      <c r="U23" s="80"/>
    </row>
    <row r="24" spans="3:21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35">
        <v>22132.24790478485</v>
      </c>
      <c r="P24" s="235">
        <v>23460.481084757783</v>
      </c>
      <c r="Q24" s="235">
        <v>22823.20551480963</v>
      </c>
      <c r="R24" s="235">
        <v>23672.23265868063</v>
      </c>
      <c r="S24" s="235">
        <v>24887.40734480356</v>
      </c>
      <c r="T24" s="103">
        <v>25603.53181654347</v>
      </c>
      <c r="U24" s="80"/>
    </row>
    <row r="25" spans="3:21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80"/>
    </row>
    <row r="26" spans="3:23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33">
        <v>18170.840745206515</v>
      </c>
      <c r="P26" s="233">
        <v>19075.3954442783</v>
      </c>
      <c r="Q26" s="233">
        <v>18599.26044249521</v>
      </c>
      <c r="R26" s="233">
        <v>19243.162800722734</v>
      </c>
      <c r="S26" s="233">
        <v>21551.543644135232</v>
      </c>
      <c r="T26" s="99">
        <v>21809.21677908577</v>
      </c>
      <c r="U26" s="80"/>
      <c r="W26" s="204"/>
    </row>
    <row r="27" spans="3:23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34">
        <v>22784.45572425125</v>
      </c>
      <c r="P27" s="234">
        <v>23935.704303890358</v>
      </c>
      <c r="Q27" s="234">
        <v>23478.44335797885</v>
      </c>
      <c r="R27" s="234">
        <v>24540.806381912855</v>
      </c>
      <c r="S27" s="234">
        <v>26295.842101130573</v>
      </c>
      <c r="T27" s="101">
        <v>26525.713725105987</v>
      </c>
      <c r="U27" s="80"/>
      <c r="W27" s="204"/>
    </row>
    <row r="28" spans="3:23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34">
        <v>20712.736625950227</v>
      </c>
      <c r="P28" s="234">
        <v>21710.43358297946</v>
      </c>
      <c r="Q28" s="234">
        <v>21304.589662346887</v>
      </c>
      <c r="R28" s="234">
        <v>22002.68613891299</v>
      </c>
      <c r="S28" s="234">
        <v>23606.0147166573</v>
      </c>
      <c r="T28" s="101">
        <v>23840.22960757061</v>
      </c>
      <c r="U28" s="80"/>
      <c r="W28" s="204"/>
    </row>
    <row r="29" spans="3:23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34">
        <v>19932.565676276387</v>
      </c>
      <c r="P29" s="234">
        <v>21073.341410620207</v>
      </c>
      <c r="Q29" s="234">
        <v>20406.779514882543</v>
      </c>
      <c r="R29" s="234">
        <v>21449.47508505514</v>
      </c>
      <c r="S29" s="234">
        <v>22661.22536622609</v>
      </c>
      <c r="T29" s="101">
        <v>22948.972972352352</v>
      </c>
      <c r="U29" s="80"/>
      <c r="W29" s="204"/>
    </row>
    <row r="30" spans="3:23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34">
        <v>26120.95100799937</v>
      </c>
      <c r="P30" s="234">
        <v>27512.597395374883</v>
      </c>
      <c r="Q30" s="234">
        <v>26907.75439014964</v>
      </c>
      <c r="R30" s="234">
        <v>28174.793940589825</v>
      </c>
      <c r="S30" s="234">
        <v>28300.955935101985</v>
      </c>
      <c r="T30" s="101">
        <v>28465.94458733703</v>
      </c>
      <c r="U30" s="80"/>
      <c r="W30" s="204"/>
    </row>
    <row r="31" spans="3:23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34">
        <v>19451.85884403137</v>
      </c>
      <c r="P31" s="234">
        <v>19068.19647958713</v>
      </c>
      <c r="Q31" s="234">
        <v>20764.00696299895</v>
      </c>
      <c r="R31" s="234">
        <v>19697.11849773365</v>
      </c>
      <c r="S31" s="234">
        <v>21865.534420289852</v>
      </c>
      <c r="T31" s="101">
        <v>26773.083333333332</v>
      </c>
      <c r="U31" s="80"/>
      <c r="W31" s="204"/>
    </row>
    <row r="32" spans="3:23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34">
        <v>22387.417125428452</v>
      </c>
      <c r="P32" s="234">
        <v>23253.425594843946</v>
      </c>
      <c r="Q32" s="234">
        <v>22861.623015202727</v>
      </c>
      <c r="R32" s="234">
        <v>24418.82756777133</v>
      </c>
      <c r="S32" s="234">
        <v>26193.816937555814</v>
      </c>
      <c r="T32" s="101">
        <v>26180.747278885778</v>
      </c>
      <c r="U32" s="80"/>
      <c r="W32" s="204"/>
    </row>
    <row r="33" spans="3:23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34">
        <v>24676.491978947583</v>
      </c>
      <c r="P33" s="234">
        <v>25587.22178991459</v>
      </c>
      <c r="Q33" s="234">
        <v>25202.552487793124</v>
      </c>
      <c r="R33" s="234">
        <v>25855.04479844651</v>
      </c>
      <c r="S33" s="234">
        <v>26444.013267431063</v>
      </c>
      <c r="T33" s="101">
        <v>26500.800957411553</v>
      </c>
      <c r="U33" s="80"/>
      <c r="W33" s="204"/>
    </row>
    <row r="34" spans="3:23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34">
        <v>24402.018066763707</v>
      </c>
      <c r="P34" s="234">
        <v>26220.316558069368</v>
      </c>
      <c r="Q34" s="234">
        <v>26803.6334720485</v>
      </c>
      <c r="R34" s="234">
        <v>26660.859343513504</v>
      </c>
      <c r="S34" s="234">
        <v>26233.48428164983</v>
      </c>
      <c r="T34" s="101">
        <v>27420.297659157997</v>
      </c>
      <c r="U34" s="80"/>
      <c r="W34" s="204"/>
    </row>
    <row r="35" spans="3:23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34">
        <v>23409.86086870746</v>
      </c>
      <c r="P35" s="234">
        <v>24541.025928082046</v>
      </c>
      <c r="Q35" s="234">
        <v>23819.187510265052</v>
      </c>
      <c r="R35" s="234">
        <v>24550.144943756113</v>
      </c>
      <c r="S35" s="234">
        <v>26538.220323926682</v>
      </c>
      <c r="T35" s="101">
        <v>26383.277437250163</v>
      </c>
      <c r="U35" s="80"/>
      <c r="W35" s="204"/>
    </row>
    <row r="36" spans="3:23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35">
        <v>23790.336959669825</v>
      </c>
      <c r="P36" s="235">
        <v>24844.220025784278</v>
      </c>
      <c r="Q36" s="235">
        <v>24648.989501855453</v>
      </c>
      <c r="R36" s="235">
        <v>25671.81973882289</v>
      </c>
      <c r="S36" s="235">
        <v>26744.49574844017</v>
      </c>
      <c r="T36" s="103">
        <v>27446.119300628525</v>
      </c>
      <c r="U36" s="80"/>
      <c r="W36" s="204"/>
    </row>
    <row r="37" spans="3:21" ht="13.5" thickBot="1">
      <c r="C37" s="25"/>
      <c r="D37" s="52" t="s">
        <v>208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80"/>
    </row>
    <row r="38" spans="3:24" ht="12.75">
      <c r="C38" s="25"/>
      <c r="D38" s="83"/>
      <c r="E38" s="84" t="s">
        <v>39</v>
      </c>
      <c r="F38" s="84"/>
      <c r="G38" s="84"/>
      <c r="H38" s="85"/>
      <c r="I38" s="86"/>
      <c r="J38" s="98">
        <f aca="true" t="shared" si="0" ref="J38:Q38">J14/J$62*100</f>
        <v>14499.476439790575</v>
      </c>
      <c r="K38" s="98">
        <f t="shared" si="0"/>
        <v>15089.704383282367</v>
      </c>
      <c r="L38" s="98">
        <f t="shared" si="0"/>
        <v>15736.289139103399</v>
      </c>
      <c r="M38" s="98">
        <f t="shared" si="0"/>
        <v>16445.853658536587</v>
      </c>
      <c r="N38" s="98">
        <f t="shared" si="0"/>
        <v>16695.445920303602</v>
      </c>
      <c r="O38" s="233">
        <f t="shared" si="0"/>
        <v>16195.844795488032</v>
      </c>
      <c r="P38" s="233">
        <f t="shared" si="0"/>
        <v>16825.038170388503</v>
      </c>
      <c r="Q38" s="233">
        <f t="shared" si="0"/>
        <v>16177.05945097419</v>
      </c>
      <c r="R38" s="233">
        <v>16424.72084611638</v>
      </c>
      <c r="S38" s="233">
        <v>17808.49653161773</v>
      </c>
      <c r="T38" s="99">
        <v>17758.623422900022</v>
      </c>
      <c r="U38" s="204"/>
      <c r="V38" s="204"/>
      <c r="X38" s="191"/>
    </row>
    <row r="39" spans="3:22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Q48">M15/M$62*100</f>
        <v>17580.48780487805</v>
      </c>
      <c r="N39" s="100">
        <f t="shared" si="3"/>
        <v>18282.732447817834</v>
      </c>
      <c r="O39" s="234">
        <f t="shared" si="3"/>
        <v>17862.085986692124</v>
      </c>
      <c r="P39" s="234">
        <f t="shared" si="3"/>
        <v>18848.66000871862</v>
      </c>
      <c r="Q39" s="234">
        <f t="shared" si="3"/>
        <v>18488.158979557928</v>
      </c>
      <c r="R39" s="234">
        <v>18654.52579881484</v>
      </c>
      <c r="S39" s="234">
        <v>19007.509963974717</v>
      </c>
      <c r="T39" s="101">
        <v>18946.19186759436</v>
      </c>
      <c r="U39" s="204"/>
      <c r="V39" s="204"/>
    </row>
    <row r="40" spans="3:22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14367.80487804878</v>
      </c>
      <c r="N40" s="100">
        <f t="shared" si="3"/>
        <v>14650.853889943073</v>
      </c>
      <c r="O40" s="234">
        <f t="shared" si="3"/>
        <v>14167.825990314017</v>
      </c>
      <c r="P40" s="234">
        <f t="shared" si="3"/>
        <v>15127.799708091956</v>
      </c>
      <c r="Q40" s="234">
        <f t="shared" si="3"/>
        <v>14973.257548958376</v>
      </c>
      <c r="R40" s="234">
        <v>14993.660573031655</v>
      </c>
      <c r="S40" s="234">
        <v>15003.938436758279</v>
      </c>
      <c r="T40" s="101">
        <v>14860.308637752158</v>
      </c>
      <c r="U40" s="204"/>
      <c r="V40" s="204"/>
    </row>
    <row r="41" spans="3:22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15170.731707317074</v>
      </c>
      <c r="N41" s="100">
        <f t="shared" si="3"/>
        <v>15657.495256166982</v>
      </c>
      <c r="O41" s="234">
        <f t="shared" si="3"/>
        <v>15347.739635346361</v>
      </c>
      <c r="P41" s="234">
        <f t="shared" si="3"/>
        <v>16295.046605927624</v>
      </c>
      <c r="Q41" s="234">
        <f t="shared" si="3"/>
        <v>15897.86876342984</v>
      </c>
      <c r="R41" s="234">
        <v>16021.406462516345</v>
      </c>
      <c r="S41" s="234">
        <v>16090.269350242965</v>
      </c>
      <c r="T41" s="101">
        <v>15897.287379312223</v>
      </c>
      <c r="U41" s="204"/>
      <c r="V41" s="204"/>
    </row>
    <row r="42" spans="3:22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21563.90243902439</v>
      </c>
      <c r="N42" s="100">
        <f t="shared" si="3"/>
        <v>22484.81973434535</v>
      </c>
      <c r="O42" s="234">
        <f t="shared" si="3"/>
        <v>22062.527581207054</v>
      </c>
      <c r="P42" s="234">
        <f t="shared" si="3"/>
        <v>23118.255071129955</v>
      </c>
      <c r="Q42" s="234">
        <f t="shared" si="3"/>
        <v>22315.86220234505</v>
      </c>
      <c r="R42" s="234">
        <v>23023.965947558707</v>
      </c>
      <c r="S42" s="234">
        <v>22208.205107818598</v>
      </c>
      <c r="T42" s="101">
        <v>22143.890676517396</v>
      </c>
      <c r="U42" s="204"/>
      <c r="V42" s="204"/>
    </row>
    <row r="43" spans="3:22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11119.024390243902</v>
      </c>
      <c r="N43" s="100">
        <f t="shared" si="3"/>
        <v>11457.305502846299</v>
      </c>
      <c r="O43" s="234">
        <f t="shared" si="3"/>
        <v>11136.745548677793</v>
      </c>
      <c r="P43" s="234">
        <f t="shared" si="3"/>
        <v>12348.677577274972</v>
      </c>
      <c r="Q43" s="234">
        <f t="shared" si="3"/>
        <v>12492.697364690443</v>
      </c>
      <c r="R43" s="234">
        <v>12193.875515361098</v>
      </c>
      <c r="S43" s="234">
        <v>11621.661362305325</v>
      </c>
      <c r="T43" s="101">
        <v>11559.719635220294</v>
      </c>
      <c r="U43" s="204"/>
      <c r="V43" s="204"/>
    </row>
    <row r="44" spans="3:22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17080.975609756097</v>
      </c>
      <c r="N44" s="100">
        <f t="shared" si="3"/>
        <v>17660.34155597723</v>
      </c>
      <c r="O44" s="234">
        <f t="shared" si="3"/>
        <v>17213.860360182818</v>
      </c>
      <c r="P44" s="234">
        <f t="shared" si="3"/>
        <v>17989.765627236447</v>
      </c>
      <c r="Q44" s="234">
        <f t="shared" si="3"/>
        <v>17826.631275103715</v>
      </c>
      <c r="R44" s="234">
        <v>18311.52917041741</v>
      </c>
      <c r="S44" s="234">
        <v>18710.075644684403</v>
      </c>
      <c r="T44" s="101">
        <v>18408.84272320939</v>
      </c>
      <c r="U44" s="204"/>
      <c r="V44" s="204"/>
    </row>
    <row r="45" spans="3:22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20953.170731707316</v>
      </c>
      <c r="N45" s="100">
        <f t="shared" si="3"/>
        <v>21417.457305502845</v>
      </c>
      <c r="O45" s="234">
        <f t="shared" si="3"/>
        <v>20894.04141826698</v>
      </c>
      <c r="P45" s="234">
        <f t="shared" si="3"/>
        <v>21580.03044973694</v>
      </c>
      <c r="Q45" s="234">
        <f t="shared" si="3"/>
        <v>21060.79863147155</v>
      </c>
      <c r="R45" s="234">
        <v>21161.376745634123</v>
      </c>
      <c r="S45" s="234">
        <v>20932.200296573013</v>
      </c>
      <c r="T45" s="101">
        <v>20727.240123572064</v>
      </c>
      <c r="U45" s="204"/>
      <c r="V45" s="204"/>
    </row>
    <row r="46" spans="3:25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19813.658536585364</v>
      </c>
      <c r="N46" s="100">
        <f t="shared" si="3"/>
        <v>20960.151802656546</v>
      </c>
      <c r="O46" s="234">
        <f t="shared" si="3"/>
        <v>20376.79392486501</v>
      </c>
      <c r="P46" s="234">
        <f t="shared" si="3"/>
        <v>21676.60512209174</v>
      </c>
      <c r="Q46" s="234">
        <f t="shared" si="3"/>
        <v>21419.575270091682</v>
      </c>
      <c r="R46" s="234">
        <v>20900.972907971845</v>
      </c>
      <c r="S46" s="234">
        <v>20059.38919574383</v>
      </c>
      <c r="T46" s="101">
        <v>20772.20353191089</v>
      </c>
      <c r="U46" s="204"/>
      <c r="V46" s="204"/>
      <c r="X46" s="191"/>
      <c r="Y46" s="191"/>
    </row>
    <row r="47" spans="3:25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18894.63414634146</v>
      </c>
      <c r="N47" s="100">
        <f t="shared" si="3"/>
        <v>19623.33965844402</v>
      </c>
      <c r="O47" s="234">
        <f t="shared" si="3"/>
        <v>19076.4755697579</v>
      </c>
      <c r="P47" s="234">
        <f t="shared" si="3"/>
        <v>20129.46316840669</v>
      </c>
      <c r="Q47" s="234">
        <f t="shared" si="3"/>
        <v>19352.63023479466</v>
      </c>
      <c r="R47" s="234">
        <v>19324.272610819644</v>
      </c>
      <c r="S47" s="234">
        <v>20120.999992227134</v>
      </c>
      <c r="T47" s="101">
        <v>19706.784264641898</v>
      </c>
      <c r="U47" s="204"/>
      <c r="V47" s="204"/>
      <c r="X47" s="191"/>
      <c r="Y47" s="191"/>
    </row>
    <row r="48" spans="3:25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18704.39024390244</v>
      </c>
      <c r="N48" s="102">
        <f t="shared" si="3"/>
        <v>19651.80265654649</v>
      </c>
      <c r="O48" s="235">
        <f t="shared" si="3"/>
        <v>19743.307675990054</v>
      </c>
      <c r="P48" s="235">
        <f t="shared" si="3"/>
        <v>20706.51463791508</v>
      </c>
      <c r="Q48" s="235">
        <f t="shared" si="3"/>
        <v>19863.53830705799</v>
      </c>
      <c r="R48" s="235">
        <v>20215.399366934784</v>
      </c>
      <c r="S48" s="235">
        <v>20568.105243639307</v>
      </c>
      <c r="T48" s="103">
        <v>20866.774096612444</v>
      </c>
      <c r="U48" s="204"/>
      <c r="V48" s="204"/>
      <c r="X48" s="191"/>
      <c r="Y48" s="191"/>
    </row>
    <row r="49" spans="3:25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204"/>
      <c r="V49" s="204"/>
      <c r="X49" s="191"/>
      <c r="Y49" s="191"/>
    </row>
    <row r="50" spans="3:25" ht="12.75">
      <c r="C50" s="25"/>
      <c r="D50" s="83"/>
      <c r="E50" s="84" t="s">
        <v>39</v>
      </c>
      <c r="F50" s="84"/>
      <c r="G50" s="84"/>
      <c r="H50" s="85"/>
      <c r="I50" s="86"/>
      <c r="J50" s="98">
        <f aca="true" t="shared" si="4" ref="J50:Q50">J26/J$62*100</f>
        <v>14529.842931937173</v>
      </c>
      <c r="K50" s="98">
        <f t="shared" si="4"/>
        <v>15119.266055045873</v>
      </c>
      <c r="L50" s="98">
        <f t="shared" si="4"/>
        <v>15751.701807840913</v>
      </c>
      <c r="M50" s="98">
        <f t="shared" si="4"/>
        <v>16461.46341463415</v>
      </c>
      <c r="N50" s="98">
        <f t="shared" si="4"/>
        <v>16711.574952561667</v>
      </c>
      <c r="O50" s="233">
        <f t="shared" si="4"/>
        <v>16209.492190193145</v>
      </c>
      <c r="P50" s="233">
        <f t="shared" si="4"/>
        <v>16836.183092919946</v>
      </c>
      <c r="Q50" s="233">
        <f t="shared" si="4"/>
        <v>16187.345902954925</v>
      </c>
      <c r="R50" s="233">
        <v>16433.1023063388</v>
      </c>
      <c r="S50" s="233">
        <v>17811.193094326638</v>
      </c>
      <c r="T50" s="99">
        <v>17774.422802840887</v>
      </c>
      <c r="U50" s="204"/>
      <c r="V50" s="204"/>
      <c r="X50" s="191"/>
      <c r="Y50" s="191"/>
    </row>
    <row r="51" spans="3:25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5" ref="J51:J59">J27/J$62*100</f>
        <v>19861.78010471204</v>
      </c>
      <c r="K51" s="100">
        <f aca="true" t="shared" si="6" ref="K51:L58">K27/K$62*100</f>
        <v>20041.794087665647</v>
      </c>
      <c r="L51" s="100">
        <f t="shared" si="6"/>
        <v>19730.29501181971</v>
      </c>
      <c r="M51" s="100">
        <f aca="true" t="shared" si="7" ref="M51:Q60">M27/M$62*100</f>
        <v>20127.80487804878</v>
      </c>
      <c r="N51" s="100">
        <f t="shared" si="7"/>
        <v>20771.347248576847</v>
      </c>
      <c r="O51" s="234">
        <f t="shared" si="7"/>
        <v>20325.116613961865</v>
      </c>
      <c r="P51" s="234">
        <f t="shared" si="7"/>
        <v>21125.95260714065</v>
      </c>
      <c r="Q51" s="234">
        <f t="shared" si="7"/>
        <v>20433.806229746606</v>
      </c>
      <c r="R51" s="234">
        <v>20957.136107525923</v>
      </c>
      <c r="S51" s="234">
        <v>21732.100910025267</v>
      </c>
      <c r="T51" s="101">
        <v>21618.348594218405</v>
      </c>
      <c r="U51" s="204"/>
      <c r="V51" s="204"/>
      <c r="X51" s="191"/>
      <c r="Y51" s="191"/>
    </row>
    <row r="52" spans="3:25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5"/>
        <v>17592.670157068063</v>
      </c>
      <c r="K52" s="100">
        <f t="shared" si="6"/>
        <v>17704.383282364935</v>
      </c>
      <c r="L52" s="100">
        <f t="shared" si="6"/>
        <v>18338.886772367125</v>
      </c>
      <c r="M52" s="100">
        <f t="shared" si="7"/>
        <v>18971.70731707317</v>
      </c>
      <c r="N52" s="100">
        <f t="shared" si="7"/>
        <v>19148.007590132827</v>
      </c>
      <c r="O52" s="234">
        <f t="shared" si="7"/>
        <v>18477.017507538116</v>
      </c>
      <c r="P52" s="234">
        <f t="shared" si="7"/>
        <v>19161.900779328742</v>
      </c>
      <c r="Q52" s="234">
        <f t="shared" si="7"/>
        <v>18541.853492033842</v>
      </c>
      <c r="R52" s="234">
        <v>18789.655114357807</v>
      </c>
      <c r="S52" s="234">
        <v>19509.103071617606</v>
      </c>
      <c r="T52" s="101">
        <v>19429.68998172014</v>
      </c>
      <c r="U52" s="204"/>
      <c r="V52" s="204"/>
      <c r="X52" s="191"/>
      <c r="Y52" s="191"/>
    </row>
    <row r="53" spans="3:25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5"/>
        <v>16889.080258723807</v>
      </c>
      <c r="K53" s="100">
        <f t="shared" si="6"/>
        <v>17217.97016481719</v>
      </c>
      <c r="L53" s="100">
        <f t="shared" si="6"/>
        <v>17361.976180160895</v>
      </c>
      <c r="M53" s="100">
        <f t="shared" si="7"/>
        <v>17852.682926829268</v>
      </c>
      <c r="N53" s="100">
        <f t="shared" si="7"/>
        <v>18205.88235294118</v>
      </c>
      <c r="O53" s="234">
        <f t="shared" si="7"/>
        <v>17781.05769516181</v>
      </c>
      <c r="P53" s="234">
        <f t="shared" si="7"/>
        <v>18599.59524326585</v>
      </c>
      <c r="Q53" s="234">
        <f t="shared" si="7"/>
        <v>17760.469551681934</v>
      </c>
      <c r="R53" s="234">
        <v>18317.228936853237</v>
      </c>
      <c r="S53" s="234">
        <v>18728.28542663313</v>
      </c>
      <c r="T53" s="101">
        <v>18703.31945586989</v>
      </c>
      <c r="U53" s="204"/>
      <c r="V53" s="204"/>
      <c r="X53" s="191"/>
      <c r="Y53" s="191"/>
    </row>
    <row r="54" spans="3:25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5"/>
        <v>20425.816018757392</v>
      </c>
      <c r="K54" s="100">
        <f t="shared" si="6"/>
        <v>21079.926860558426</v>
      </c>
      <c r="L54" s="100">
        <f t="shared" si="6"/>
        <v>21835.408941399608</v>
      </c>
      <c r="M54" s="100">
        <f t="shared" si="7"/>
        <v>22680.975609756097</v>
      </c>
      <c r="N54" s="100">
        <f t="shared" si="7"/>
        <v>23792.220113851992</v>
      </c>
      <c r="O54" s="234">
        <f t="shared" si="7"/>
        <v>23301.47279928579</v>
      </c>
      <c r="P54" s="234">
        <f t="shared" si="7"/>
        <v>24282.96327923644</v>
      </c>
      <c r="Q54" s="234">
        <f t="shared" si="7"/>
        <v>23418.41113154886</v>
      </c>
      <c r="R54" s="234">
        <v>24060.45596976074</v>
      </c>
      <c r="S54" s="234">
        <v>23389.21978107602</v>
      </c>
      <c r="T54" s="101">
        <v>23199.628840535475</v>
      </c>
      <c r="U54" s="204"/>
      <c r="V54" s="204"/>
      <c r="X54" s="191"/>
      <c r="Y54" s="191"/>
    </row>
    <row r="55" spans="3:25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5"/>
        <v>12462.82722513089</v>
      </c>
      <c r="K55" s="100">
        <f t="shared" si="6"/>
        <v>13539.245667686035</v>
      </c>
      <c r="L55" s="100">
        <f t="shared" si="6"/>
        <v>14244.602914815681</v>
      </c>
      <c r="M55" s="100">
        <f t="shared" si="7"/>
        <v>12293.658536585366</v>
      </c>
      <c r="N55" s="100">
        <f t="shared" si="7"/>
        <v>15413.662239089183</v>
      </c>
      <c r="O55" s="234">
        <f t="shared" si="7"/>
        <v>17352.238041062774</v>
      </c>
      <c r="P55" s="234">
        <f t="shared" si="7"/>
        <v>16829.82919645819</v>
      </c>
      <c r="Q55" s="234">
        <f t="shared" si="7"/>
        <v>18071.372465621364</v>
      </c>
      <c r="R55" s="234">
        <v>16820.767290976644</v>
      </c>
      <c r="S55" s="234">
        <v>18070.689603545332</v>
      </c>
      <c r="T55" s="101">
        <v>21819.95381689758</v>
      </c>
      <c r="U55" s="204"/>
      <c r="V55" s="204"/>
      <c r="X55" s="191"/>
      <c r="Y55" s="191"/>
    </row>
    <row r="56" spans="3:25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5"/>
        <v>17996.858638743455</v>
      </c>
      <c r="K56" s="100">
        <f t="shared" si="6"/>
        <v>18482.161060142713</v>
      </c>
      <c r="L56" s="100">
        <f t="shared" si="6"/>
        <v>19227.124479701386</v>
      </c>
      <c r="M56" s="100">
        <f t="shared" si="7"/>
        <v>19746.341463414636</v>
      </c>
      <c r="N56" s="100">
        <f t="shared" si="7"/>
        <v>20461.10056925996</v>
      </c>
      <c r="O56" s="234">
        <f t="shared" si="7"/>
        <v>19970.93409940094</v>
      </c>
      <c r="P56" s="234">
        <f t="shared" si="7"/>
        <v>20523.764867470385</v>
      </c>
      <c r="Q56" s="234">
        <f t="shared" si="7"/>
        <v>19896.973903570695</v>
      </c>
      <c r="R56" s="234">
        <v>20852.969741905494</v>
      </c>
      <c r="S56" s="234">
        <v>21647.782593021333</v>
      </c>
      <c r="T56" s="101">
        <v>21337.202346280177</v>
      </c>
      <c r="U56" s="204"/>
      <c r="V56" s="204"/>
      <c r="X56" s="191"/>
      <c r="Y56" s="191"/>
    </row>
    <row r="57" spans="3:22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5"/>
        <v>18917.277486910996</v>
      </c>
      <c r="K57" s="100">
        <f t="shared" si="6"/>
        <v>20530.071355759428</v>
      </c>
      <c r="L57" s="100">
        <f t="shared" si="6"/>
        <v>21674.823491833726</v>
      </c>
      <c r="M57" s="100">
        <f t="shared" si="7"/>
        <v>22127.80487804878</v>
      </c>
      <c r="N57" s="100">
        <f t="shared" si="7"/>
        <v>22611.954459203032</v>
      </c>
      <c r="O57" s="234">
        <f t="shared" si="7"/>
        <v>22012.927724306497</v>
      </c>
      <c r="P57" s="234">
        <f t="shared" si="7"/>
        <v>22583.602638936092</v>
      </c>
      <c r="Q57" s="234">
        <f t="shared" si="7"/>
        <v>21934.336368836484</v>
      </c>
      <c r="R57" s="234">
        <v>22079.457556316403</v>
      </c>
      <c r="S57" s="234">
        <v>21854.556419364515</v>
      </c>
      <c r="T57" s="101">
        <v>21598.044790066466</v>
      </c>
      <c r="U57" s="204"/>
      <c r="V57" s="204"/>
    </row>
    <row r="58" spans="3:22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5"/>
        <v>21611.51832460733</v>
      </c>
      <c r="K58" s="100">
        <f t="shared" si="6"/>
        <v>21708.460754332315</v>
      </c>
      <c r="L58" s="100">
        <f t="shared" si="6"/>
        <v>21690.488575412393</v>
      </c>
      <c r="M58" s="100">
        <f t="shared" si="7"/>
        <v>21131.70731707317</v>
      </c>
      <c r="N58" s="100">
        <f t="shared" si="7"/>
        <v>22620.493358633776</v>
      </c>
      <c r="O58" s="234">
        <f t="shared" si="7"/>
        <v>21768.080345016686</v>
      </c>
      <c r="P58" s="234">
        <f t="shared" si="7"/>
        <v>23142.380015948253</v>
      </c>
      <c r="Q58" s="234">
        <f t="shared" si="7"/>
        <v>23327.792403871626</v>
      </c>
      <c r="R58" s="234">
        <v>22767.599780967983</v>
      </c>
      <c r="S58" s="234">
        <v>21680.565522024655</v>
      </c>
      <c r="T58" s="101">
        <v>22347.43085505949</v>
      </c>
      <c r="U58" s="204"/>
      <c r="V58" s="204"/>
    </row>
    <row r="59" spans="3:22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7"/>
        <v>21060.48780487805</v>
      </c>
      <c r="N59" s="100">
        <f t="shared" si="7"/>
        <v>21649.90512333966</v>
      </c>
      <c r="O59" s="234">
        <f t="shared" si="7"/>
        <v>20883.01593997097</v>
      </c>
      <c r="P59" s="234">
        <f t="shared" si="7"/>
        <v>21660.217059207454</v>
      </c>
      <c r="Q59" s="234">
        <f t="shared" si="7"/>
        <v>20730.363368376893</v>
      </c>
      <c r="R59" s="234">
        <v>20965.110968194804</v>
      </c>
      <c r="S59" s="234">
        <v>21932.4134908485</v>
      </c>
      <c r="T59" s="101">
        <v>21502.263600040882</v>
      </c>
      <c r="U59" s="204"/>
      <c r="V59" s="204"/>
    </row>
    <row r="60" spans="3:22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7"/>
        <v>20360.9756097561</v>
      </c>
      <c r="N60" s="102">
        <f t="shared" si="7"/>
        <v>21137.571157495255</v>
      </c>
      <c r="O60" s="235">
        <f t="shared" si="7"/>
        <v>21222.423692836597</v>
      </c>
      <c r="P60" s="235">
        <f t="shared" si="7"/>
        <v>21927.819969800774</v>
      </c>
      <c r="Q60" s="235">
        <f t="shared" si="7"/>
        <v>21452.558313190126</v>
      </c>
      <c r="R60" s="235">
        <v>21922.988675339788</v>
      </c>
      <c r="S60" s="235">
        <v>22102.889048297664</v>
      </c>
      <c r="T60" s="103">
        <v>22368.47538763531</v>
      </c>
      <c r="U60" s="204"/>
      <c r="V60" s="204"/>
    </row>
    <row r="61" spans="3:21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80"/>
    </row>
    <row r="62" spans="3:24" ht="12.75">
      <c r="C62" s="25"/>
      <c r="D62" s="63"/>
      <c r="E62" s="64" t="s">
        <v>209</v>
      </c>
      <c r="F62" s="64"/>
      <c r="G62" s="64"/>
      <c r="H62" s="65"/>
      <c r="I62" s="66"/>
      <c r="J62" s="286">
        <v>95.5</v>
      </c>
      <c r="K62" s="286">
        <v>98.1</v>
      </c>
      <c r="L62" s="286">
        <v>100</v>
      </c>
      <c r="M62" s="286">
        <v>102.5</v>
      </c>
      <c r="N62" s="286">
        <v>105.4</v>
      </c>
      <c r="O62" s="287">
        <v>112.1</v>
      </c>
      <c r="P62" s="287">
        <v>113.3</v>
      </c>
      <c r="Q62" s="287">
        <v>114.9</v>
      </c>
      <c r="R62" s="287">
        <v>117.1</v>
      </c>
      <c r="S62" s="287">
        <v>121</v>
      </c>
      <c r="T62" s="288">
        <v>122.7</v>
      </c>
      <c r="U62" s="80"/>
      <c r="X62" s="191"/>
    </row>
    <row r="63" spans="3:21" ht="13.5" thickBot="1">
      <c r="C63" s="25"/>
      <c r="D63" s="95"/>
      <c r="E63" s="47" t="s">
        <v>53</v>
      </c>
      <c r="F63" s="47"/>
      <c r="G63" s="47"/>
      <c r="H63" s="48"/>
      <c r="I63" s="49"/>
      <c r="J63" s="289">
        <v>0.001</v>
      </c>
      <c r="K63" s="289">
        <v>0.028</v>
      </c>
      <c r="L63" s="289">
        <v>0.019</v>
      </c>
      <c r="M63" s="289">
        <v>0.025</v>
      </c>
      <c r="N63" s="289">
        <v>0.028</v>
      </c>
      <c r="O63" s="290">
        <v>0.063</v>
      </c>
      <c r="P63" s="290">
        <v>0.01</v>
      </c>
      <c r="Q63" s="290">
        <v>0.015</v>
      </c>
      <c r="R63" s="290">
        <v>0.019</v>
      </c>
      <c r="S63" s="290">
        <v>0.033</v>
      </c>
      <c r="T63" s="291">
        <v>0.014</v>
      </c>
      <c r="U63" s="80"/>
    </row>
    <row r="64" spans="4:21" ht="13.5">
      <c r="D64" s="81" t="s">
        <v>90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69" t="s">
        <v>213</v>
      </c>
      <c r="U64" s="72" t="s">
        <v>90</v>
      </c>
    </row>
    <row r="68" spans="10:19" ht="12.75">
      <c r="J68" s="205"/>
      <c r="K68" s="205"/>
      <c r="L68" s="205"/>
      <c r="M68" s="205"/>
      <c r="N68" s="205"/>
      <c r="O68" s="205"/>
      <c r="P68" s="205"/>
      <c r="Q68" s="205"/>
      <c r="R68" s="205"/>
      <c r="S68" s="205"/>
    </row>
    <row r="69" spans="10:19" ht="12.75">
      <c r="J69" s="205"/>
      <c r="K69" s="205"/>
      <c r="L69" s="205"/>
      <c r="M69" s="205"/>
      <c r="N69" s="205"/>
      <c r="O69" s="205"/>
      <c r="P69" s="205"/>
      <c r="Q69" s="205"/>
      <c r="R69" s="205"/>
      <c r="S69" s="205"/>
    </row>
    <row r="70" spans="10:19" ht="12.75">
      <c r="J70" s="205"/>
      <c r="K70" s="205"/>
      <c r="L70" s="205"/>
      <c r="M70" s="205"/>
      <c r="N70" s="205"/>
      <c r="O70" s="205"/>
      <c r="P70" s="205"/>
      <c r="Q70" s="205"/>
      <c r="R70" s="205"/>
      <c r="S70" s="205"/>
    </row>
    <row r="71" spans="10:19" ht="12.75">
      <c r="J71" s="205"/>
      <c r="K71" s="205"/>
      <c r="L71" s="205"/>
      <c r="M71" s="205"/>
      <c r="N71" s="205"/>
      <c r="O71" s="205"/>
      <c r="P71" s="205"/>
      <c r="Q71" s="205"/>
      <c r="R71" s="205"/>
      <c r="S71" s="205"/>
    </row>
    <row r="72" spans="10:19" ht="12.75">
      <c r="J72" s="205"/>
      <c r="K72" s="205"/>
      <c r="L72" s="205"/>
      <c r="M72" s="205"/>
      <c r="N72" s="205"/>
      <c r="O72" s="205"/>
      <c r="P72" s="205"/>
      <c r="Q72" s="205"/>
      <c r="R72" s="205"/>
      <c r="S72" s="205"/>
    </row>
    <row r="73" spans="10:19" ht="12.75">
      <c r="J73" s="205"/>
      <c r="K73" s="205"/>
      <c r="L73" s="205"/>
      <c r="M73" s="205"/>
      <c r="N73" s="205"/>
      <c r="O73" s="205"/>
      <c r="P73" s="205"/>
      <c r="Q73" s="205"/>
      <c r="R73" s="205"/>
      <c r="S73" s="205"/>
    </row>
    <row r="74" spans="10:19" ht="12.75">
      <c r="J74" s="205"/>
      <c r="K74" s="205"/>
      <c r="L74" s="205"/>
      <c r="M74" s="205"/>
      <c r="N74" s="205"/>
      <c r="O74" s="205"/>
      <c r="P74" s="205"/>
      <c r="Q74" s="205"/>
      <c r="R74" s="205"/>
      <c r="S74" s="205"/>
    </row>
    <row r="75" spans="10:19" ht="12.75">
      <c r="J75" s="205"/>
      <c r="K75" s="205"/>
      <c r="L75" s="205"/>
      <c r="M75" s="205"/>
      <c r="N75" s="205"/>
      <c r="O75" s="205"/>
      <c r="P75" s="205"/>
      <c r="Q75" s="205"/>
      <c r="R75" s="205"/>
      <c r="S75" s="205"/>
    </row>
    <row r="76" spans="10:19" ht="12.75">
      <c r="J76" s="205"/>
      <c r="K76" s="205"/>
      <c r="L76" s="205"/>
      <c r="M76" s="205"/>
      <c r="N76" s="205"/>
      <c r="O76" s="205"/>
      <c r="P76" s="205"/>
      <c r="Q76" s="205"/>
      <c r="R76" s="205"/>
      <c r="S76" s="205"/>
    </row>
    <row r="77" spans="10:19" ht="12.75">
      <c r="J77" s="205"/>
      <c r="K77" s="205"/>
      <c r="L77" s="205"/>
      <c r="M77" s="205"/>
      <c r="N77" s="205"/>
      <c r="O77" s="205"/>
      <c r="P77" s="205"/>
      <c r="Q77" s="205"/>
      <c r="R77" s="205"/>
      <c r="S77" s="205"/>
    </row>
    <row r="78" spans="10:19" ht="12.75">
      <c r="J78" s="205"/>
      <c r="K78" s="205"/>
      <c r="L78" s="205"/>
      <c r="M78" s="205"/>
      <c r="N78" s="205"/>
      <c r="O78" s="205"/>
      <c r="P78" s="205"/>
      <c r="Q78" s="205"/>
      <c r="R78" s="205"/>
      <c r="S78" s="205"/>
    </row>
  </sheetData>
  <sheetProtection/>
  <mergeCells count="13">
    <mergeCell ref="P7:P10"/>
    <mergeCell ref="R7:R10"/>
    <mergeCell ref="Q7:Q10"/>
    <mergeCell ref="S7:S10"/>
    <mergeCell ref="D6:T6"/>
    <mergeCell ref="D7:I11"/>
    <mergeCell ref="J7:J10"/>
    <mergeCell ref="T7:T10"/>
    <mergeCell ref="K7:K10"/>
    <mergeCell ref="L7:L10"/>
    <mergeCell ref="M7:M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V22"/>
  <sheetViews>
    <sheetView showGridLines="0" zoomScale="90" zoomScaleNormal="90" workbookViewId="0" topLeftCell="C3">
      <selection activeCell="E21" sqref="E21:T21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0" width="6.75390625" style="72" hidden="1" customWidth="1"/>
    <col min="11" max="20" width="6.75390625" style="72" customWidth="1"/>
    <col min="21" max="29" width="15.00390625" style="72" customWidth="1"/>
    <col min="30" max="16384" width="9.125" style="72" customWidth="1"/>
  </cols>
  <sheetData>
    <row r="1" ht="12.75" hidden="1"/>
    <row r="2" ht="12.75" hidden="1"/>
    <row r="3" ht="9" customHeight="1"/>
    <row r="4" spans="4:20" s="73" customFormat="1" ht="15.75">
      <c r="D4" s="16" t="s">
        <v>94</v>
      </c>
      <c r="E4" s="74"/>
      <c r="F4" s="74"/>
      <c r="G4" s="74"/>
      <c r="H4" s="16" t="s">
        <v>149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s="77" customFormat="1" ht="21" customHeight="1" thickBot="1">
      <c r="B6" s="201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4:20" ht="7.5" customHeight="1"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297" t="s">
        <v>131</v>
      </c>
      <c r="P7" s="297" t="s">
        <v>182</v>
      </c>
      <c r="Q7" s="297" t="s">
        <v>186</v>
      </c>
      <c r="R7" s="297" t="s">
        <v>206</v>
      </c>
      <c r="S7" s="297" t="s">
        <v>214</v>
      </c>
      <c r="T7" s="295" t="s">
        <v>217</v>
      </c>
    </row>
    <row r="8" spans="4:20" ht="7.5" customHeight="1"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298"/>
      <c r="P8" s="298"/>
      <c r="Q8" s="298"/>
      <c r="R8" s="298"/>
      <c r="S8" s="298"/>
      <c r="T8" s="296"/>
    </row>
    <row r="9" spans="4:20" ht="7.5" customHeight="1"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298"/>
      <c r="P9" s="298"/>
      <c r="Q9" s="298"/>
      <c r="R9" s="298"/>
      <c r="S9" s="298"/>
      <c r="T9" s="296"/>
    </row>
    <row r="10" spans="4:20" ht="7.5" customHeight="1"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298"/>
      <c r="P10" s="298"/>
      <c r="Q10" s="298"/>
      <c r="R10" s="298"/>
      <c r="S10" s="298"/>
      <c r="T10" s="296"/>
    </row>
    <row r="11" spans="4:20" ht="15" customHeight="1" thickBot="1">
      <c r="D11" s="309"/>
      <c r="E11" s="310"/>
      <c r="F11" s="310"/>
      <c r="G11" s="310"/>
      <c r="H11" s="310"/>
      <c r="I11" s="311"/>
      <c r="J11" s="19" t="s">
        <v>37</v>
      </c>
      <c r="K11" s="19" t="s">
        <v>37</v>
      </c>
      <c r="L11" s="19" t="s">
        <v>126</v>
      </c>
      <c r="M11" s="19"/>
      <c r="N11" s="164"/>
      <c r="O11" s="19"/>
      <c r="P11" s="164"/>
      <c r="Q11" s="164"/>
      <c r="R11" s="164"/>
      <c r="S11" s="164"/>
      <c r="T11" s="20"/>
    </row>
    <row r="12" spans="4:20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110"/>
    </row>
    <row r="13" spans="4:22" ht="14.25" customHeight="1">
      <c r="D13" s="83"/>
      <c r="E13" s="84" t="s">
        <v>138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9">
        <v>3963</v>
      </c>
      <c r="P13" s="189">
        <v>3976</v>
      </c>
      <c r="Q13" s="189">
        <v>3979</v>
      </c>
      <c r="R13" s="189">
        <v>3968</v>
      </c>
      <c r="S13" s="189">
        <v>3974</v>
      </c>
      <c r="T13" s="88">
        <v>3981</v>
      </c>
      <c r="U13" s="203"/>
      <c r="V13" s="203"/>
    </row>
    <row r="14" spans="4:22" ht="14.25" customHeight="1">
      <c r="D14" s="63"/>
      <c r="E14" s="64" t="s">
        <v>140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90">
        <v>284177</v>
      </c>
      <c r="U14" s="203"/>
      <c r="V14" s="203"/>
    </row>
    <row r="15" spans="4:22" ht="14.25" customHeight="1" thickBot="1">
      <c r="D15" s="95"/>
      <c r="E15" s="47" t="s">
        <v>153</v>
      </c>
      <c r="F15" s="47"/>
      <c r="G15" s="47"/>
      <c r="H15" s="48"/>
      <c r="I15" s="49"/>
      <c r="J15" s="255" t="s">
        <v>59</v>
      </c>
      <c r="K15" s="255" t="s">
        <v>59</v>
      </c>
      <c r="L15" s="50">
        <v>0.4310545005465442</v>
      </c>
      <c r="M15" s="50">
        <v>0.479</v>
      </c>
      <c r="N15" s="50">
        <v>0.498</v>
      </c>
      <c r="O15" s="190">
        <v>0.5119315230533524</v>
      </c>
      <c r="P15" s="190">
        <v>0.5206205480581829</v>
      </c>
      <c r="Q15" s="190">
        <v>0.5309489019725816</v>
      </c>
      <c r="R15" s="190">
        <v>0.5447086081964552</v>
      </c>
      <c r="S15" s="190">
        <v>0.5530253674406789</v>
      </c>
      <c r="T15" s="51">
        <v>0.5616334936153982</v>
      </c>
      <c r="U15" s="203"/>
      <c r="V15" s="203"/>
    </row>
    <row r="16" spans="4:22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203"/>
      <c r="V16" s="203"/>
    </row>
    <row r="17" spans="4:22" ht="14.25" customHeight="1">
      <c r="D17" s="83"/>
      <c r="E17" s="84" t="s">
        <v>139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9">
        <v>476</v>
      </c>
      <c r="O17" s="189">
        <v>483</v>
      </c>
      <c r="P17" s="189">
        <v>504</v>
      </c>
      <c r="Q17" s="189">
        <v>518</v>
      </c>
      <c r="R17" s="189">
        <v>523</v>
      </c>
      <c r="S17" s="189">
        <v>526</v>
      </c>
      <c r="T17" s="88">
        <v>540</v>
      </c>
      <c r="U17" s="203"/>
      <c r="V17" s="203"/>
    </row>
    <row r="18" spans="4:22" ht="14.25" customHeight="1">
      <c r="D18" s="63"/>
      <c r="E18" s="64" t="s">
        <v>141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90">
        <v>44547</v>
      </c>
      <c r="U18" s="203"/>
      <c r="V18" s="203"/>
    </row>
    <row r="19" spans="4:22" ht="27" customHeight="1" thickBot="1">
      <c r="D19" s="95"/>
      <c r="E19" s="320" t="s">
        <v>169</v>
      </c>
      <c r="F19" s="320"/>
      <c r="G19" s="320"/>
      <c r="H19" s="320"/>
      <c r="I19" s="49"/>
      <c r="J19" s="255" t="s">
        <v>59</v>
      </c>
      <c r="K19" s="255" t="s">
        <v>59</v>
      </c>
      <c r="L19" s="50">
        <v>0.07259846534893885</v>
      </c>
      <c r="M19" s="50">
        <v>0.082</v>
      </c>
      <c r="N19" s="190">
        <v>0.089</v>
      </c>
      <c r="O19" s="190">
        <v>0.09559497438996677</v>
      </c>
      <c r="P19" s="190">
        <v>0.10975246127714859</v>
      </c>
      <c r="Q19" s="190">
        <v>0.11981298286314591</v>
      </c>
      <c r="R19" s="190">
        <v>0.11879026970500928</v>
      </c>
      <c r="S19" s="190">
        <v>0.12463641934401593</v>
      </c>
      <c r="T19" s="51">
        <v>0.12294220085499571</v>
      </c>
      <c r="U19" s="203"/>
      <c r="V19" s="203"/>
    </row>
    <row r="20" spans="4:20" ht="13.5">
      <c r="D20" s="81" t="s">
        <v>91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69" t="s">
        <v>212</v>
      </c>
    </row>
    <row r="21" spans="4:20" ht="42" customHeight="1">
      <c r="D21" s="70" t="s">
        <v>37</v>
      </c>
      <c r="E21" s="315" t="s">
        <v>230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</row>
    <row r="22" spans="4:20" ht="27" customHeight="1">
      <c r="D22" s="70" t="s">
        <v>126</v>
      </c>
      <c r="E22" s="315" t="s">
        <v>177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</row>
  </sheetData>
  <sheetProtection/>
  <mergeCells count="15">
    <mergeCell ref="S7:S10"/>
    <mergeCell ref="E19:H19"/>
    <mergeCell ref="N7:N10"/>
    <mergeCell ref="R7:R10"/>
    <mergeCell ref="O7:O10"/>
    <mergeCell ref="E21:T21"/>
    <mergeCell ref="Q7:Q10"/>
    <mergeCell ref="E22:T22"/>
    <mergeCell ref="T7:T10"/>
    <mergeCell ref="K7:K10"/>
    <mergeCell ref="L7:L10"/>
    <mergeCell ref="M7:M10"/>
    <mergeCell ref="J7:J10"/>
    <mergeCell ref="D7:I11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U2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0" width="6.375" style="72" hidden="1" customWidth="1"/>
    <col min="11" max="20" width="6.375" style="72" customWidth="1"/>
    <col min="21" max="33" width="10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99</v>
      </c>
      <c r="E4" s="74"/>
      <c r="F4" s="74"/>
      <c r="G4" s="74"/>
      <c r="H4" s="16" t="s">
        <v>157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219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5" t="s">
        <v>96</v>
      </c>
      <c r="L7" s="323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297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6"/>
      <c r="L8" s="324"/>
      <c r="M8" s="319"/>
      <c r="N8" s="319"/>
      <c r="O8" s="319"/>
      <c r="P8" s="319"/>
      <c r="Q8" s="319"/>
      <c r="R8" s="298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6"/>
      <c r="L9" s="324"/>
      <c r="M9" s="319"/>
      <c r="N9" s="319"/>
      <c r="O9" s="319"/>
      <c r="P9" s="319"/>
      <c r="Q9" s="319"/>
      <c r="R9" s="298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6"/>
      <c r="L10" s="324"/>
      <c r="M10" s="319"/>
      <c r="N10" s="319"/>
      <c r="O10" s="319"/>
      <c r="P10" s="319"/>
      <c r="Q10" s="319"/>
      <c r="R10" s="298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 t="s">
        <v>37</v>
      </c>
      <c r="K11" s="20" t="s">
        <v>37</v>
      </c>
      <c r="L11" s="217"/>
      <c r="M11" s="19"/>
      <c r="N11" s="164"/>
      <c r="O11" s="164"/>
      <c r="P11" s="164"/>
      <c r="Q11" s="164"/>
      <c r="R11" s="19"/>
      <c r="S11" s="164"/>
      <c r="T11" s="20"/>
    </row>
    <row r="12" spans="3:20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82"/>
      <c r="L12" s="184"/>
      <c r="M12" s="23"/>
      <c r="N12" s="23"/>
      <c r="O12" s="182"/>
      <c r="P12" s="182"/>
      <c r="Q12" s="182"/>
      <c r="R12" s="23"/>
      <c r="S12" s="182"/>
      <c r="T12" s="24"/>
    </row>
    <row r="13" spans="3:20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6">
        <v>293</v>
      </c>
      <c r="L13" s="187">
        <v>299</v>
      </c>
      <c r="M13" s="116">
        <v>301</v>
      </c>
      <c r="N13" s="186">
        <v>296</v>
      </c>
      <c r="O13" s="116">
        <v>296</v>
      </c>
      <c r="P13" s="116">
        <v>296</v>
      </c>
      <c r="Q13" s="116">
        <v>301</v>
      </c>
      <c r="R13" s="116">
        <v>302</v>
      </c>
      <c r="S13" s="186">
        <v>310</v>
      </c>
      <c r="T13" s="117">
        <v>312</v>
      </c>
    </row>
    <row r="14" spans="3:20" ht="15.75" thickBot="1">
      <c r="C14" s="25"/>
      <c r="D14" s="52" t="s">
        <v>185</v>
      </c>
      <c r="E14" s="53"/>
      <c r="F14" s="53"/>
      <c r="G14" s="53"/>
      <c r="H14" s="53"/>
      <c r="I14" s="53"/>
      <c r="J14" s="54"/>
      <c r="K14" s="183"/>
      <c r="L14" s="185"/>
      <c r="M14" s="54"/>
      <c r="N14" s="183"/>
      <c r="O14" s="54"/>
      <c r="P14" s="54"/>
      <c r="Q14" s="54"/>
      <c r="R14" s="54"/>
      <c r="S14" s="55"/>
      <c r="T14" s="55"/>
    </row>
    <row r="15" spans="3:21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31">
        <v>270699</v>
      </c>
      <c r="U15" s="242"/>
    </row>
    <row r="16" spans="3:21" ht="13.5" customHeight="1">
      <c r="C16" s="25"/>
      <c r="D16" s="32"/>
      <c r="E16" s="299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37">
        <v>236620</v>
      </c>
      <c r="U16" s="242"/>
    </row>
    <row r="17" spans="3:21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68">
        <v>34079</v>
      </c>
      <c r="U17" s="242"/>
    </row>
    <row r="18" spans="3:20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83"/>
      <c r="L18" s="185"/>
      <c r="M18" s="54"/>
      <c r="N18" s="183"/>
      <c r="O18" s="54"/>
      <c r="P18" s="54"/>
      <c r="Q18" s="54"/>
      <c r="R18" s="54"/>
      <c r="S18" s="55"/>
      <c r="T18" s="55"/>
    </row>
    <row r="19" spans="3:20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 t="s">
        <v>26</v>
      </c>
      <c r="M19" s="162" t="s">
        <v>26</v>
      </c>
      <c r="N19" s="227" t="s">
        <v>26</v>
      </c>
      <c r="O19" s="30" t="s">
        <v>26</v>
      </c>
      <c r="P19" s="30" t="s">
        <v>26</v>
      </c>
      <c r="Q19" s="30" t="s">
        <v>26</v>
      </c>
      <c r="R19" s="30" t="s">
        <v>26</v>
      </c>
      <c r="S19" s="158" t="s">
        <v>26</v>
      </c>
      <c r="T19" s="31" t="s">
        <v>26</v>
      </c>
    </row>
    <row r="20" spans="3:20" ht="12.75" customHeight="1">
      <c r="C20" s="25"/>
      <c r="D20" s="32"/>
      <c r="E20" s="299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8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37">
        <v>1996</v>
      </c>
    </row>
    <row r="21" spans="3:20" ht="12.75" customHeight="1">
      <c r="C21" s="25"/>
      <c r="D21" s="124"/>
      <c r="E21" s="321"/>
      <c r="F21" s="64" t="s">
        <v>62</v>
      </c>
      <c r="G21" s="64"/>
      <c r="H21" s="65"/>
      <c r="I21" s="66"/>
      <c r="J21" s="89">
        <v>8398</v>
      </c>
      <c r="K21" s="160">
        <v>8679</v>
      </c>
      <c r="L21" s="259">
        <v>9414</v>
      </c>
      <c r="M21" s="260">
        <v>9837</v>
      </c>
      <c r="N21" s="261">
        <v>9892</v>
      </c>
      <c r="O21" s="293">
        <v>10320</v>
      </c>
      <c r="P21" s="293">
        <v>10554</v>
      </c>
      <c r="Q21" s="293">
        <v>11319</v>
      </c>
      <c r="R21" s="293">
        <v>12076</v>
      </c>
      <c r="S21" s="294">
        <v>12560</v>
      </c>
      <c r="T21" s="262">
        <v>12851</v>
      </c>
    </row>
    <row r="22" spans="3:20" ht="13.5" thickBot="1">
      <c r="C22" s="25"/>
      <c r="D22" s="46"/>
      <c r="E22" s="302"/>
      <c r="F22" s="64" t="s">
        <v>63</v>
      </c>
      <c r="G22" s="64"/>
      <c r="H22" s="65"/>
      <c r="I22" s="66"/>
      <c r="J22" s="67">
        <v>2160</v>
      </c>
      <c r="K22" s="161">
        <v>1958</v>
      </c>
      <c r="L22" s="263" t="s">
        <v>26</v>
      </c>
      <c r="M22" s="264" t="s">
        <v>26</v>
      </c>
      <c r="N22" s="265" t="s">
        <v>26</v>
      </c>
      <c r="O22" s="136" t="s">
        <v>26</v>
      </c>
      <c r="P22" s="136" t="s">
        <v>26</v>
      </c>
      <c r="Q22" s="136" t="s">
        <v>59</v>
      </c>
      <c r="R22" s="136" t="s">
        <v>59</v>
      </c>
      <c r="S22" s="226" t="s">
        <v>59</v>
      </c>
      <c r="T22" s="137" t="s">
        <v>59</v>
      </c>
    </row>
    <row r="23" spans="4:20" ht="13.5">
      <c r="D23" s="81" t="s">
        <v>91</v>
      </c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9" t="s">
        <v>212</v>
      </c>
    </row>
    <row r="24" spans="4:20" ht="12.75">
      <c r="D24" s="70" t="s">
        <v>37</v>
      </c>
      <c r="E24" s="322" t="s">
        <v>231</v>
      </c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</row>
    <row r="25" spans="4:20" ht="22.5" customHeight="1">
      <c r="D25" s="70" t="s">
        <v>126</v>
      </c>
      <c r="E25" s="315" t="s">
        <v>13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</row>
  </sheetData>
  <sheetProtection/>
  <mergeCells count="17">
    <mergeCell ref="D6:T6"/>
    <mergeCell ref="D7:I11"/>
    <mergeCell ref="E16:E17"/>
    <mergeCell ref="L7:L10"/>
    <mergeCell ref="R7:R10"/>
    <mergeCell ref="Q7:Q10"/>
    <mergeCell ref="S7:S10"/>
    <mergeCell ref="E20:E22"/>
    <mergeCell ref="O7:O10"/>
    <mergeCell ref="E25:T25"/>
    <mergeCell ref="E24:T24"/>
    <mergeCell ref="M7:M10"/>
    <mergeCell ref="N7:N10"/>
    <mergeCell ref="T7:T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U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5" width="14.25390625" style="72" customWidth="1"/>
    <col min="36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206" t="s">
        <v>100</v>
      </c>
      <c r="E4" s="207"/>
      <c r="F4" s="207"/>
      <c r="G4" s="207"/>
      <c r="H4" s="208" t="s">
        <v>152</v>
      </c>
      <c r="I4" s="208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4:20" s="73" customFormat="1" ht="15.75">
      <c r="D5" s="209" t="s">
        <v>220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3:20" s="77" customFormat="1" ht="21" customHeight="1" thickBot="1">
      <c r="C6" s="73"/>
      <c r="D6" s="211"/>
      <c r="E6" s="212"/>
      <c r="F6" s="212"/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</row>
    <row r="7" spans="3:20" ht="6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6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1" ht="12.75">
      <c r="C13" s="25"/>
      <c r="D13" s="126"/>
      <c r="E13" s="127" t="s">
        <v>66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32">
        <v>478</v>
      </c>
      <c r="P13" s="232">
        <v>482</v>
      </c>
      <c r="Q13" s="232">
        <v>485</v>
      </c>
      <c r="R13" s="232">
        <v>485</v>
      </c>
      <c r="S13" s="232">
        <v>486</v>
      </c>
      <c r="T13" s="131">
        <v>486</v>
      </c>
      <c r="U13" s="241"/>
    </row>
    <row r="14" spans="3:21" ht="13.5" thickBot="1">
      <c r="C14" s="25"/>
      <c r="D14" s="132"/>
      <c r="E14" s="133" t="s">
        <v>67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6">
        <v>710</v>
      </c>
      <c r="P14" s="226">
        <v>696</v>
      </c>
      <c r="Q14" s="226">
        <v>821</v>
      </c>
      <c r="R14" s="226">
        <v>837</v>
      </c>
      <c r="S14" s="226">
        <v>839</v>
      </c>
      <c r="T14" s="137">
        <v>905</v>
      </c>
      <c r="U14" s="203"/>
    </row>
    <row r="15" spans="3:21" ht="13.5" thickBot="1">
      <c r="C15" s="25"/>
      <c r="D15" s="52" t="s">
        <v>68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203"/>
    </row>
    <row r="16" spans="3:21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31">
        <v>242837</v>
      </c>
      <c r="U16" s="203"/>
    </row>
    <row r="17" spans="3:21" ht="12.75">
      <c r="C17" s="25"/>
      <c r="D17" s="32"/>
      <c r="E17" s="299" t="s">
        <v>27</v>
      </c>
      <c r="F17" s="33" t="s">
        <v>69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37">
        <v>157836</v>
      </c>
      <c r="U17" s="203"/>
    </row>
    <row r="18" spans="3:21" ht="13.5" thickBot="1">
      <c r="C18" s="25"/>
      <c r="D18" s="46"/>
      <c r="E18" s="302"/>
      <c r="F18" s="64" t="s">
        <v>70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68">
        <v>85001</v>
      </c>
      <c r="U18" s="203"/>
    </row>
    <row r="19" spans="3:20" ht="13.5" thickBot="1">
      <c r="C19" s="25"/>
      <c r="D19" s="52" t="s">
        <v>71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</row>
    <row r="20" spans="3:20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31">
        <v>167822</v>
      </c>
    </row>
    <row r="21" spans="3:20" ht="12.75">
      <c r="C21" s="25"/>
      <c r="D21" s="32"/>
      <c r="E21" s="299" t="s">
        <v>27</v>
      </c>
      <c r="F21" s="33" t="s">
        <v>69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37">
        <v>100765</v>
      </c>
    </row>
    <row r="22" spans="3:20" ht="13.5" thickBot="1">
      <c r="C22" s="25"/>
      <c r="D22" s="46"/>
      <c r="E22" s="302"/>
      <c r="F22" s="64" t="s">
        <v>70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68">
        <v>67057</v>
      </c>
    </row>
    <row r="23" spans="3:20" ht="13.5" thickBot="1">
      <c r="C23" s="25"/>
      <c r="D23" s="52" t="s">
        <v>72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</row>
    <row r="24" spans="3:20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31">
        <v>11901</v>
      </c>
    </row>
    <row r="25" spans="3:20" ht="12.75">
      <c r="C25" s="25"/>
      <c r="D25" s="32"/>
      <c r="E25" s="299" t="s">
        <v>27</v>
      </c>
      <c r="F25" s="33" t="s">
        <v>73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37">
        <v>10873</v>
      </c>
    </row>
    <row r="26" spans="3:20" ht="13.5" thickBot="1">
      <c r="C26" s="25"/>
      <c r="D26" s="46"/>
      <c r="E26" s="302"/>
      <c r="F26" s="64" t="s">
        <v>74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68">
        <v>1028</v>
      </c>
    </row>
    <row r="27" spans="3:20" ht="13.5" thickBot="1">
      <c r="C27" s="25"/>
      <c r="D27" s="52" t="s">
        <v>75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</row>
    <row r="28" spans="3:20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31">
        <v>7264</v>
      </c>
    </row>
    <row r="29" spans="3:20" ht="12.75">
      <c r="C29" s="25"/>
      <c r="D29" s="32"/>
      <c r="E29" s="299" t="s">
        <v>27</v>
      </c>
      <c r="F29" s="33" t="s">
        <v>73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37">
        <v>6650</v>
      </c>
    </row>
    <row r="30" spans="3:20" ht="13.5" thickBot="1">
      <c r="C30" s="25"/>
      <c r="D30" s="46"/>
      <c r="E30" s="302"/>
      <c r="F30" s="64" t="s">
        <v>74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68">
        <v>614</v>
      </c>
    </row>
    <row r="31" spans="4:20" ht="13.5">
      <c r="D31" s="81" t="s">
        <v>90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69" t="s">
        <v>212</v>
      </c>
    </row>
  </sheetData>
  <sheetProtection/>
  <mergeCells count="16">
    <mergeCell ref="N7:N10"/>
    <mergeCell ref="E29:E30"/>
    <mergeCell ref="E21:E22"/>
    <mergeCell ref="D7:I11"/>
    <mergeCell ref="E17:E18"/>
    <mergeCell ref="E25:E26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U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0" width="6.75390625" style="72" hidden="1" customWidth="1"/>
    <col min="11" max="20" width="6.75390625" style="72" customWidth="1"/>
    <col min="21" max="31" width="1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101</v>
      </c>
      <c r="E4" s="74"/>
      <c r="F4" s="74"/>
      <c r="G4" s="74"/>
      <c r="H4" s="16" t="s">
        <v>102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8" t="s">
        <v>221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 thickBot="1">
      <c r="C6" s="73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8"/>
    </row>
    <row r="7" spans="3:20" ht="7.5" customHeight="1">
      <c r="C7" s="25"/>
      <c r="D7" s="303"/>
      <c r="E7" s="304"/>
      <c r="F7" s="304"/>
      <c r="G7" s="304"/>
      <c r="H7" s="304"/>
      <c r="I7" s="305"/>
      <c r="J7" s="297" t="s">
        <v>95</v>
      </c>
      <c r="K7" s="297" t="s">
        <v>96</v>
      </c>
      <c r="L7" s="297" t="s">
        <v>97</v>
      </c>
      <c r="M7" s="318" t="s">
        <v>98</v>
      </c>
      <c r="N7" s="318" t="s">
        <v>125</v>
      </c>
      <c r="O7" s="318" t="s">
        <v>131</v>
      </c>
      <c r="P7" s="318" t="s">
        <v>182</v>
      </c>
      <c r="Q7" s="318" t="s">
        <v>186</v>
      </c>
      <c r="R7" s="318" t="s">
        <v>206</v>
      </c>
      <c r="S7" s="318" t="s">
        <v>214</v>
      </c>
      <c r="T7" s="295" t="s">
        <v>217</v>
      </c>
    </row>
    <row r="8" spans="3:20" ht="7.5" customHeight="1">
      <c r="C8" s="25"/>
      <c r="D8" s="306"/>
      <c r="E8" s="307"/>
      <c r="F8" s="307"/>
      <c r="G8" s="307"/>
      <c r="H8" s="307"/>
      <c r="I8" s="308"/>
      <c r="J8" s="298"/>
      <c r="K8" s="298"/>
      <c r="L8" s="298"/>
      <c r="M8" s="319"/>
      <c r="N8" s="319"/>
      <c r="O8" s="319"/>
      <c r="P8" s="319"/>
      <c r="Q8" s="319"/>
      <c r="R8" s="319"/>
      <c r="S8" s="319"/>
      <c r="T8" s="296"/>
    </row>
    <row r="9" spans="3:20" ht="7.5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319"/>
      <c r="T9" s="296"/>
    </row>
    <row r="10" spans="3:20" ht="7.5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319"/>
      <c r="T10" s="296"/>
    </row>
    <row r="11" spans="3:20" ht="15" customHeight="1" thickBot="1">
      <c r="C11" s="25"/>
      <c r="D11" s="309"/>
      <c r="E11" s="310"/>
      <c r="F11" s="310"/>
      <c r="G11" s="310"/>
      <c r="H11" s="310"/>
      <c r="I11" s="311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20"/>
    </row>
    <row r="12" spans="3:20" ht="14.25" thickBot="1" thickTop="1">
      <c r="C12" s="25"/>
      <c r="D12" s="21" t="s">
        <v>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24"/>
    </row>
    <row r="13" spans="3:20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6">
        <v>40</v>
      </c>
      <c r="P13" s="186">
        <v>37</v>
      </c>
      <c r="Q13" s="186">
        <v>37</v>
      </c>
      <c r="R13" s="186">
        <v>36</v>
      </c>
      <c r="S13" s="186">
        <v>40</v>
      </c>
      <c r="T13" s="117">
        <v>41</v>
      </c>
    </row>
    <row r="14" spans="3:20" ht="15.75" thickBot="1">
      <c r="C14" s="25"/>
      <c r="D14" s="52" t="s">
        <v>160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</row>
    <row r="15" spans="3:20" ht="12.75">
      <c r="C15" s="25"/>
      <c r="D15" s="192"/>
      <c r="E15" s="193" t="s">
        <v>25</v>
      </c>
      <c r="F15" s="193"/>
      <c r="G15" s="193"/>
      <c r="H15" s="194"/>
      <c r="I15" s="195"/>
      <c r="J15" s="196">
        <v>25592</v>
      </c>
      <c r="K15" s="196">
        <v>21149</v>
      </c>
      <c r="L15" s="196">
        <v>20990</v>
      </c>
      <c r="M15" s="196">
        <v>17849</v>
      </c>
      <c r="N15" s="196">
        <v>14594</v>
      </c>
      <c r="O15" s="231">
        <v>12910</v>
      </c>
      <c r="P15" s="231">
        <v>10058</v>
      </c>
      <c r="Q15" s="231">
        <v>9205</v>
      </c>
      <c r="R15" s="231">
        <v>6793</v>
      </c>
      <c r="S15" s="231">
        <v>6517</v>
      </c>
      <c r="T15" s="197">
        <v>5442</v>
      </c>
    </row>
    <row r="16" spans="3:21" ht="13.5" thickBot="1">
      <c r="C16" s="25"/>
      <c r="D16" s="142"/>
      <c r="E16" s="143" t="s">
        <v>135</v>
      </c>
      <c r="F16" s="143"/>
      <c r="G16" s="143"/>
      <c r="H16" s="144"/>
      <c r="I16" s="145"/>
      <c r="J16" s="218">
        <v>2091</v>
      </c>
      <c r="K16" s="146">
        <v>1975</v>
      </c>
      <c r="L16" s="146">
        <v>1416</v>
      </c>
      <c r="M16" s="146">
        <v>1250</v>
      </c>
      <c r="N16" s="202">
        <v>893</v>
      </c>
      <c r="O16" s="202">
        <v>793</v>
      </c>
      <c r="P16" s="202">
        <v>744</v>
      </c>
      <c r="Q16" s="202">
        <v>657</v>
      </c>
      <c r="R16" s="202">
        <v>591</v>
      </c>
      <c r="S16" s="202">
        <v>496</v>
      </c>
      <c r="T16" s="147">
        <v>374</v>
      </c>
      <c r="U16" s="241"/>
    </row>
    <row r="17" spans="3:20" ht="13.5" thickBot="1">
      <c r="C17" s="25"/>
      <c r="D17" s="52" t="s">
        <v>72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</row>
    <row r="18" spans="3:20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31">
        <v>392</v>
      </c>
    </row>
    <row r="19" spans="3:20" ht="12.75">
      <c r="C19" s="25"/>
      <c r="D19" s="32"/>
      <c r="E19" s="299" t="s">
        <v>27</v>
      </c>
      <c r="F19" s="33" t="s">
        <v>73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37">
        <v>153</v>
      </c>
    </row>
    <row r="20" spans="3:20" ht="13.5" thickBot="1">
      <c r="C20" s="25"/>
      <c r="D20" s="46"/>
      <c r="E20" s="302"/>
      <c r="F20" s="47" t="s">
        <v>74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68">
        <v>239</v>
      </c>
    </row>
    <row r="21" spans="4:20" ht="13.5">
      <c r="D21" s="168" t="s">
        <v>91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57" t="s">
        <v>212</v>
      </c>
    </row>
    <row r="22" spans="4:20" ht="13.5">
      <c r="D22" s="179" t="s">
        <v>37</v>
      </c>
      <c r="E22" s="168" t="s">
        <v>144</v>
      </c>
      <c r="F22" s="181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7"/>
    </row>
  </sheetData>
  <sheetProtection/>
  <mergeCells count="13">
    <mergeCell ref="E19:E20"/>
    <mergeCell ref="D7:I11"/>
    <mergeCell ref="T7:T10"/>
    <mergeCell ref="K7:K10"/>
    <mergeCell ref="L7:L10"/>
    <mergeCell ref="M7:M10"/>
    <mergeCell ref="N7:N10"/>
    <mergeCell ref="O7:O10"/>
    <mergeCell ref="P7:P10"/>
    <mergeCell ref="S7:S10"/>
    <mergeCell ref="R7:R10"/>
    <mergeCell ref="Q7:Q10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T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0" width="6.25390625" style="72" hidden="1" customWidth="1"/>
    <col min="11" max="20" width="6.25390625" style="72" customWidth="1"/>
    <col min="21" max="31" width="8.2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8.75">
      <c r="D4" s="16" t="s">
        <v>103</v>
      </c>
      <c r="E4" s="74"/>
      <c r="F4" s="74"/>
      <c r="G4" s="74"/>
      <c r="H4" s="16" t="s">
        <v>181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222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4:20" s="73" customFormat="1" ht="8.25" customHeight="1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4:20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8"/>
    </row>
    <row r="8" spans="3:20" ht="6" customHeight="1">
      <c r="C8" s="25"/>
      <c r="D8" s="303"/>
      <c r="E8" s="304"/>
      <c r="F8" s="304"/>
      <c r="G8" s="304"/>
      <c r="H8" s="304"/>
      <c r="I8" s="305"/>
      <c r="J8" s="297" t="s">
        <v>95</v>
      </c>
      <c r="K8" s="297" t="s">
        <v>96</v>
      </c>
      <c r="L8" s="297" t="s">
        <v>97</v>
      </c>
      <c r="M8" s="318" t="s">
        <v>98</v>
      </c>
      <c r="N8" s="318" t="s">
        <v>125</v>
      </c>
      <c r="O8" s="318" t="s">
        <v>131</v>
      </c>
      <c r="P8" s="318" t="s">
        <v>182</v>
      </c>
      <c r="Q8" s="318" t="s">
        <v>186</v>
      </c>
      <c r="R8" s="318" t="s">
        <v>206</v>
      </c>
      <c r="S8" s="297" t="s">
        <v>206</v>
      </c>
      <c r="T8" s="295" t="s">
        <v>214</v>
      </c>
    </row>
    <row r="9" spans="3:20" ht="6" customHeight="1">
      <c r="C9" s="25"/>
      <c r="D9" s="306"/>
      <c r="E9" s="307"/>
      <c r="F9" s="307"/>
      <c r="G9" s="307"/>
      <c r="H9" s="307"/>
      <c r="I9" s="308"/>
      <c r="J9" s="298"/>
      <c r="K9" s="298"/>
      <c r="L9" s="298"/>
      <c r="M9" s="319"/>
      <c r="N9" s="319"/>
      <c r="O9" s="319"/>
      <c r="P9" s="319"/>
      <c r="Q9" s="319"/>
      <c r="R9" s="319"/>
      <c r="S9" s="298"/>
      <c r="T9" s="296"/>
    </row>
    <row r="10" spans="3:20" ht="6" customHeight="1">
      <c r="C10" s="25"/>
      <c r="D10" s="306"/>
      <c r="E10" s="307"/>
      <c r="F10" s="307"/>
      <c r="G10" s="307"/>
      <c r="H10" s="307"/>
      <c r="I10" s="308"/>
      <c r="J10" s="298"/>
      <c r="K10" s="298"/>
      <c r="L10" s="298"/>
      <c r="M10" s="319"/>
      <c r="N10" s="319"/>
      <c r="O10" s="319"/>
      <c r="P10" s="319"/>
      <c r="Q10" s="319"/>
      <c r="R10" s="319"/>
      <c r="S10" s="298"/>
      <c r="T10" s="296"/>
    </row>
    <row r="11" spans="3:20" ht="6" customHeight="1">
      <c r="C11" s="25"/>
      <c r="D11" s="306"/>
      <c r="E11" s="307"/>
      <c r="F11" s="307"/>
      <c r="G11" s="307"/>
      <c r="H11" s="307"/>
      <c r="I11" s="308"/>
      <c r="J11" s="298"/>
      <c r="K11" s="298"/>
      <c r="L11" s="298"/>
      <c r="M11" s="319"/>
      <c r="N11" s="319"/>
      <c r="O11" s="319"/>
      <c r="P11" s="319"/>
      <c r="Q11" s="319"/>
      <c r="R11" s="319"/>
      <c r="S11" s="325"/>
      <c r="T11" s="296"/>
    </row>
    <row r="12" spans="3:20" ht="15" customHeight="1" thickBot="1">
      <c r="C12" s="25"/>
      <c r="D12" s="309"/>
      <c r="E12" s="310"/>
      <c r="F12" s="310"/>
      <c r="G12" s="310"/>
      <c r="H12" s="310"/>
      <c r="I12" s="311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20"/>
    </row>
    <row r="13" spans="3:20" ht="13.5" thickTop="1">
      <c r="C13" s="25"/>
      <c r="D13" s="170"/>
      <c r="E13" s="171" t="s">
        <v>136</v>
      </c>
      <c r="F13" s="171"/>
      <c r="G13" s="171"/>
      <c r="H13" s="172"/>
      <c r="I13" s="173"/>
      <c r="J13" s="174">
        <v>111</v>
      </c>
      <c r="K13" s="174">
        <v>100</v>
      </c>
      <c r="L13" s="174">
        <v>112</v>
      </c>
      <c r="M13" s="174">
        <v>115</v>
      </c>
      <c r="N13" s="174">
        <v>113</v>
      </c>
      <c r="O13" s="229">
        <v>107</v>
      </c>
      <c r="P13" s="229">
        <v>116</v>
      </c>
      <c r="Q13" s="229">
        <v>115</v>
      </c>
      <c r="R13" s="229">
        <v>103</v>
      </c>
      <c r="S13" s="229">
        <v>90</v>
      </c>
      <c r="T13" s="175">
        <v>82</v>
      </c>
    </row>
    <row r="14" spans="3:20" ht="12.75">
      <c r="C14" s="25"/>
      <c r="D14" s="59"/>
      <c r="E14" s="39" t="s">
        <v>137</v>
      </c>
      <c r="F14" s="39"/>
      <c r="G14" s="39"/>
      <c r="H14" s="40"/>
      <c r="I14" s="41"/>
      <c r="J14" s="42">
        <v>27</v>
      </c>
      <c r="K14" s="42">
        <v>25</v>
      </c>
      <c r="L14" s="42">
        <v>25</v>
      </c>
      <c r="M14" s="42">
        <v>25</v>
      </c>
      <c r="N14" s="42">
        <v>23</v>
      </c>
      <c r="O14" s="220">
        <v>19</v>
      </c>
      <c r="P14" s="220">
        <v>17</v>
      </c>
      <c r="Q14" s="220">
        <v>17</v>
      </c>
      <c r="R14" s="220">
        <v>15</v>
      </c>
      <c r="S14" s="220">
        <v>14</v>
      </c>
      <c r="T14" s="43">
        <v>12</v>
      </c>
    </row>
    <row r="15" spans="3:20" ht="15">
      <c r="C15" s="25"/>
      <c r="D15" s="176"/>
      <c r="E15" s="148" t="s">
        <v>142</v>
      </c>
      <c r="F15" s="148"/>
      <c r="G15" s="148"/>
      <c r="H15" s="149"/>
      <c r="I15" s="150"/>
      <c r="J15" s="177">
        <v>6237</v>
      </c>
      <c r="K15" s="177">
        <v>5753</v>
      </c>
      <c r="L15" s="177">
        <v>4843</v>
      </c>
      <c r="M15" s="177">
        <v>4931</v>
      </c>
      <c r="N15" s="177">
        <v>4577</v>
      </c>
      <c r="O15" s="230">
        <v>4429</v>
      </c>
      <c r="P15" s="230">
        <v>4221</v>
      </c>
      <c r="Q15" s="230">
        <v>4743</v>
      </c>
      <c r="R15" s="230">
        <v>4458</v>
      </c>
      <c r="S15" s="230">
        <v>4167</v>
      </c>
      <c r="T15" s="178">
        <v>2973</v>
      </c>
    </row>
    <row r="16" spans="3:20" ht="15.75" thickBot="1">
      <c r="C16" s="25"/>
      <c r="D16" s="95"/>
      <c r="E16" s="47" t="s">
        <v>143</v>
      </c>
      <c r="F16" s="47"/>
      <c r="G16" s="47"/>
      <c r="H16" s="48"/>
      <c r="I16" s="49"/>
      <c r="J16" s="67">
        <v>2091</v>
      </c>
      <c r="K16" s="67">
        <v>1975</v>
      </c>
      <c r="L16" s="67">
        <v>1416</v>
      </c>
      <c r="M16" s="67">
        <v>1250</v>
      </c>
      <c r="N16" s="67">
        <v>893</v>
      </c>
      <c r="O16" s="161">
        <v>793</v>
      </c>
      <c r="P16" s="161">
        <v>744</v>
      </c>
      <c r="Q16" s="161">
        <v>657</v>
      </c>
      <c r="R16" s="161">
        <v>591</v>
      </c>
      <c r="S16" s="161">
        <v>496</v>
      </c>
      <c r="T16" s="68">
        <v>374</v>
      </c>
    </row>
    <row r="17" spans="3:20" ht="13.5">
      <c r="C17" s="108"/>
      <c r="D17" s="81" t="s">
        <v>91</v>
      </c>
      <c r="E17" s="165"/>
      <c r="F17" s="165"/>
      <c r="G17" s="165"/>
      <c r="H17" s="166"/>
      <c r="I17" s="165"/>
      <c r="J17" s="167"/>
      <c r="K17" s="167"/>
      <c r="L17" s="167"/>
      <c r="M17" s="167"/>
      <c r="N17" s="168"/>
      <c r="O17" s="168"/>
      <c r="P17" s="168"/>
      <c r="Q17" s="168"/>
      <c r="R17" s="168"/>
      <c r="S17" s="168"/>
      <c r="T17" s="157" t="s">
        <v>212</v>
      </c>
    </row>
    <row r="18" spans="4:20" ht="13.5">
      <c r="D18" s="179" t="s">
        <v>37</v>
      </c>
      <c r="E18" s="168" t="s">
        <v>144</v>
      </c>
      <c r="F18" s="181"/>
      <c r="G18" s="169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7"/>
    </row>
  </sheetData>
  <sheetProtection/>
  <mergeCells count="12">
    <mergeCell ref="D8:I12"/>
    <mergeCell ref="M8:M11"/>
    <mergeCell ref="N8:N11"/>
    <mergeCell ref="T8:T11"/>
    <mergeCell ref="L8:L11"/>
    <mergeCell ref="J8:J11"/>
    <mergeCell ref="K8:K11"/>
    <mergeCell ref="O8:O11"/>
    <mergeCell ref="P8:P11"/>
    <mergeCell ref="Q8:Q11"/>
    <mergeCell ref="R8:R11"/>
    <mergeCell ref="S8:S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2014-06-03T14:30:23Z</dcterms:modified>
  <cp:category/>
  <cp:version/>
  <cp:contentType/>
  <cp:contentStatus/>
</cp:coreProperties>
</file>