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2210" windowHeight="10650" tabRatio="811" activeTab="0"/>
  </bookViews>
  <sheets>
    <sheet name="Obsah" sheetId="1" r:id="rId1"/>
    <sheet name="B1" sheetId="2" r:id="rId2"/>
    <sheet name="B2" sheetId="3" r:id="rId3"/>
    <sheet name="B3" sheetId="4" r:id="rId4"/>
    <sheet name="B4" sheetId="5" r:id="rId5"/>
    <sheet name="B5" sheetId="6" r:id="rId6"/>
    <sheet name="B6" sheetId="7" r:id="rId7"/>
    <sheet name="B7" sheetId="8" r:id="rId8"/>
    <sheet name="B8" sheetId="9" r:id="rId9"/>
    <sheet name="B9" sheetId="10" r:id="rId10"/>
    <sheet name="B10" sheetId="11" r:id="rId11"/>
    <sheet name="B11" sheetId="12" r:id="rId12"/>
    <sheet name="B12" sheetId="13" r:id="rId13"/>
    <sheet name="Paragrafy" sheetId="14" state="hidden" r:id="rId14"/>
    <sheet name="Komentáře" sheetId="15" state="hidden" r:id="rId15"/>
  </sheets>
  <externalReferences>
    <externalReference r:id="rId18"/>
  </externalReferences>
  <definedNames>
    <definedName name="A">'[1]Úvod'!$D$25</definedName>
    <definedName name="Datova_oblast" localSheetId="1">'B1'!$J$14:$N$22</definedName>
    <definedName name="Datova_oblast" localSheetId="10">'B10'!$J$14:$Q$89</definedName>
    <definedName name="Datova_oblast" localSheetId="11">'B11'!$J$14:$K$33</definedName>
    <definedName name="Datova_oblast" localSheetId="12">'B12'!$J$14:$L$28</definedName>
    <definedName name="Datova_oblast" localSheetId="2">'B2'!$J$14:$M$16</definedName>
    <definedName name="Datova_oblast" localSheetId="3">'B3'!$J$14:$P$16</definedName>
    <definedName name="Datova_oblast" localSheetId="4">'B4'!$J$16:$L$51</definedName>
    <definedName name="Datova_oblast" localSheetId="5">'B5'!$J$14:$T$60</definedName>
    <definedName name="Datova_oblast" localSheetId="6">'B6'!$J$14:$M$118</definedName>
    <definedName name="Datova_oblast" localSheetId="7">'B7'!$J$14:$T$188</definedName>
    <definedName name="Datova_oblast" localSheetId="8">'B8'!$J$14:$L$74</definedName>
    <definedName name="Datova_oblast" localSheetId="9">'B9'!$J$14:$O$65</definedName>
    <definedName name="Datova_oblast">#REF!</definedName>
    <definedName name="_xlnm.Print_Titles" localSheetId="0">'Obsah'!$2:$4</definedName>
    <definedName name="_xlnm.Print_Area" localSheetId="1">'B1'!$D$3:$N$26</definedName>
    <definedName name="_xlnm.Print_Area" localSheetId="10">'B10'!$D$3:$Q$92</definedName>
    <definedName name="_xlnm.Print_Area" localSheetId="11">'B11'!$D$3:$K$34</definedName>
    <definedName name="_xlnm.Print_Area" localSheetId="12">'B12'!$D$3:$L$31</definedName>
    <definedName name="_xlnm.Print_Area" localSheetId="2">'B2'!$D$3:$M$20</definedName>
    <definedName name="_xlnm.Print_Area" localSheetId="3">'B3'!$D$3:$P$20</definedName>
    <definedName name="_xlnm.Print_Area" localSheetId="4">'B4'!$D$3:$M$53</definedName>
    <definedName name="_xlnm.Print_Area" localSheetId="5">'B5'!$D$3:$U$63</definedName>
    <definedName name="_xlnm.Print_Area" localSheetId="6">'B6'!$D$3:$N$121</definedName>
    <definedName name="_xlnm.Print_Area" localSheetId="7">'B7'!$D$3:$U$191</definedName>
    <definedName name="_xlnm.Print_Area" localSheetId="8">'B8'!$D$3:$L$75</definedName>
    <definedName name="_xlnm.Print_Area" localSheetId="9">'B9'!$D$3:$P$69</definedName>
    <definedName name="_xlnm.Print_Area" localSheetId="14">'Komentáře'!$C$5:$C$103</definedName>
    <definedName name="_xlnm.Print_Area" localSheetId="0">'Obsah'!$C$2:$G$31</definedName>
    <definedName name="Tabulka_109">#REF!</definedName>
    <definedName name="Tabulka_114">#REF!</definedName>
    <definedName name="Tabulka_23">#REF!</definedName>
  </definedNames>
  <calcPr fullCalcOnLoad="1"/>
</workbook>
</file>

<file path=xl/sharedStrings.xml><?xml version="1.0" encoding="utf-8"?>
<sst xmlns="http://schemas.openxmlformats.org/spreadsheetml/2006/main" count="2000" uniqueCount="578">
  <si>
    <t>kapitálové výdaje</t>
  </si>
  <si>
    <t>výdaje celkem</t>
  </si>
  <si>
    <t>.</t>
  </si>
  <si>
    <t>31–32 – vzdělávání</t>
  </si>
  <si>
    <t>první stupeň základních škol</t>
  </si>
  <si>
    <t>druhý stupeň základních škol</t>
  </si>
  <si>
    <t>ostatní záležitosti předškolní výchovy a základního vzdělávání</t>
  </si>
  <si>
    <t>střediska praktického vyučování a školní hospodářství</t>
  </si>
  <si>
    <t>ostatní školská zařízení pro výkon ústavní a ochranné výchovy</t>
  </si>
  <si>
    <t>školy v přírodě</t>
  </si>
  <si>
    <t>ostatní zařízení související s výchovou a vzděláváním mládeže</t>
  </si>
  <si>
    <t>bakalářské studium</t>
  </si>
  <si>
    <t>magisterské a doktorské studium</t>
  </si>
  <si>
    <t>ostatní zařízení související s vysokoškolským vzděláváním</t>
  </si>
  <si>
    <t>záležitosti zájmového studia jinde nezařazené</t>
  </si>
  <si>
    <t>výzkum školství a vzdělávání</t>
  </si>
  <si>
    <r>
      <t>Celkem kapitola 700-Obce a DSO; KÚ (část vzdělávání)</t>
    </r>
    <r>
      <rPr>
        <b/>
        <vertAlign val="superscript"/>
        <sz val="10"/>
        <rFont val="Arial Narrow"/>
        <family val="2"/>
      </rPr>
      <t>1)</t>
    </r>
  </si>
  <si>
    <t>Výdaje kapitol 333-MŠMT a 700-Obce a DSO; KÚ  (vzdělávání) – podle paragrafů</t>
  </si>
  <si>
    <t>Transfery z kapitoly
333-MŠMT</t>
  </si>
  <si>
    <t>% z cel. výdajů</t>
  </si>
  <si>
    <t>38 – výzkum a vývoj odvětvově nespecifikovaný</t>
  </si>
  <si>
    <t>soc. ústavy pro zdr. postiž. mládež včetně diag. ústavů</t>
  </si>
  <si>
    <t>Celkem výdaje</t>
  </si>
  <si>
    <t>2)</t>
  </si>
  <si>
    <t>V tabulce jsou za kapitolu 700-Obce a DSO;KÚ jsou započteny také paragrafy 3421, 3809 a 4322, které tabulkách B7 a B9 neuvádíme.</t>
  </si>
  <si>
    <r>
      <t>Kapitola 700-Obce a DSO; KÚ (vzdělávání)</t>
    </r>
    <r>
      <rPr>
        <b/>
        <vertAlign val="superscript"/>
        <sz val="10"/>
        <rFont val="Arial Narrow"/>
        <family val="2"/>
      </rPr>
      <t>1),2)</t>
    </r>
  </si>
  <si>
    <t>Poskytnuté dotace církevním školám – podle paragrafů</t>
  </si>
  <si>
    <t>Dotace celkem</t>
  </si>
  <si>
    <t>Příjmy z vlastní činnosti a odvody přebytků organizací s přímým vztahem</t>
  </si>
  <si>
    <t>Přijaté sankční platby a vratky transferů</t>
  </si>
  <si>
    <t>Příjmy z prodeje nekapitálového majetku a ostatní nedaňové příjmy</t>
  </si>
  <si>
    <t>Přijaté splátky půjčených prostředků</t>
  </si>
  <si>
    <t>Příjmy z prodeje dlouhodobého majetku a ostatní kapitálové příjmy</t>
  </si>
  <si>
    <t>Neivestiční přijaté dotace</t>
  </si>
  <si>
    <t>Investiční přijaté transfery</t>
  </si>
  <si>
    <t>Příjmy z prodeje dlouhodobého finančního majetku</t>
  </si>
  <si>
    <t>Výdaje na platby, ostatních platby za provedenou práci a pojistné</t>
  </si>
  <si>
    <t>Neinvestiční nákupy a související výdaje</t>
  </si>
  <si>
    <t>Neinvestiční transfery podnikatelským subjektům a neziskovým organizacím. Neinvestiční transfery soukromoprávním subjektům</t>
  </si>
  <si>
    <t>Neinvestiční transfery veřejnoprávním subjektům a mezi peněžními fondy téhož subjektu</t>
  </si>
  <si>
    <t>Neinvestiční transfery obyvatelstvu</t>
  </si>
  <si>
    <t>Neinvestiční transfery do zahraničí</t>
  </si>
  <si>
    <t>Neinvestiční půjčené prostředky</t>
  </si>
  <si>
    <t>Ostatní neinvestiční výdaje</t>
  </si>
  <si>
    <t>Investiční nákupy a související výdaje</t>
  </si>
  <si>
    <t>Nákup akcií a majetkových podílů</t>
  </si>
  <si>
    <t>Investiční transfery</t>
  </si>
  <si>
    <t>Investiční půjčené prostředky</t>
  </si>
  <si>
    <t>Ostatní kapitálové výdaje</t>
  </si>
  <si>
    <t>Komentáře:</t>
  </si>
  <si>
    <t>Zdroj: Centrální registr dotací MF</t>
  </si>
  <si>
    <t>Zdroj: Závěrečný účet – kapitola 333-MŠMT, 700-Obce a DSO; KÚ, (část: vzdělávání)</t>
  </si>
  <si>
    <t>Zdroj: Závěrečný účet – kapitola 700-Obce a DSO; KÚ (část: vzdělávání)</t>
  </si>
  <si>
    <t>Zdroj: Závěrečný účet – kapitola 333-MŠMT</t>
  </si>
  <si>
    <t>Zdroj: Závěrečný účet – kapitola 333-MŠMT, 700-Obce a DSO; KÚ, 307-MO</t>
  </si>
  <si>
    <t>Porovnání dotací církevním školám v letech 20012 a 2013 – vybrané oblasti</t>
  </si>
  <si>
    <t>Tab. B1:</t>
  </si>
  <si>
    <t>Tab. B2:</t>
  </si>
  <si>
    <t>Tab. B3:</t>
  </si>
  <si>
    <t>Tab. B4:</t>
  </si>
  <si>
    <t>Tab. B5:</t>
  </si>
  <si>
    <t>Tab. B6:</t>
  </si>
  <si>
    <t>Tab. B7:</t>
  </si>
  <si>
    <t>Tab. B12:</t>
  </si>
  <si>
    <t>Tab. B11:</t>
  </si>
  <si>
    <t>Tab. B10:</t>
  </si>
  <si>
    <t>Tab. B9:</t>
  </si>
  <si>
    <t>Tab. B8:</t>
  </si>
  <si>
    <t>Porovnání dotací církevním školám v letech</t>
  </si>
  <si>
    <t>Dotace církevním školám</t>
  </si>
  <si>
    <r>
      <t>skutečnost</t>
    </r>
    <r>
      <rPr>
        <b/>
        <vertAlign val="superscript"/>
        <sz val="10"/>
        <rFont val="Arial Narrow"/>
        <family val="2"/>
      </rPr>
      <t>1)</t>
    </r>
  </si>
  <si>
    <t>Předškolní vzdělávání</t>
  </si>
  <si>
    <t>Základní vzdělávání včetně školních družin a klubů</t>
  </si>
  <si>
    <t>z toho</t>
  </si>
  <si>
    <t>Konzervatoře</t>
  </si>
  <si>
    <t>Vyšší odborné školy</t>
  </si>
  <si>
    <t>Školní stravování</t>
  </si>
  <si>
    <t>Ubytovací zařízení</t>
  </si>
  <si>
    <t>Ústavní a ochranná výchova</t>
  </si>
  <si>
    <t>Zařízení pro zájmové studium (ZUŠ)</t>
  </si>
  <si>
    <t>Domy a stanice dětí a mládeže</t>
  </si>
  <si>
    <t>Zařízení výchovného poradenství</t>
  </si>
  <si>
    <t>Provozní dotace celkem</t>
  </si>
  <si>
    <r>
      <t>gymnázia</t>
    </r>
    <r>
      <rPr>
        <vertAlign val="superscript"/>
        <sz val="10"/>
        <rFont val="Arial Narrow"/>
        <family val="2"/>
      </rPr>
      <t>2)</t>
    </r>
  </si>
  <si>
    <t/>
  </si>
  <si>
    <t xml:space="preserve">Uváděné výdaje neobsahují z daných tříd rozpočtové skladby následující položky: 5321; 5323; 5329; 5344; 5345; 5349; 5366; 5367; 5641; 5642; 5649; 6341; 6342; 6349; 6441; 6442; 6449. </t>
  </si>
  <si>
    <t>Tabulka neobsahuje z daných tříd následující položky: 2223, 2441, 2442, 2449, 4121, 4122, 4129, 4133, 4134, 4139, 4221, 4222, 4229.</t>
  </si>
  <si>
    <t>Tabulka neobsahuje z daných tříd následující položky: 5321, 5323, 5329, 5344, 5345, 5349, 5366, 5367, 5641, 5642, 5649, 6341, 6342, 6349, 6441, 6442, 6449.</t>
  </si>
  <si>
    <t>Tabulka uvádí pouze spotřebované finanční prostředky, to znamená dotace zmenšené o vratky.</t>
  </si>
  <si>
    <t>Bez škol pro děti, žáky, studenty se speciálními vzdělávacími potřebami.</t>
  </si>
  <si>
    <t>konst</t>
  </si>
  <si>
    <t>9x5</t>
  </si>
  <si>
    <t>Řádky pro</t>
  </si>
  <si>
    <t>ročenku PaM</t>
  </si>
  <si>
    <t>OK</t>
  </si>
  <si>
    <t>stop</t>
  </si>
  <si>
    <t>3x4</t>
  </si>
  <si>
    <t>3x7</t>
  </si>
  <si>
    <t>35x3</t>
  </si>
  <si>
    <t>47x11</t>
  </si>
  <si>
    <t>102x4</t>
  </si>
  <si>
    <t>Konečný rozpočet</t>
  </si>
  <si>
    <t>172x11</t>
  </si>
  <si>
    <t>57x3</t>
  </si>
  <si>
    <t>45x6</t>
  </si>
  <si>
    <t>70x8</t>
  </si>
  <si>
    <t>24x2</t>
  </si>
  <si>
    <t>15x3</t>
  </si>
  <si>
    <t>Označte</t>
  </si>
  <si>
    <t>Střední vzdělávání</t>
  </si>
  <si>
    <t>Obsah</t>
  </si>
  <si>
    <t>Splátky půjčených prostředků od vysokých škol</t>
  </si>
  <si>
    <t>Úroky vzniklé převzetím cizích závazků</t>
  </si>
  <si>
    <t>Nákup uměleckých předmětů</t>
  </si>
  <si>
    <t>Náhrady zvýšených nákladů spojených s výkonem funkce v zahraničí</t>
  </si>
  <si>
    <t>Neinvestiční transfery politickým stranám a hnutím</t>
  </si>
  <si>
    <t>Neinvestiční transfery zvláštním fondům ústřední úrovně</t>
  </si>
  <si>
    <t>Neinvestiční dotace krajům v rámci souhrnného dotačního vztahu</t>
  </si>
  <si>
    <t>Ostatní neinvestiční dotace veřejným rozpočtům územní úrovně</t>
  </si>
  <si>
    <t>Vratky neoprávněně použitých nebo zadržených prostředků Evropských společenství</t>
  </si>
  <si>
    <t>Jiné investiční transfery zřízeným příspěvkovým organizacím</t>
  </si>
  <si>
    <t>Investiční transfery do zahraničí</t>
  </si>
  <si>
    <t>internátní speciální mateřské školy</t>
  </si>
  <si>
    <t>internátní speciální základní školy</t>
  </si>
  <si>
    <t>internátní speciální střední odborná učiliště a odborná učiliště</t>
  </si>
  <si>
    <t>37 – ochrana životního prostředí</t>
  </si>
  <si>
    <t>péče o vzhled obcí a veřejnou zeleň</t>
  </si>
  <si>
    <t xml:space="preserve">38 – ostatní výzkum a vývoj </t>
  </si>
  <si>
    <t>KOMENTÁŘE K TABULKÁM V SEŠITU - texty delší než 255 znaků zkraťte, nebo rozdělte do 2 řádků.</t>
  </si>
  <si>
    <t xml:space="preserve">   21.5.2004 12:52:48</t>
  </si>
  <si>
    <t>Počet znaků</t>
  </si>
  <si>
    <t xml:space="preserve">   Použití komentářů</t>
  </si>
  <si>
    <t>Výdaje z rozpočtu kapitol 333-MŠMT, 700-obce a DSO a KÚ (část: vzdělávání).</t>
  </si>
  <si>
    <t xml:space="preserve">   B1</t>
  </si>
  <si>
    <t>Vzhledem k transformaci veřejné správy došlo k podstatným změnám v metodice financování vzdělávání - údaje v letech 2000 a 2001 nelze u kapitoly 333-MŠMT porovnávat.</t>
  </si>
  <si>
    <t>Údaje za soukromé a církevní školy z registru CEDR ze dne 10. 6. 2002.</t>
  </si>
  <si>
    <t xml:space="preserve">   B7   B9   B10</t>
  </si>
  <si>
    <t xml:space="preserve">   B5</t>
  </si>
  <si>
    <t>Poskytnuté finanční prostředky k 31. 12. 2012.</t>
  </si>
  <si>
    <t xml:space="preserve">   B11</t>
  </si>
  <si>
    <t xml:space="preserve">   B13</t>
  </si>
  <si>
    <t xml:space="preserve">Uvedené údaje zahrnují pouze dotace rozdělené konkrétním subjektům. </t>
  </si>
  <si>
    <t xml:space="preserve">   B12</t>
  </si>
  <si>
    <t>Přijaté dotace (skutečnost) zahrnují převody z vlastních fondů (především z rezervního).</t>
  </si>
  <si>
    <t xml:space="preserve">   B4</t>
  </si>
  <si>
    <t>Vysoké plnění příjmů kapitoly 333 v roce 2006 bylo ovlivněno operacemi spojenými s rezervním fondem.</t>
  </si>
  <si>
    <t xml:space="preserve">   B1   B2   B4</t>
  </si>
  <si>
    <t>V roce 2007 bylo vykázáno nulové naplnění (skutečnost) příjmů z rozpočtu Evropské unie bez SZP na programovací období  2007 až 2013.</t>
  </si>
  <si>
    <t>Překročení rozpočtu bylo kryto použitím prostředků rezervního fondu.</t>
  </si>
  <si>
    <t>Jsou zahrnuty finanční prostředky nerozdělené krajským úřadem či magistrátem jednotlivým školám/školským zařízením a dále pak finanční prostředky určené pro rozvojové programy zaslané pod účelovým znakem 33155.</t>
  </si>
  <si>
    <r>
      <t xml:space="preserve">nebo </t>
    </r>
    <r>
      <rPr>
        <b/>
        <sz val="10"/>
        <color indexed="10"/>
        <rFont val="Arial Narrow"/>
        <family val="2"/>
      </rPr>
      <t>odstr</t>
    </r>
  </si>
  <si>
    <r>
      <t>střední odborné školy</t>
    </r>
    <r>
      <rPr>
        <vertAlign val="superscript"/>
        <sz val="10"/>
        <rFont val="Arial Narrow"/>
        <family val="2"/>
      </rPr>
      <t>2)</t>
    </r>
  </si>
  <si>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</si>
  <si>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</si>
  <si>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</si>
  <si>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</si>
  <si>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</si>
  <si>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</si>
  <si>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</si>
  <si>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</si>
  <si>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</si>
  <si>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</si>
  <si>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</si>
  <si>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</si>
  <si>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</si>
  <si>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 xml:space="preserve">   </t>
  </si>
  <si>
    <t>Zdroje dat jsou uvedeny v zápatí jednotlivých tabulek</t>
  </si>
  <si>
    <t xml:space="preserve"> </t>
  </si>
  <si>
    <t>B. Příjmy a výdaje</t>
  </si>
  <si>
    <t xml:space="preserve">Veřejné výdaje a příjmy v oblasti školství </t>
  </si>
  <si>
    <t>Přehled běžných a kapitálových výdajů, příjmů a plnění rozpočtu kapitoly 333-MŠMT</t>
  </si>
  <si>
    <t xml:space="preserve">Přehled výdajů kapitoly 333-MŠMT – státní správa a vzdělávání </t>
  </si>
  <si>
    <t xml:space="preserve">Příjmy kapitoly 333-MŠMT – podle položek </t>
  </si>
  <si>
    <t xml:space="preserve">Příjmy kapitoly 700-Obce a DSO; KÚ (část: vzdělávání) – podle položek </t>
  </si>
  <si>
    <t xml:space="preserve">Výdaje kapitoly 333-MŠMT – podle položek </t>
  </si>
  <si>
    <t xml:space="preserve">Výdaje kapitoly 700-Obce a DSO; KÚ (část: 31–32– vzdělávání) – podle položek </t>
  </si>
  <si>
    <t xml:space="preserve">Běžné a kapitálové výdaje kapitoly 333-MŠMT – podle paragrafů </t>
  </si>
  <si>
    <t xml:space="preserve">Běžné a kapitálové výdaje kapitoly 700-Obce a DSO; KÚ (část: 31–32–vzdělávání) – podle paragrafů </t>
  </si>
  <si>
    <t xml:space="preserve">Výdaje kapitol 333-MŠMT a 700-Obce a DSO; KÚ  (vzdělávání) – podle paragrafů </t>
  </si>
  <si>
    <t xml:space="preserve">Poskytnuté dotace církevním školám – podle paragrafů </t>
  </si>
  <si>
    <t>Veřejné výdaje a příjmy v oblasti školství</t>
  </si>
  <si>
    <t>v tis. Kč</t>
  </si>
  <si>
    <t>Výdaje</t>
  </si>
  <si>
    <t>Podíl výdajů na HDP</t>
  </si>
  <si>
    <t>Příjmy celkem</t>
  </si>
  <si>
    <t>běžné</t>
  </si>
  <si>
    <t>kapitálové</t>
  </si>
  <si>
    <t>celkem</t>
  </si>
  <si>
    <t>Kapitola 333-MŠMT</t>
  </si>
  <si>
    <t>Transfery z MŠMT veřejným rozpočtům místní úrovně</t>
  </si>
  <si>
    <t>(neuvedeno)</t>
  </si>
  <si>
    <t>Celkem</t>
  </si>
  <si>
    <t>Ministerstvo obrany (kapitola 307)</t>
  </si>
  <si>
    <t>z toho transfer krajským úřadům</t>
  </si>
  <si>
    <t>Ministerstvo spravedlnosti (kapitola 336)</t>
  </si>
  <si>
    <t xml:space="preserve">x </t>
  </si>
  <si>
    <t>Ministerstvo vnitra (kapitola 314)</t>
  </si>
  <si>
    <t>Celkem oblast školství</t>
  </si>
  <si>
    <t>1)</t>
  </si>
  <si>
    <r>
      <t>Kapitola 700-Obce a DSO</t>
    </r>
    <r>
      <rPr>
        <vertAlign val="superscript"/>
        <sz val="10"/>
        <rFont val="Arial Narrow"/>
        <family val="2"/>
      </rPr>
      <t>1)</t>
    </r>
  </si>
  <si>
    <r>
      <t>Kapitola 700-Krajské úřady</t>
    </r>
    <r>
      <rPr>
        <vertAlign val="superscript"/>
        <sz val="10"/>
        <rFont val="Arial Narrow"/>
        <family val="2"/>
      </rPr>
      <t>1)</t>
    </r>
  </si>
  <si>
    <t>Schválený rozpočet</t>
  </si>
  <si>
    <t>Rozpočet po změnách</t>
  </si>
  <si>
    <t>Skutečnost</t>
  </si>
  <si>
    <t>Plnění rozpočtu v procentech</t>
  </si>
  <si>
    <t>Přehled výdajů kapitoly 333-MŠMT – státní správa a vzdělávání</t>
  </si>
  <si>
    <t>Běžné výdaje</t>
  </si>
  <si>
    <t>Kapitálové výdaje</t>
  </si>
  <si>
    <t>Výdaje         celkem</t>
  </si>
  <si>
    <t>státní správa</t>
  </si>
  <si>
    <t>vzdělávání</t>
  </si>
  <si>
    <t>ostatní</t>
  </si>
  <si>
    <t xml:space="preserve">státní správa </t>
  </si>
  <si>
    <t>Příjmy kapitoly 333-MŠMT – podle položek</t>
  </si>
  <si>
    <t>Položka</t>
  </si>
  <si>
    <t>Popis položky</t>
  </si>
  <si>
    <t>Schválený
rozpočet</t>
  </si>
  <si>
    <t>Rozpočet
po změnách</t>
  </si>
  <si>
    <t>% plnění
rozpočtu</t>
  </si>
  <si>
    <t>Správní poplatky</t>
  </si>
  <si>
    <t>Daňové příjmy</t>
  </si>
  <si>
    <t>Příjmy z poskytování služeb a výrobků</t>
  </si>
  <si>
    <t>Ostatní příjmy z vlastní činnosti</t>
  </si>
  <si>
    <t>Ostatní odvody příspěvkových organizací</t>
  </si>
  <si>
    <t>Příjmy z pronájmu pozemků</t>
  </si>
  <si>
    <t>Příjmy z pronájmu ostatních nemovitostí a jejich částí</t>
  </si>
  <si>
    <t>Příjmy z pronájmu movitých věcí</t>
  </si>
  <si>
    <t>Příjmy z úroků (část)</t>
  </si>
  <si>
    <t>Realizované kursové zisky</t>
  </si>
  <si>
    <t>Sankční platby přijaté od jiných subjektů</t>
  </si>
  <si>
    <t>Přijaté vratky transferů od jiných veřejných rozpočtů</t>
  </si>
  <si>
    <t>Ostatní příjmy z finančního vypořádání předchozích let od jiných veřejných rozpočtů</t>
  </si>
  <si>
    <t>Ostatní přijaté vratky transferů</t>
  </si>
  <si>
    <t>Přijaté pojistné náhrady</t>
  </si>
  <si>
    <t>Přijaté nekapitálové příspěvky a náhrady</t>
  </si>
  <si>
    <t>Neidentifikované příjmy</t>
  </si>
  <si>
    <t>Ostatní nedaňové příjmy jinde nezařazené</t>
  </si>
  <si>
    <t>Nedaňové příjmy</t>
  </si>
  <si>
    <t>Příjmy z prodeje pozemků</t>
  </si>
  <si>
    <t>Příjmy z prodeje ostatního hmotného dlouhodobého majetku</t>
  </si>
  <si>
    <t>Kapitálové příjmy</t>
  </si>
  <si>
    <t>Neinvestiční převody z Národního fondu</t>
  </si>
  <si>
    <t>Neinvestiční přijaté transfery od krajů</t>
  </si>
  <si>
    <t>Převody z ostatních vlastních fondů</t>
  </si>
  <si>
    <t>Převody z fondů organizačních složek státu</t>
  </si>
  <si>
    <t>Investiční převody z Národního fondu</t>
  </si>
  <si>
    <t>Přijaté dotace</t>
  </si>
  <si>
    <t>Příjmy kapitoly 333-MŠMT celkem</t>
  </si>
  <si>
    <t>Příjmy kapitoly 700-Obce a DSO; KÚ (část: vzdělávání) – podle položek</t>
  </si>
  <si>
    <t>schválený
rozpočet</t>
  </si>
  <si>
    <t>rozpočet po
změnách</t>
  </si>
  <si>
    <t>skutečnost</t>
  </si>
  <si>
    <t>Příjmy z prodeje zboží (jinak nakoupeného za účelem prodeje)</t>
  </si>
  <si>
    <t>Příjmy ze školného</t>
  </si>
  <si>
    <t>Odvody příspěvkových organizací</t>
  </si>
  <si>
    <t>Odvody školských právnických osob zřízených státem, kraji a obcemi</t>
  </si>
  <si>
    <t>Ostatní odvody přebytků organizací s přímým vztahem</t>
  </si>
  <si>
    <t>Ostatní příjmy z pronájmu majetku</t>
  </si>
  <si>
    <t>Ostatní příjmy z výnosů finančního majetku</t>
  </si>
  <si>
    <t>Přijaté sankční platby</t>
  </si>
  <si>
    <t>Příjmy z finančního vypořádání minulých let mezi obcemi</t>
  </si>
  <si>
    <t>Příjmy z prodeje krátkodobého a drobného dlouhodobého majetku</t>
  </si>
  <si>
    <t>Přijaté neinvestiční dary</t>
  </si>
  <si>
    <t>Příjmy z úhrad dobývacího prostoru a z vydobytých nerostů</t>
  </si>
  <si>
    <t>Příjmy z prodeje ostatních nemovitostí a jejich částí</t>
  </si>
  <si>
    <t>Příjmy z prodeje nehmotného dlouhodobého majetku</t>
  </si>
  <si>
    <t>Ostatní příjmy z prodeje dlouhodobého majetku</t>
  </si>
  <si>
    <t>Přijaté dary na pořízení dlouhodobého majetku</t>
  </si>
  <si>
    <t>Přijaté příspěvky na pořízení dlouhodobého majetku</t>
  </si>
  <si>
    <t>Ostatní investiční příjmy jinde nezařazené</t>
  </si>
  <si>
    <t>Příjmy z prodeje akcií</t>
  </si>
  <si>
    <t>Příjmy z prodeje majetkových podílů</t>
  </si>
  <si>
    <r>
      <t xml:space="preserve">Příjmy kap. 700-Obce a DSO; KÚ
</t>
    </r>
    <r>
      <rPr>
        <sz val="10"/>
        <rFont val="Arial Narrow"/>
        <family val="2"/>
      </rPr>
      <t>(část vzdělávání)</t>
    </r>
  </si>
  <si>
    <r>
      <t xml:space="preserve">Celkem </t>
    </r>
    <r>
      <rPr>
        <b/>
        <vertAlign val="superscript"/>
        <sz val="10"/>
        <rFont val="Arial Narrow"/>
        <family val="2"/>
      </rPr>
      <t>1)</t>
    </r>
  </si>
  <si>
    <r>
      <t>Obce a DSO</t>
    </r>
    <r>
      <rPr>
        <b/>
        <vertAlign val="superscript"/>
        <sz val="10"/>
        <rFont val="Arial Narrow"/>
        <family val="2"/>
      </rPr>
      <t>1)</t>
    </r>
  </si>
  <si>
    <r>
      <t>Krajské úřady</t>
    </r>
    <r>
      <rPr>
        <b/>
        <vertAlign val="superscript"/>
        <sz val="10"/>
        <rFont val="Arial Narrow"/>
        <family val="2"/>
      </rPr>
      <t>1)</t>
    </r>
  </si>
  <si>
    <t>Výdaje kapitoly 333-MŠMT – podle položek</t>
  </si>
  <si>
    <t xml:space="preserve">Skutečnost
</t>
  </si>
  <si>
    <t>% plnění rozpočtu</t>
  </si>
  <si>
    <t>Platy zaměstnanců v pracovním poměru</t>
  </si>
  <si>
    <t>Ostatní platy</t>
  </si>
  <si>
    <t>Ostatní osobní výdaje</t>
  </si>
  <si>
    <t>Platy představitelů státní moci a některých orgánů</t>
  </si>
  <si>
    <t>Odstupné</t>
  </si>
  <si>
    <t>Ostatní platby za provedenou práci jinde nezařazené</t>
  </si>
  <si>
    <t>Povinné pojistné na sociální zabezpečení a příspěvek na státní politiku zaměstnanosti</t>
  </si>
  <si>
    <t>Povinné pojistné na veřejné zdravotní pojištění</t>
  </si>
  <si>
    <t>Ostatní povinné pojistné placené zaměstnavatelem</t>
  </si>
  <si>
    <t>Ochranné pomůcky</t>
  </si>
  <si>
    <t>Léky a zdravotnický materiál</t>
  </si>
  <si>
    <t>Prádlo, oděv a obuv</t>
  </si>
  <si>
    <t>Knihy, učební pomůcky a tisk</t>
  </si>
  <si>
    <t>Drobný hmotný dlouhodobý majetek</t>
  </si>
  <si>
    <t>Nákup materiálu jinde nezařazený</t>
  </si>
  <si>
    <t>Úroky vlastní</t>
  </si>
  <si>
    <t>Realizované kurzové ztráty</t>
  </si>
  <si>
    <t>Ostatní úroky a ostatní finanční výdaje</t>
  </si>
  <si>
    <t>Studená voda</t>
  </si>
  <si>
    <t>Teplo</t>
  </si>
  <si>
    <t>Plyn</t>
  </si>
  <si>
    <t>Elektrická energie</t>
  </si>
  <si>
    <t>Pohonné hmoty a maziva</t>
  </si>
  <si>
    <t>Teplá voda</t>
  </si>
  <si>
    <t>Nákup ostatních paliv a energie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</si>
  <si>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</si>
  <si>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</si>
  <si>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</si>
  <si>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</si>
  <si>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</si>
  <si>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</si>
  <si>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Služby zpracování dat</t>
  </si>
  <si>
    <t>Nákup ostatních služeb</t>
  </si>
  <si>
    <t>Opravy a udržování</t>
  </si>
  <si>
    <t>Programové vybavení</t>
  </si>
  <si>
    <t>Cestovné (tuzemské i zahraniční)</t>
  </si>
  <si>
    <t>Pohoštění</t>
  </si>
  <si>
    <t>Účastnické poplatky na konference</t>
  </si>
  <si>
    <t>Ostatní nákupy jinde nezařazené</t>
  </si>
  <si>
    <t>Ostatní poskytované zálohy a jistiny</t>
  </si>
  <si>
    <t>Zaplacené sankce</t>
  </si>
  <si>
    <t>Poskytnuté neinvestiční příspěvky a náhrady (část)</t>
  </si>
  <si>
    <t>Věcné dary</t>
  </si>
  <si>
    <t>Odvody za neplnění povinnosti zaměstnávat zdravotně postižené</t>
  </si>
  <si>
    <t>Náhrady a příspěvky související s výkonem ústavní funkce a funkce soudce</t>
  </si>
  <si>
    <t>Ostatní výdaje související s neinvestičními nákupy</t>
  </si>
  <si>
    <t>Neinvestiční transfery nefinančním podnikatelským subjektům-fyzickým osobám</t>
  </si>
  <si>
    <t>Neinvestiční transfery nefinančním podnikatelským subjektům-právnickým osobám</t>
  </si>
  <si>
    <t>Neinvestiční transfery obecně prospěšným společnostem</t>
  </si>
  <si>
    <t>Neinvestiční transfery občanským sdružením</t>
  </si>
  <si>
    <t>Neinvestiční transfery církvím a náboženským společnostem</t>
  </si>
  <si>
    <t>Ostatní neinvestiční transfery neziskovým a podobným organizacím</t>
  </si>
  <si>
    <t>Neinvestiční nedotační transfery podnikatelským subjektům</t>
  </si>
  <si>
    <t>Neinvestiční nedotační transfery neziskovým a podobným organizacím</t>
  </si>
  <si>
    <t>Neinvestiční dotace obcím</t>
  </si>
  <si>
    <t>Neinvestiční dotace krajům</t>
  </si>
  <si>
    <t>Neinvestiční příspěvky zřízeným příspěvkovým organizacím</t>
  </si>
  <si>
    <t>Neinvestiční dotace vysokým školám</t>
  </si>
  <si>
    <t>Neinvestiční transfery veřejným výzkumným institucím</t>
  </si>
  <si>
    <t>Neinvestiční dotace zřízeným příspěvkovým organizacím</t>
  </si>
  <si>
    <t>Neinvestiční příspěvky ostatním příspěvkovým organizacím</t>
  </si>
  <si>
    <t>Převody fondu kulturních a sociálních potřeb a sociálnímu fondu obcí a krajů</t>
  </si>
  <si>
    <t>Nákup kolků</t>
  </si>
  <si>
    <t>Platby daní a poplatků státnímu rozpočtu</t>
  </si>
  <si>
    <t>Úhrady sankcí jiným rozpočtům</t>
  </si>
  <si>
    <t>Náhrady povahy rehabilitací</t>
  </si>
  <si>
    <t>Náhrady mezd v době nemoci</t>
  </si>
  <si>
    <t>Ostatní náhrady placené obyvatelstvu</t>
  </si>
  <si>
    <t>Stipendia studentům a doktorandům</t>
  </si>
  <si>
    <t>Dary obyvatelstvu</t>
  </si>
  <si>
    <t>Neinvestiční transfery obyvatelstvu nemající charakter daru</t>
  </si>
  <si>
    <t>Neinvestiční transfery mezinárodním organizacím</t>
  </si>
  <si>
    <t>Ostatní neinvestiční výdaje jinde nezařazené</t>
  </si>
  <si>
    <t>Ocenitelná práva</t>
  </si>
  <si>
    <t>Ostatní nákupy dlouhodobého nehmotného majetku</t>
  </si>
  <si>
    <t>Budovy, haly a stavby</t>
  </si>
  <si>
    <t>Stroje, přístroje a zařízení</t>
  </si>
  <si>
    <t>Dopravní prostředky</t>
  </si>
  <si>
    <t>Výpočetní technika</t>
  </si>
  <si>
    <t>Umělecká díla a předměty</t>
  </si>
  <si>
    <t>Nákup dlouhodobého hmotného majetku jinde nezařazený</t>
  </si>
  <si>
    <t>Pozemky</t>
  </si>
  <si>
    <t>Investiční dotace nefinančním podnikatelským subjektům – právnickým osobám</t>
  </si>
  <si>
    <t>Ostatní investiční dotace podnikatelským subjektům</t>
  </si>
  <si>
    <t>Investiční transfery obecně prospěšným organizacím</t>
  </si>
  <si>
    <t>Investiční transfery občanským sdružením</t>
  </si>
  <si>
    <t>Investiční transfery církvím a náboženským společnostem</t>
  </si>
  <si>
    <t>Ostatní investiční transfery neziskovým a podobným organizacím</t>
  </si>
  <si>
    <t>Investiční transfery obcím</t>
  </si>
  <si>
    <t>Investiční transfery krajům</t>
  </si>
  <si>
    <t>Investiční dotace zřízeným příspěvkovým a podobným organizacím</t>
  </si>
  <si>
    <t>Investiční dotace vysokým školám</t>
  </si>
  <si>
    <t>Investiční transfery veřejným výzkumným institucím</t>
  </si>
  <si>
    <t>Investiční dotace ostatním příspěvkovým organizacím</t>
  </si>
  <si>
    <t>Výdaje kapitoly 333-MŠMT podle položek celkem</t>
  </si>
  <si>
    <t>Výdaje kapitoly 700-Obce a DSO; KÚ (část: 31–32– vzdělávání) – podle položek</t>
  </si>
  <si>
    <t>Povinné pojistné na úrazové pojištění</t>
  </si>
  <si>
    <t>Odměny za užití duševního vlastnictví</t>
  </si>
  <si>
    <t>Potraviny</t>
  </si>
  <si>
    <t>Učebnice a bezplatně poskytované školní potřeby</t>
  </si>
  <si>
    <t>Nákup zboží (za účelem dalšího prodeje)</t>
  </si>
  <si>
    <t>Poplatky dluhové služby</t>
  </si>
  <si>
    <t>Pevná paliva</t>
  </si>
  <si>
    <t>Nájemné za půdu</t>
  </si>
  <si>
    <t>Nájemné za nájem s právem koupě</t>
  </si>
  <si>
    <t>Poskytnuté zálohy vnitřním organizačním jednotkám</t>
  </si>
  <si>
    <t>Výdaje na dopravní územní obslužnost</t>
  </si>
  <si>
    <t>Neinvestiční transfery finančním institucím</t>
  </si>
  <si>
    <t>Ostatní neinvestiční transfery podnikatelským subjektům</t>
  </si>
  <si>
    <t>Neinvestiční transfery státnímu rozpočtu</t>
  </si>
  <si>
    <t>Ostatní neinvestiční transfery jiným veřejným rozpočtům</t>
  </si>
  <si>
    <t>Neinvestiční dotace obcím v rámci souhrnného dotačního vztahu</t>
  </si>
  <si>
    <t>Neinvestiční transfery školským právnickým osobám zřízeným státem, kraji a obcemi</t>
  </si>
  <si>
    <t>Neinvestiční transfery veřejným zdravotnickým zařízením zřízeným státem, kraji a obcemi</t>
  </si>
  <si>
    <t>Převody vlastním fondům hospodářské (podnikatelské) činnosti</t>
  </si>
  <si>
    <t>Převody jiným vlastním fondům a účtům nemajícím charakter veřejných rozpočtů</t>
  </si>
  <si>
    <t>Vratky veřejným rozpočtům ústřední úrovně transferů poskytnutých v minulých rozpočtových obdobích</t>
  </si>
  <si>
    <t>Výdaje z finančního vypořádání minulých let mezi krajem a obcemi</t>
  </si>
  <si>
    <t>Náhrady z úrazového pojištění</t>
  </si>
  <si>
    <t>Účelové neinvestiční transfery nepodnikajícím fyzickým osobám</t>
  </si>
  <si>
    <t>Ostatní neinvestiční transfery obyvatelstvu</t>
  </si>
  <si>
    <t>Peněžní dary do zahraničí</t>
  </si>
  <si>
    <t>Ostatní neinvestiční transfery do zahraničí</t>
  </si>
  <si>
    <t>Neinvestiční půjčené prostředky nefinančním podnikatelským subjektům – fyzickým osobám</t>
  </si>
  <si>
    <t>Neinvestiční půjčené prostředky nefinančním podnikatelským subjektům – právnickým osobám</t>
  </si>
  <si>
    <t>Neinvestiční půjčené prostředky vybraným podnikatelským subjektům ve vlastnictví státu</t>
  </si>
  <si>
    <t>Neinvestiční půjčené prostředky občanským sdružením</t>
  </si>
  <si>
    <t>Neinvestiční půjčené prostředky zřízeným příspěvkovým organizacím</t>
  </si>
  <si>
    <t>Neinvestiční půjčené prostředky ostatním příspěvkovým organizacím</t>
  </si>
  <si>
    <t>Neinvestiční půjčené prostředky obyvatelstvu</t>
  </si>
  <si>
    <t>Nespecifikované rezervy</t>
  </si>
  <si>
    <t>Ostatní výdaje z finančního vypořádání minulých let</t>
  </si>
  <si>
    <t>Nehmotné výsledky výzkumné a obdobné činnosti</t>
  </si>
  <si>
    <t>Pěstitelské celky trvalých porostů</t>
  </si>
  <si>
    <t>Nákup majetkových podílů</t>
  </si>
  <si>
    <t>Investiční transfery nefinančním podnikatelským subjektům-fyzickým osobám</t>
  </si>
  <si>
    <t>Investiční transfery státnímu rozpočtu</t>
  </si>
  <si>
    <t>Ostatní investiční transfery jiným veřejným rozpočtům</t>
  </si>
  <si>
    <t>Investiční transfery školským právnickým osobám zřízeným státem, kraji a obcemi</t>
  </si>
  <si>
    <t>Investiční půjčené prostředky nefinančním podnikatelským subjektům – fyzickým osobám</t>
  </si>
  <si>
    <t>Investiční půjčené prostředky nefinančním podnikatelským subjektům – právnickým osobám</t>
  </si>
  <si>
    <t>Investiční půjčené prostředky obecně prospěšným organizacím</t>
  </si>
  <si>
    <t>Investiční půjčené prostředky občanským sdružením</t>
  </si>
  <si>
    <t>Investiční půjčené prostředky zřízeným příspěvkovým organizacím</t>
  </si>
  <si>
    <t>Rezervy kapitálových výdajů</t>
  </si>
  <si>
    <t>Ostatní kapitálové výdaje jinde nezařazené</t>
  </si>
  <si>
    <t>Výdaje kapitoly 700-Obce a DSO; KÚ (část: vzdělávání) celkem</t>
  </si>
  <si>
    <r>
      <t>Celkem</t>
    </r>
    <r>
      <rPr>
        <b/>
        <vertAlign val="superscript"/>
        <sz val="10"/>
        <rFont val="Arial Narrow"/>
        <family val="2"/>
      </rPr>
      <t>1)</t>
    </r>
  </si>
  <si>
    <t>Běžné a kapitálové výdaje kapitoly 333-MŠMT – podle paragrafů</t>
  </si>
  <si>
    <t>Paragraf</t>
  </si>
  <si>
    <t>Název</t>
  </si>
  <si>
    <t>Výdaje celkem</t>
  </si>
  <si>
    <t>SKUPINA 3 – služby pro obyvatelstvo</t>
  </si>
  <si>
    <t xml:space="preserve">31–32 – vzdělávání </t>
  </si>
  <si>
    <t xml:space="preserve">předškolní zařízení </t>
  </si>
  <si>
    <t>speciální předškolní zařízení</t>
  </si>
  <si>
    <t>základní školy</t>
  </si>
  <si>
    <t>speciální základní školy</t>
  </si>
  <si>
    <t>gymnázia</t>
  </si>
  <si>
    <t>střední odborné školy</t>
  </si>
  <si>
    <t>střední odborná učiliště a učiliště</t>
  </si>
  <si>
    <t>speciální střední školy</t>
  </si>
  <si>
    <t>konzervatoře</t>
  </si>
  <si>
    <t>sportovní školy – gymnázia</t>
  </si>
  <si>
    <t xml:space="preserve">ostatní zařízení středního vzdělávání </t>
  </si>
  <si>
    <t>výchovné ústavy a dětské domovy se školou</t>
  </si>
  <si>
    <t>diagnostické ústavy</t>
  </si>
  <si>
    <t>školní stravování při předškolním a základním vzdělávání</t>
  </si>
  <si>
    <t>ostatní školní stravování</t>
  </si>
  <si>
    <t>školní družiny a kluby</t>
  </si>
  <si>
    <t>internáty</t>
  </si>
  <si>
    <t>zařízení výchovného poradenství a preventivně výchovné péče</t>
  </si>
  <si>
    <t>domovy mládeže</t>
  </si>
  <si>
    <t>vyšší odborné školy</t>
  </si>
  <si>
    <t>činnost vysokých škol</t>
  </si>
  <si>
    <t>výzkum a vývoj na vysokých školách</t>
  </si>
  <si>
    <t>vysokoškolské koleje a menzy</t>
  </si>
  <si>
    <t>základní umělecké školy</t>
  </si>
  <si>
    <t>činnost ústředního orgánu státní správy ve vzdělávání (MŠMT)</t>
  </si>
  <si>
    <t>činnost ostatních orgánů státní správy ve vzdělávání</t>
  </si>
  <si>
    <t>ostatní správa ve vzdělávání jinde nezařazená</t>
  </si>
  <si>
    <t xml:space="preserve">mezinárodní spolupráce ve vzdělávání </t>
  </si>
  <si>
    <t>vzdělávání národnostních menšin a multikulturní výchova</t>
  </si>
  <si>
    <t>vzdělávací akce k integraci Romů</t>
  </si>
  <si>
    <t xml:space="preserve">ostatní záležitosti vzdělávání </t>
  </si>
  <si>
    <t>33 – kultura, církve a sdělovací prostředky</t>
  </si>
  <si>
    <t>činnosti knihovnické</t>
  </si>
  <si>
    <t>činnosti muzeí a galerií</t>
  </si>
  <si>
    <t>34 – tělovýchova a zájmová činnost</t>
  </si>
  <si>
    <t>státní sportovní reprezentace</t>
  </si>
  <si>
    <t>ostatní tělovýchovná činnost</t>
  </si>
  <si>
    <t>využití volného času dětí a mládeže</t>
  </si>
  <si>
    <t>35 – zdravotnictví</t>
  </si>
  <si>
    <t>prevence před drogami, alkoholem, nikotinem a jinými návykovými látkami</t>
  </si>
  <si>
    <t>38 – ostatní výzkum a vývoj</t>
  </si>
  <si>
    <t>ostatní  výzkum a vývoj odvětvově nespecifikovaný</t>
  </si>
  <si>
    <t>SKUPINA 4 – sociální věci a politika zaměstnanosti</t>
  </si>
  <si>
    <t>43 – sociální služby a společné činnosti v sociálním zabezpečení a politice zaměstnanosti</t>
  </si>
  <si>
    <t>ústavy péče pro mládež</t>
  </si>
  <si>
    <t>SKUPINA 5 – bezpečnost státu a právní ochrana</t>
  </si>
  <si>
    <t>52 – civilní připravenost na krizové stavy</t>
  </si>
  <si>
    <t>ostatní záležitosti civilní připravenosti na krizové stavy</t>
  </si>
  <si>
    <t>53 – bezpečnost a veřejný pořádek</t>
  </si>
  <si>
    <t>ostatní záležitosti bezpečnosti, veřejného pořádku</t>
  </si>
  <si>
    <t>SKUPINA 6 – všeobecná veřejná správa a služby</t>
  </si>
  <si>
    <t>62 – jiné veřejné služby a činnosti</t>
  </si>
  <si>
    <t>humanitární zahraniční pomoc</t>
  </si>
  <si>
    <t>rozvojová zahraniční pomoc</t>
  </si>
  <si>
    <t>Celkem kapitola 333-MŠMT</t>
  </si>
  <si>
    <t>Běžné a kapitálové výdaje kapitoly 700-Obce a DSO; KÚ (část: 31–32–vzdělávání) – podle paragrafů</t>
  </si>
  <si>
    <t>Obce a DSO</t>
  </si>
  <si>
    <t>Krajské úřady</t>
  </si>
  <si>
    <t>Výdaje celkem kapitola-Obce a DSO; KÚ</t>
  </si>
  <si>
    <t>běžné výdaje</t>
  </si>
  <si>
    <t>odstr</t>
  </si>
  <si>
    <t>Ostatní neinvestiční půjčené prostředky neziskovým a podobným organizacím</t>
  </si>
  <si>
    <t>Odměny za užití počítačových programů</t>
  </si>
  <si>
    <t>Neinvestiční transfery přijaté od Evropské unie</t>
  </si>
  <si>
    <t>Platy státních zaměstnanců ve správních úřadech</t>
  </si>
  <si>
    <t>Výdaje na realizaci záruk</t>
  </si>
  <si>
    <t xml:space="preserve"> Mateřské školy</t>
  </si>
  <si>
    <t xml:space="preserve"> Mateřské školy pro děti se speciálními vzdělávacími  potřebami</t>
  </si>
  <si>
    <t xml:space="preserve"> Základní školy</t>
  </si>
  <si>
    <t xml:space="preserve"> Základní školy pro žáky se speciálními vzdělávacími potřebami</t>
  </si>
  <si>
    <t xml:space="preserve"> Gymnázia</t>
  </si>
  <si>
    <t xml:space="preserve"> Střední odborné školy</t>
  </si>
  <si>
    <t xml:space="preserve"> Střední školy poskytující střední vzdělání s výučním listem</t>
  </si>
  <si>
    <t xml:space="preserve"> Střední školy a konzervatoře pro žáky se speciálními  vzdělávacími potřebami</t>
  </si>
  <si>
    <t xml:space="preserve"> Konzervatoře</t>
  </si>
  <si>
    <t xml:space="preserve"> Sportovní školy - gymnázia</t>
  </si>
  <si>
    <t xml:space="preserve"> Výchovné ústavy a dětské domovy se školou</t>
  </si>
  <si>
    <t xml:space="preserve"> Diagnostické ústavy</t>
  </si>
  <si>
    <t xml:space="preserve"> Dětské domovy</t>
  </si>
  <si>
    <t xml:space="preserve"> Ostatní školská zařízení pro výkon ústavní a ochranné výchovy</t>
  </si>
  <si>
    <t xml:space="preserve"> Školní stravování při předškolním a základním vzdělávání</t>
  </si>
  <si>
    <t xml:space="preserve"> Školní družiny a kluby</t>
  </si>
  <si>
    <t xml:space="preserve"> Internáty</t>
  </si>
  <si>
    <t xml:space="preserve"> Zařízení výchovného poradenství a preventivně výchovné péče</t>
  </si>
  <si>
    <t xml:space="preserve"> Domovy mládeže</t>
  </si>
  <si>
    <t xml:space="preserve"> Střediska výchovné péče</t>
  </si>
  <si>
    <t xml:space="preserve"> Vyšší odborné školy</t>
  </si>
  <si>
    <t xml:space="preserve"> Vysoké školy</t>
  </si>
  <si>
    <t xml:space="preserve"> Výzkum, vývoj a inovace na vysokých školách</t>
  </si>
  <si>
    <t xml:space="preserve"> Vysokoškolské koleje a menzy</t>
  </si>
  <si>
    <t xml:space="preserve"> Základní umělecké školy</t>
  </si>
  <si>
    <t xml:space="preserve"> Střediska volného času</t>
  </si>
  <si>
    <t xml:space="preserve"> Činnost ústředního orgánu státní správy ve vzdělávání</t>
  </si>
  <si>
    <t xml:space="preserve"> Činnost ostatních orgánů státní správy ve vzdělávání</t>
  </si>
  <si>
    <t xml:space="preserve"> Ostatní správa ve vzdělávání jinde nezařazená</t>
  </si>
  <si>
    <t xml:space="preserve"> Mezinárodní spolupráce ve vzdělávání</t>
  </si>
  <si>
    <t xml:space="preserve"> Vzdělávání národnostních menšin a multikulturní výchova</t>
  </si>
  <si>
    <t xml:space="preserve"> Vzdělávací akce k integraci Romů</t>
  </si>
  <si>
    <t xml:space="preserve"> Zařízení pro další vzdělávání pedagogických pracovníků</t>
  </si>
  <si>
    <t xml:space="preserve"> Ostatní záležitosti vzdělávání</t>
  </si>
  <si>
    <t xml:space="preserve"> Ostatní záležitosti předškolního vzdělávání</t>
  </si>
  <si>
    <t xml:space="preserve"> První stupeň základních škol</t>
  </si>
  <si>
    <t xml:space="preserve"> Druhý stupeň základních škol</t>
  </si>
  <si>
    <t xml:space="preserve"> Střediska praktického vyučování a školní hospodářství</t>
  </si>
  <si>
    <t xml:space="preserve"> Střední školy</t>
  </si>
  <si>
    <t xml:space="preserve"> Ostatní zařízení středního vzdělávání</t>
  </si>
  <si>
    <t xml:space="preserve"> Školy v přírodě</t>
  </si>
  <si>
    <t xml:space="preserve"> Ostatní zařízení související s výchovou a vzděláváním mládeže</t>
  </si>
  <si>
    <t xml:space="preserve"> Bakalářské studium</t>
  </si>
  <si>
    <t xml:space="preserve"> Magisterské a doktorské studium</t>
  </si>
  <si>
    <t xml:space="preserve"> Ostatní zařízení související s vysokoškolským vzděláváním</t>
  </si>
  <si>
    <t xml:space="preserve"> Jazykové školy s právem státní jazykové zkoušky</t>
  </si>
  <si>
    <t xml:space="preserve"> Výzkum školství a vzdělávání</t>
  </si>
  <si>
    <t>Uvolněno</t>
  </si>
  <si>
    <t>Čerpáno</t>
  </si>
  <si>
    <r>
      <t xml:space="preserve"> střední školy poskytující střední vzdělání s výučním listem </t>
    </r>
    <r>
      <rPr>
        <vertAlign val="superscript"/>
        <sz val="10"/>
        <rFont val="Arial Narrow"/>
        <family val="2"/>
      </rPr>
      <t>2)</t>
    </r>
  </si>
  <si>
    <t xml:space="preserve"> Ostatní záležitosti základního vzdělávání</t>
  </si>
  <si>
    <t xml:space="preserve"> Školní stravování </t>
  </si>
  <si>
    <t xml:space="preserve"> Zařízení výchovného poradenství </t>
  </si>
  <si>
    <t xml:space="preserve"> Záležitosti zájmového vzdělávání jinde nezařazené</t>
  </si>
  <si>
    <t>4159</t>
  </si>
  <si>
    <t>Odbytné</t>
  </si>
  <si>
    <t>Poskytované zálohy vlastní pokladně</t>
  </si>
  <si>
    <t>Neinvestiční transfery vybraným podnikatelským subjektům ve vlastnictví státu</t>
  </si>
  <si>
    <t>Neinvestiční půjčené prostředky obecně prospěšným společnostem</t>
  </si>
  <si>
    <t>Ostatní neinvestiční půjčené prostředky veřejným rozpočtům územní úrovně</t>
  </si>
  <si>
    <t>Investiční transfery finančním a podobným institucím ve vlastnictví státu</t>
  </si>
  <si>
    <t>Investiční transfery státním finančním aktivům</t>
  </si>
  <si>
    <t>Účelové investiční transfery nepodnikajícím fyzickým osobám</t>
  </si>
  <si>
    <t>(podle stavu k: 31. 12. 2017)</t>
  </si>
  <si>
    <t>Index 2017/2016</t>
  </si>
  <si>
    <t>2016 a 2017 – vybrané oblasti</t>
  </si>
  <si>
    <t>Odchodné</t>
  </si>
  <si>
    <t>Ostatní investiční transfery veřejným rozpočtům územní úrovně</t>
  </si>
  <si>
    <t>Mzdové náhrady</t>
  </si>
  <si>
    <t>Ostatní investiční půjčené prostředky neziskovým a podobným organizacím</t>
  </si>
  <si>
    <t>Investiční půjčené prostředky vysokým školám</t>
  </si>
  <si>
    <t>Ostatní školní stravování</t>
  </si>
  <si>
    <t>ostatní zahraniční pomoc</t>
  </si>
  <si>
    <t xml:space="preserve">. </t>
  </si>
  <si>
    <t>Investiční transfery přijaté od Evropské unie</t>
  </si>
  <si>
    <t>Dočasné zatřídění příjmů</t>
  </si>
  <si>
    <t>Členské příspěvky mezinárodním vládním organizacím</t>
  </si>
  <si>
    <t>Členské příspěvky mezinárodním nevládním organizacím</t>
  </si>
  <si>
    <t>Podlimitní věcná břemena</t>
  </si>
</sst>
</file>

<file path=xl/styles.xml><?xml version="1.0" encoding="utf-8"?>
<styleSheet xmlns="http://schemas.openxmlformats.org/spreadsheetml/2006/main">
  <numFmts count="5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Kč&quot;#,##0_);\(&quot;Kč&quot;#,##0\)"/>
    <numFmt numFmtId="168" formatCode="&quot;Kč&quot;#,##0_);[Red]\(&quot;Kč&quot;#,##0\)"/>
    <numFmt numFmtId="169" formatCode="&quot;Kč&quot;#,##0.00_);\(&quot;Kč&quot;#,##0.00\)"/>
    <numFmt numFmtId="170" formatCode="&quot;Kč&quot;#,##0.00_);[Red]\(&quot;Kč&quot;#,##0.00\)"/>
    <numFmt numFmtId="171" formatCode="_(&quot;Kč&quot;* #,##0_);_(&quot;Kč&quot;* \(#,##0\);_(&quot;Kč&quot;* &quot;-&quot;_);_(@_)"/>
    <numFmt numFmtId="172" formatCode="_(* #,##0_);_(* \(#,##0\);_(* &quot;-&quot;_);_(@_)"/>
    <numFmt numFmtId="173" formatCode="_(&quot;Kč&quot;* #,##0.00_);_(&quot;Kč&quot;* \(#,##0.00\);_(&quot;Kč&quot;* &quot;-&quot;??_);_(@_)"/>
    <numFmt numFmtId="174" formatCode="_(* #,##0.00_);_(* \(#,##0.00\);_(* &quot;-&quot;??_);_(@_)"/>
    <numFmt numFmtId="175" formatCode="#,##0_ ;[Red]\-#,##0\ ;\-\ "/>
    <numFmt numFmtId="176" formatCode="#,##0.0_ ;[Red]\-#,##0.0\ ;\-\ "/>
    <numFmt numFmtId="177" formatCode="#,##0.00_ ;[Red]\-#,##0.00\ ;\-\ "/>
    <numFmt numFmtId="178" formatCode="0.0%"/>
    <numFmt numFmtId="179" formatCode="0.0,%;;\-"/>
    <numFmt numFmtId="180" formatCode="0.0,%\ ;;\-\ "/>
    <numFmt numFmtId="181" formatCode="0,%\ ;;\-\ "/>
    <numFmt numFmtId="182" formatCode="0_%\ ;;\-\ "/>
    <numFmt numFmtId="183" formatCode="_-* #,##0.000\ &quot;Kč&quot;_-;\-* #,##0.000\ &quot;Kč&quot;_-;_-* &quot;-&quot;??\ &quot;Kč&quot;_-;_-@_-"/>
    <numFmt numFmtId="184" formatCode="#,##0\ &quot;Kč&quot;\ ;;\-\ "/>
    <numFmt numFmtId="185" formatCode="#,##0\ &quot;Kč&quot;\ ;;\-\ &quot;Kč&quot;"/>
    <numFmt numFmtId="186" formatCode="#,##0\ &quot;Kč&quot;\ ;;\-\ &quot;Kč&quot;\ "/>
    <numFmt numFmtId="187" formatCode="#,##0\ &quot;Kč&quot;;[Red]\-#,##0\ &quot;Kč&quot;;\-\ &quot;Kč&quot;"/>
    <numFmt numFmtId="188" formatCode="#,##0\ &quot;Kč&quot;\ ;[Red]\-#,##0\ &quot;Kč&quot;\ ;\-\ &quot;Kč&quot;\ "/>
    <numFmt numFmtId="189" formatCode="0.0%\ ;;\-\ \%\ "/>
    <numFmt numFmtId="190" formatCode="0.0,%\ ;;\-\ \%\ "/>
    <numFmt numFmtId="191" formatCode="0.0,\%\ ;;\-\ \%\ "/>
    <numFmt numFmtId="192" formatCode="0.00%\ ;;\-\ \%\ "/>
    <numFmt numFmtId="193" formatCode="#,##0.0\ &quot;Kč&quot;\ ;[Red]\-#,##0.0\ &quot;Kč&quot;\ ;\-\ &quot;Kč&quot;\ "/>
    <numFmt numFmtId="194" formatCode="#,##0.00\ &quot;Kč&quot;\ ;[Red]\-#,##0.00\ &quot;Kč&quot;\ ;\-\ &quot;Kč&quot;\ "/>
    <numFmt numFmtId="195" formatCode="#,##0.000\ &quot;Kč&quot;\ ;[Red]\-#,##0.000\ &quot;Kč&quot;\ ;\-\ &quot;Kč&quot;\ "/>
    <numFmt numFmtId="196" formatCode="#,##0.000_ ;[Red]\-#,##0.000\ ;\-\ "/>
    <numFmt numFmtId="197" formatCode="0.0"/>
    <numFmt numFmtId="198" formatCode="0.000"/>
    <numFmt numFmtId="199" formatCode="#,##0.000_ ;[Red]\-#,##0.000\ ;\–\ "/>
    <numFmt numFmtId="200" formatCode="0.00%\ ;[Red]\-0.00%\ ;\–\ "/>
    <numFmt numFmtId="201" formatCode="#,##0_ ;[Red]\-#,##0\ ;\–\ "/>
    <numFmt numFmtId="202" formatCode="#,##0.0_ ;[Red]\-#,##0.0\ ;\–\ "/>
    <numFmt numFmtId="203" formatCode="0.0%\ ;[Red]\-0.0%\ ;\–\ "/>
    <numFmt numFmtId="204" formatCode="0%\ ;[Red]\-0%\ ;\–\ "/>
    <numFmt numFmtId="205" formatCode="000\ 00"/>
    <numFmt numFmtId="206" formatCode="[$-405]d\.\ mmmm\ yyyy"/>
    <numFmt numFmtId="207" formatCode="#,##0.0"/>
  </numFmts>
  <fonts count="49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sz val="10"/>
      <color indexed="10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indexed="20"/>
      <name val="Arial Narrow"/>
      <family val="2"/>
    </font>
    <font>
      <b/>
      <sz val="11"/>
      <color indexed="9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8"/>
      <color indexed="56"/>
      <name val="Cambria"/>
      <family val="2"/>
    </font>
    <font>
      <sz val="11"/>
      <color indexed="60"/>
      <name val="Arial Narrow"/>
      <family val="2"/>
    </font>
    <font>
      <sz val="11"/>
      <color indexed="52"/>
      <name val="Arial Narrow"/>
      <family val="2"/>
    </font>
    <font>
      <sz val="11"/>
      <color indexed="17"/>
      <name val="Arial Narrow"/>
      <family val="2"/>
    </font>
    <font>
      <sz val="11"/>
      <color indexed="10"/>
      <name val="Arial Narrow"/>
      <family val="2"/>
    </font>
    <font>
      <sz val="11"/>
      <color indexed="62"/>
      <name val="Arial Narrow"/>
      <family val="2"/>
    </font>
    <font>
      <b/>
      <sz val="11"/>
      <color indexed="52"/>
      <name val="Arial Narrow"/>
      <family val="2"/>
    </font>
    <font>
      <b/>
      <sz val="11"/>
      <color indexed="63"/>
      <name val="Arial Narrow"/>
      <family val="2"/>
    </font>
    <font>
      <i/>
      <sz val="11"/>
      <color indexed="23"/>
      <name val="Arial Narrow"/>
      <family val="2"/>
    </font>
    <font>
      <b/>
      <sz val="10"/>
      <color indexed="22"/>
      <name val="Arial Narrow"/>
      <family val="2"/>
    </font>
    <font>
      <b/>
      <sz val="10"/>
      <color indexed="9"/>
      <name val="Arial CE"/>
      <family val="2"/>
    </font>
    <font>
      <b/>
      <sz val="10"/>
      <color indexed="17"/>
      <name val="Arial Narrow"/>
      <family val="2"/>
    </font>
    <font>
      <b/>
      <sz val="10"/>
      <color indexed="10"/>
      <name val="Arial Narrow"/>
      <family val="2"/>
    </font>
    <font>
      <i/>
      <sz val="8"/>
      <color indexed="10"/>
      <name val="Arial Narrow"/>
      <family val="2"/>
    </font>
    <font>
      <sz val="8"/>
      <name val="Arial CE"/>
      <family val="0"/>
    </font>
    <font>
      <b/>
      <i/>
      <sz val="9"/>
      <name val="Arial Narrow"/>
      <family val="2"/>
    </font>
    <font>
      <b/>
      <i/>
      <sz val="12"/>
      <color indexed="22"/>
      <name val="Arial Narrow"/>
      <family val="2"/>
    </font>
    <font>
      <b/>
      <i/>
      <sz val="8"/>
      <name val="Arial Narrow"/>
      <family val="2"/>
    </font>
    <font>
      <b/>
      <sz val="8"/>
      <name val="Arial CE"/>
      <family val="2"/>
    </font>
    <font>
      <b/>
      <sz val="10"/>
      <color indexed="26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hair"/>
      <bottom style="double"/>
    </border>
    <border>
      <left style="thin"/>
      <right style="hair"/>
      <top style="double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medium"/>
    </border>
    <border>
      <left style="thin"/>
      <right style="hair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thin"/>
      <bottom style="thin"/>
    </border>
    <border>
      <left style="medium"/>
      <right style="hair"/>
      <top style="medium"/>
      <bottom style="medium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thin"/>
      <top style="thin"/>
      <bottom style="hair"/>
    </border>
    <border>
      <left style="medium"/>
      <right style="hair"/>
      <top style="hair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double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hair"/>
      <top style="thin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hair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medium"/>
      <right style="hair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hair"/>
    </border>
    <border>
      <left style="double"/>
      <right style="medium"/>
      <top style="hair"/>
      <bottom style="hair"/>
    </border>
    <border>
      <left style="double"/>
      <right style="medium"/>
      <top style="hair"/>
      <bottom>
        <color indexed="63"/>
      </bottom>
    </border>
    <border>
      <left style="medium"/>
      <right style="hair"/>
      <top style="hair"/>
      <bottom style="medium"/>
    </border>
    <border>
      <left style="double"/>
      <right style="medium"/>
      <top style="hair"/>
      <bottom style="medium"/>
    </border>
    <border>
      <left style="thin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thin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medium"/>
      <top style="thin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hair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7" borderId="8" applyNumberFormat="0" applyAlignment="0" applyProtection="0"/>
    <xf numFmtId="0" fontId="35" fillId="19" borderId="8" applyNumberFormat="0" applyAlignment="0" applyProtection="0"/>
    <xf numFmtId="0" fontId="36" fillId="19" borderId="9" applyNumberFormat="0" applyAlignment="0" applyProtection="0"/>
    <xf numFmtId="0" fontId="37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731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38" fillId="24" borderId="0" xfId="0" applyFont="1" applyFill="1" applyAlignment="1" applyProtection="1">
      <alignment horizontal="center" vertical="center"/>
      <protection hidden="1"/>
    </xf>
    <xf numFmtId="0" fontId="38" fillId="19" borderId="0" xfId="0" applyFont="1" applyFill="1" applyAlignment="1" applyProtection="1">
      <alignment horizontal="center" vertical="center"/>
      <protection hidden="1"/>
    </xf>
    <xf numFmtId="0" fontId="38" fillId="19" borderId="0" xfId="0" applyFont="1" applyFill="1" applyAlignment="1" applyProtection="1">
      <alignment horizontal="right" vertical="center"/>
      <protection hidden="1"/>
    </xf>
    <xf numFmtId="0" fontId="8" fillId="4" borderId="0" xfId="0" applyFont="1" applyFill="1" applyAlignment="1" applyProtection="1">
      <alignment horizontal="right" vertical="center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0" fontId="9" fillId="19" borderId="0" xfId="0" applyFont="1" applyFill="1" applyAlignment="1" applyProtection="1">
      <alignment horizontal="center" vertical="center"/>
      <protection hidden="1"/>
    </xf>
    <xf numFmtId="0" fontId="9" fillId="19" borderId="0" xfId="0" applyFont="1" applyFill="1" applyAlignment="1" applyProtection="1">
      <alignment horizontal="right" vertical="center"/>
      <protection hidden="1"/>
    </xf>
    <xf numFmtId="0" fontId="9" fillId="4" borderId="0" xfId="0" applyFont="1" applyFill="1" applyAlignment="1" applyProtection="1">
      <alignment horizontal="center" vertical="center"/>
      <protection locked="0"/>
    </xf>
    <xf numFmtId="0" fontId="9" fillId="19" borderId="0" xfId="0" applyFont="1" applyFill="1" applyAlignment="1" applyProtection="1">
      <alignment horizontal="left" vertical="center"/>
      <protection hidden="1"/>
    </xf>
    <xf numFmtId="0" fontId="38" fillId="24" borderId="0" xfId="0" applyFont="1" applyFill="1" applyAlignment="1" applyProtection="1">
      <alignment horizontal="center" vertical="center"/>
      <protection hidden="1" locked="0"/>
    </xf>
    <xf numFmtId="0" fontId="10" fillId="19" borderId="0" xfId="0" applyFont="1" applyFill="1" applyAlignment="1" applyProtection="1">
      <alignment horizontal="center" vertical="center"/>
      <protection hidden="1"/>
    </xf>
    <xf numFmtId="0" fontId="10" fillId="19" borderId="0" xfId="0" applyFont="1" applyFill="1" applyAlignment="1" applyProtection="1">
      <alignment vertical="center"/>
      <protection hidden="1"/>
    </xf>
    <xf numFmtId="0" fontId="9" fillId="18" borderId="0" xfId="0" applyFont="1" applyFill="1" applyAlignment="1" applyProtection="1">
      <alignment horizontal="center" vertical="center"/>
      <protection hidden="1" locked="0"/>
    </xf>
    <xf numFmtId="0" fontId="11" fillId="19" borderId="0" xfId="0" applyFont="1" applyFill="1" applyAlignment="1" applyProtection="1">
      <alignment vertical="center"/>
      <protection hidden="1"/>
    </xf>
    <xf numFmtId="49" fontId="11" fillId="0" borderId="0" xfId="0" applyNumberFormat="1" applyFont="1" applyFill="1" applyAlignment="1" applyProtection="1">
      <alignment vertical="center"/>
      <protection hidden="1"/>
    </xf>
    <xf numFmtId="49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hidden="1"/>
    </xf>
    <xf numFmtId="3" fontId="39" fillId="0" borderId="0" xfId="0" applyNumberFormat="1" applyFont="1" applyBorder="1" applyAlignment="1">
      <alignment/>
    </xf>
    <xf numFmtId="0" fontId="9" fillId="18" borderId="0" xfId="0" applyFont="1" applyFill="1" applyAlignment="1" applyProtection="1">
      <alignment horizontal="center" vertical="center"/>
      <protection hidden="1"/>
    </xf>
    <xf numFmtId="0" fontId="11" fillId="0" borderId="0" xfId="0" applyNumberFormat="1" applyFont="1" applyFill="1" applyAlignment="1" applyProtection="1">
      <alignment vertical="center"/>
      <protection hidden="1"/>
    </xf>
    <xf numFmtId="0" fontId="9" fillId="25" borderId="0" xfId="0" applyFont="1" applyFill="1" applyAlignment="1" applyProtection="1">
      <alignment horizontal="center" vertical="center"/>
      <protection hidden="1"/>
    </xf>
    <xf numFmtId="49" fontId="11" fillId="0" borderId="0" xfId="0" applyNumberFormat="1" applyFont="1" applyFill="1" applyAlignment="1" applyProtection="1">
      <alignment vertical="top"/>
      <protection locked="0"/>
    </xf>
    <xf numFmtId="49" fontId="11" fillId="0" borderId="0" xfId="0" applyNumberFormat="1" applyFont="1" applyFill="1" applyAlignment="1" applyProtection="1">
      <alignment vertical="top"/>
      <protection hidden="1"/>
    </xf>
    <xf numFmtId="0" fontId="40" fillId="19" borderId="0" xfId="0" applyFont="1" applyFill="1" applyAlignment="1" applyProtection="1">
      <alignment horizontal="center" vertical="center"/>
      <protection hidden="1"/>
    </xf>
    <xf numFmtId="49" fontId="12" fillId="0" borderId="0" xfId="0" applyNumberFormat="1" applyFont="1" applyFill="1" applyAlignment="1" applyProtection="1">
      <alignment/>
      <protection locked="0"/>
    </xf>
    <xf numFmtId="49" fontId="9" fillId="0" borderId="0" xfId="0" applyNumberFormat="1" applyFont="1" applyFill="1" applyAlignment="1" applyProtection="1">
      <alignment vertical="top"/>
      <protection locked="0"/>
    </xf>
    <xf numFmtId="0" fontId="13" fillId="19" borderId="0" xfId="0" applyFont="1" applyFill="1" applyAlignment="1" applyProtection="1">
      <alignment vertical="center"/>
      <protection hidden="1"/>
    </xf>
    <xf numFmtId="0" fontId="10" fillId="0" borderId="11" xfId="0" applyNumberFormat="1" applyFont="1" applyFill="1" applyBorder="1" applyAlignment="1" applyProtection="1">
      <alignment vertical="center"/>
      <protection hidden="1"/>
    </xf>
    <xf numFmtId="49" fontId="10" fillId="0" borderId="11" xfId="0" applyNumberFormat="1" applyFont="1" applyFill="1" applyBorder="1" applyAlignment="1" applyProtection="1">
      <alignment vertical="center"/>
      <protection hidden="1"/>
    </xf>
    <xf numFmtId="49" fontId="13" fillId="0" borderId="11" xfId="0" applyNumberFormat="1" applyFont="1" applyFill="1" applyBorder="1" applyAlignment="1" applyProtection="1">
      <alignment vertical="center"/>
      <protection hidden="1"/>
    </xf>
    <xf numFmtId="49" fontId="9" fillId="0" borderId="11" xfId="0" applyNumberFormat="1" applyFont="1" applyFill="1" applyBorder="1" applyAlignment="1" applyProtection="1">
      <alignment horizontal="right" vertical="center"/>
      <protection locked="0"/>
    </xf>
    <xf numFmtId="0" fontId="10" fillId="19" borderId="12" xfId="0" applyFont="1" applyFill="1" applyBorder="1" applyAlignment="1" applyProtection="1">
      <alignment vertical="center"/>
      <protection hidden="1"/>
    </xf>
    <xf numFmtId="0" fontId="10" fillId="19" borderId="13" xfId="0" applyFont="1" applyFill="1" applyBorder="1" applyAlignment="1" applyProtection="1">
      <alignment vertical="center"/>
      <protection hidden="1"/>
    </xf>
    <xf numFmtId="49" fontId="10" fillId="25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19" borderId="0" xfId="0" applyFont="1" applyFill="1" applyAlignment="1" applyProtection="1">
      <alignment horizontal="center" vertical="center"/>
      <protection locked="0"/>
    </xf>
    <xf numFmtId="0" fontId="10" fillId="19" borderId="12" xfId="0" applyFont="1" applyFill="1" applyBorder="1" applyAlignment="1" applyProtection="1">
      <alignment vertical="center"/>
      <protection locked="0"/>
    </xf>
    <xf numFmtId="49" fontId="10" fillId="25" borderId="17" xfId="0" applyNumberFormat="1" applyFont="1" applyFill="1" applyBorder="1" applyAlignment="1" applyProtection="1">
      <alignment vertical="center"/>
      <protection locked="0"/>
    </xf>
    <xf numFmtId="49" fontId="10" fillId="25" borderId="18" xfId="0" applyNumberFormat="1" applyFont="1" applyFill="1" applyBorder="1" applyAlignment="1" applyProtection="1">
      <alignment horizontal="left" vertical="center"/>
      <protection locked="0"/>
    </xf>
    <xf numFmtId="49" fontId="10" fillId="25" borderId="18" xfId="0" applyNumberFormat="1" applyFont="1" applyFill="1" applyBorder="1" applyAlignment="1" applyProtection="1">
      <alignment horizontal="right" vertical="center"/>
      <protection locked="0"/>
    </xf>
    <xf numFmtId="49" fontId="10" fillId="25" borderId="19" xfId="0" applyNumberFormat="1" applyFont="1" applyFill="1" applyBorder="1" applyAlignment="1" applyProtection="1">
      <alignment horizontal="left" vertical="center"/>
      <protection locked="0"/>
    </xf>
    <xf numFmtId="202" fontId="10" fillId="18" borderId="20" xfId="0" applyNumberFormat="1" applyFont="1" applyFill="1" applyBorder="1" applyAlignment="1" applyProtection="1">
      <alignment horizontal="right" vertical="center"/>
      <protection locked="0"/>
    </xf>
    <xf numFmtId="202" fontId="10" fillId="18" borderId="21" xfId="0" applyNumberFormat="1" applyFont="1" applyFill="1" applyBorder="1" applyAlignment="1" applyProtection="1">
      <alignment horizontal="right" vertical="center"/>
      <protection locked="0"/>
    </xf>
    <xf numFmtId="202" fontId="10" fillId="18" borderId="22" xfId="0" applyNumberFormat="1" applyFont="1" applyFill="1" applyBorder="1" applyAlignment="1" applyProtection="1">
      <alignment horizontal="right" vertical="center"/>
      <protection locked="0"/>
    </xf>
    <xf numFmtId="200" fontId="10" fillId="18" borderId="23" xfId="0" applyNumberFormat="1" applyFont="1" applyFill="1" applyBorder="1" applyAlignment="1" applyProtection="1">
      <alignment horizontal="right" vertical="center"/>
      <protection locked="0"/>
    </xf>
    <xf numFmtId="202" fontId="10" fillId="18" borderId="24" xfId="0" applyNumberFormat="1" applyFont="1" applyFill="1" applyBorder="1" applyAlignment="1" applyProtection="1">
      <alignment horizontal="right" vertical="center"/>
      <protection locked="0"/>
    </xf>
    <xf numFmtId="49" fontId="10" fillId="25" borderId="25" xfId="0" applyNumberFormat="1" applyFont="1" applyFill="1" applyBorder="1" applyAlignment="1" applyProtection="1">
      <alignment vertical="center"/>
      <protection locked="0"/>
    </xf>
    <xf numFmtId="49" fontId="10" fillId="25" borderId="26" xfId="0" applyNumberFormat="1" applyFont="1" applyFill="1" applyBorder="1" applyAlignment="1" applyProtection="1">
      <alignment horizontal="left" vertical="center"/>
      <protection locked="0"/>
    </xf>
    <xf numFmtId="49" fontId="10" fillId="25" borderId="26" xfId="0" applyNumberFormat="1" applyFont="1" applyFill="1" applyBorder="1" applyAlignment="1" applyProtection="1">
      <alignment horizontal="right" vertical="center"/>
      <protection locked="0"/>
    </xf>
    <xf numFmtId="49" fontId="10" fillId="25" borderId="27" xfId="0" applyNumberFormat="1" applyFont="1" applyFill="1" applyBorder="1" applyAlignment="1" applyProtection="1">
      <alignment horizontal="left" vertical="center"/>
      <protection locked="0"/>
    </xf>
    <xf numFmtId="202" fontId="10" fillId="18" borderId="28" xfId="0" applyNumberFormat="1" applyFont="1" applyFill="1" applyBorder="1" applyAlignment="1" applyProtection="1">
      <alignment horizontal="right" vertical="center"/>
      <protection locked="0"/>
    </xf>
    <xf numFmtId="202" fontId="10" fillId="18" borderId="29" xfId="0" applyNumberFormat="1" applyFont="1" applyFill="1" applyBorder="1" applyAlignment="1" applyProtection="1">
      <alignment horizontal="right" vertical="center"/>
      <protection locked="0"/>
    </xf>
    <xf numFmtId="202" fontId="10" fillId="18" borderId="30" xfId="0" applyNumberFormat="1" applyFont="1" applyFill="1" applyBorder="1" applyAlignment="1" applyProtection="1">
      <alignment horizontal="right" vertical="center"/>
      <protection locked="0"/>
    </xf>
    <xf numFmtId="200" fontId="10" fillId="18" borderId="31" xfId="0" applyNumberFormat="1" applyFont="1" applyFill="1" applyBorder="1" applyAlignment="1" applyProtection="1">
      <alignment horizontal="right" vertical="center"/>
      <protection locked="0"/>
    </xf>
    <xf numFmtId="202" fontId="10" fillId="18" borderId="32" xfId="0" applyNumberFormat="1" applyFont="1" applyFill="1" applyBorder="1" applyAlignment="1" applyProtection="1">
      <alignment horizontal="right" vertical="center"/>
      <protection locked="0"/>
    </xf>
    <xf numFmtId="202" fontId="10" fillId="19" borderId="0" xfId="0" applyNumberFormat="1" applyFont="1" applyFill="1" applyAlignment="1" applyProtection="1">
      <alignment vertical="center"/>
      <protection hidden="1"/>
    </xf>
    <xf numFmtId="49" fontId="10" fillId="25" borderId="33" xfId="0" applyNumberFormat="1" applyFont="1" applyFill="1" applyBorder="1" applyAlignment="1" applyProtection="1">
      <alignment vertical="center"/>
      <protection locked="0"/>
    </xf>
    <xf numFmtId="49" fontId="10" fillId="25" borderId="34" xfId="0" applyNumberFormat="1" applyFont="1" applyFill="1" applyBorder="1" applyAlignment="1" applyProtection="1">
      <alignment horizontal="left" vertical="center"/>
      <protection locked="0"/>
    </xf>
    <xf numFmtId="49" fontId="10" fillId="25" borderId="34" xfId="0" applyNumberFormat="1" applyFont="1" applyFill="1" applyBorder="1" applyAlignment="1" applyProtection="1">
      <alignment horizontal="right" vertical="center"/>
      <protection locked="0"/>
    </xf>
    <xf numFmtId="49" fontId="10" fillId="25" borderId="35" xfId="0" applyNumberFormat="1" applyFont="1" applyFill="1" applyBorder="1" applyAlignment="1" applyProtection="1">
      <alignment horizontal="left" vertical="center"/>
      <protection locked="0"/>
    </xf>
    <xf numFmtId="202" fontId="10" fillId="18" borderId="36" xfId="0" applyNumberFormat="1" applyFont="1" applyFill="1" applyBorder="1" applyAlignment="1" applyProtection="1">
      <alignment horizontal="right" vertical="center"/>
      <protection locked="0"/>
    </xf>
    <xf numFmtId="202" fontId="10" fillId="18" borderId="37" xfId="0" applyNumberFormat="1" applyFont="1" applyFill="1" applyBorder="1" applyAlignment="1" applyProtection="1">
      <alignment horizontal="right" vertical="center"/>
      <protection locked="0"/>
    </xf>
    <xf numFmtId="202" fontId="10" fillId="18" borderId="38" xfId="0" applyNumberFormat="1" applyFont="1" applyFill="1" applyBorder="1" applyAlignment="1" applyProtection="1">
      <alignment horizontal="right" vertical="center"/>
      <protection locked="0"/>
    </xf>
    <xf numFmtId="200" fontId="10" fillId="18" borderId="39" xfId="0" applyNumberFormat="1" applyFont="1" applyFill="1" applyBorder="1" applyAlignment="1" applyProtection="1">
      <alignment horizontal="right" vertical="center"/>
      <protection locked="0"/>
    </xf>
    <xf numFmtId="202" fontId="10" fillId="18" borderId="40" xfId="0" applyNumberFormat="1" applyFont="1" applyFill="1" applyBorder="1" applyAlignment="1" applyProtection="1">
      <alignment horizontal="right" vertical="center"/>
      <protection locked="0"/>
    </xf>
    <xf numFmtId="49" fontId="9" fillId="25" borderId="41" xfId="0" applyNumberFormat="1" applyFont="1" applyFill="1" applyBorder="1" applyAlignment="1" applyProtection="1">
      <alignment vertical="center"/>
      <protection locked="0"/>
    </xf>
    <xf numFmtId="49" fontId="9" fillId="25" borderId="42" xfId="0" applyNumberFormat="1" applyFont="1" applyFill="1" applyBorder="1" applyAlignment="1" applyProtection="1">
      <alignment horizontal="left" vertical="center"/>
      <protection locked="0"/>
    </xf>
    <xf numFmtId="49" fontId="9" fillId="25" borderId="42" xfId="0" applyNumberFormat="1" applyFont="1" applyFill="1" applyBorder="1" applyAlignment="1" applyProtection="1">
      <alignment horizontal="right" vertical="center"/>
      <protection locked="0"/>
    </xf>
    <xf numFmtId="49" fontId="9" fillId="25" borderId="43" xfId="0" applyNumberFormat="1" applyFont="1" applyFill="1" applyBorder="1" applyAlignment="1" applyProtection="1">
      <alignment horizontal="left" vertical="center"/>
      <protection locked="0"/>
    </xf>
    <xf numFmtId="202" fontId="9" fillId="18" borderId="44" xfId="0" applyNumberFormat="1" applyFont="1" applyFill="1" applyBorder="1" applyAlignment="1" applyProtection="1">
      <alignment horizontal="right" vertical="center"/>
      <protection locked="0"/>
    </xf>
    <xf numFmtId="202" fontId="9" fillId="18" borderId="45" xfId="0" applyNumberFormat="1" applyFont="1" applyFill="1" applyBorder="1" applyAlignment="1" applyProtection="1">
      <alignment horizontal="right" vertical="center"/>
      <protection locked="0"/>
    </xf>
    <xf numFmtId="202" fontId="9" fillId="18" borderId="46" xfId="0" applyNumberFormat="1" applyFont="1" applyFill="1" applyBorder="1" applyAlignment="1" applyProtection="1">
      <alignment horizontal="right" vertical="center"/>
      <protection locked="0"/>
    </xf>
    <xf numFmtId="200" fontId="9" fillId="18" borderId="47" xfId="0" applyNumberFormat="1" applyFont="1" applyFill="1" applyBorder="1" applyAlignment="1" applyProtection="1">
      <alignment horizontal="right" vertical="center"/>
      <protection locked="0"/>
    </xf>
    <xf numFmtId="202" fontId="9" fillId="18" borderId="48" xfId="0" applyNumberFormat="1" applyFont="1" applyFill="1" applyBorder="1" applyAlignment="1" applyProtection="1">
      <alignment horizontal="right" vertical="center"/>
      <protection locked="0"/>
    </xf>
    <xf numFmtId="49" fontId="10" fillId="25" borderId="49" xfId="0" applyNumberFormat="1" applyFont="1" applyFill="1" applyBorder="1" applyAlignment="1" applyProtection="1">
      <alignment vertical="center"/>
      <protection locked="0"/>
    </xf>
    <xf numFmtId="49" fontId="10" fillId="25" borderId="50" xfId="0" applyNumberFormat="1" applyFont="1" applyFill="1" applyBorder="1" applyAlignment="1" applyProtection="1">
      <alignment horizontal="left" vertical="center"/>
      <protection locked="0"/>
    </xf>
    <xf numFmtId="49" fontId="10" fillId="25" borderId="50" xfId="0" applyNumberFormat="1" applyFont="1" applyFill="1" applyBorder="1" applyAlignment="1" applyProtection="1">
      <alignment horizontal="right" vertical="center"/>
      <protection locked="0"/>
    </xf>
    <xf numFmtId="49" fontId="10" fillId="25" borderId="51" xfId="0" applyNumberFormat="1" applyFont="1" applyFill="1" applyBorder="1" applyAlignment="1" applyProtection="1">
      <alignment horizontal="left" vertical="center"/>
      <protection locked="0"/>
    </xf>
    <xf numFmtId="202" fontId="10" fillId="18" borderId="52" xfId="0" applyNumberFormat="1" applyFont="1" applyFill="1" applyBorder="1" applyAlignment="1" applyProtection="1">
      <alignment horizontal="right" vertical="center"/>
      <protection locked="0"/>
    </xf>
    <xf numFmtId="202" fontId="10" fillId="18" borderId="53" xfId="0" applyNumberFormat="1" applyFont="1" applyFill="1" applyBorder="1" applyAlignment="1" applyProtection="1">
      <alignment horizontal="right" vertical="center"/>
      <protection locked="0"/>
    </xf>
    <xf numFmtId="202" fontId="10" fillId="18" borderId="54" xfId="0" applyNumberFormat="1" applyFont="1" applyFill="1" applyBorder="1" applyAlignment="1" applyProtection="1">
      <alignment horizontal="right" vertical="center"/>
      <protection locked="0"/>
    </xf>
    <xf numFmtId="200" fontId="10" fillId="18" borderId="55" xfId="0" applyNumberFormat="1" applyFont="1" applyFill="1" applyBorder="1" applyAlignment="1" applyProtection="1">
      <alignment horizontal="right" vertical="center"/>
      <protection locked="0"/>
    </xf>
    <xf numFmtId="202" fontId="10" fillId="18" borderId="56" xfId="0" applyNumberFormat="1" applyFont="1" applyFill="1" applyBorder="1" applyAlignment="1" applyProtection="1">
      <alignment horizontal="right" vertical="center"/>
      <protection locked="0"/>
    </xf>
    <xf numFmtId="49" fontId="10" fillId="25" borderId="57" xfId="0" applyNumberFormat="1" applyFont="1" applyFill="1" applyBorder="1" applyAlignment="1" applyProtection="1">
      <alignment vertical="center"/>
      <protection locked="0"/>
    </xf>
    <xf numFmtId="49" fontId="10" fillId="25" borderId="58" xfId="0" applyNumberFormat="1" applyFont="1" applyFill="1" applyBorder="1" applyAlignment="1" applyProtection="1">
      <alignment horizontal="left" vertical="center"/>
      <protection locked="0"/>
    </xf>
    <xf numFmtId="49" fontId="10" fillId="25" borderId="58" xfId="0" applyNumberFormat="1" applyFont="1" applyFill="1" applyBorder="1" applyAlignment="1" applyProtection="1">
      <alignment horizontal="right" vertical="center"/>
      <protection locked="0"/>
    </xf>
    <xf numFmtId="49" fontId="10" fillId="25" borderId="59" xfId="0" applyNumberFormat="1" applyFont="1" applyFill="1" applyBorder="1" applyAlignment="1" applyProtection="1">
      <alignment horizontal="left" vertical="center"/>
      <protection locked="0"/>
    </xf>
    <xf numFmtId="202" fontId="10" fillId="18" borderId="60" xfId="0" applyNumberFormat="1" applyFont="1" applyFill="1" applyBorder="1" applyAlignment="1" applyProtection="1">
      <alignment horizontal="right" vertical="center"/>
      <protection locked="0"/>
    </xf>
    <xf numFmtId="202" fontId="10" fillId="18" borderId="61" xfId="0" applyNumberFormat="1" applyFont="1" applyFill="1" applyBorder="1" applyAlignment="1" applyProtection="1">
      <alignment horizontal="right" vertical="center"/>
      <protection locked="0"/>
    </xf>
    <xf numFmtId="202" fontId="10" fillId="18" borderId="62" xfId="0" applyNumberFormat="1" applyFont="1" applyFill="1" applyBorder="1" applyAlignment="1" applyProtection="1">
      <alignment horizontal="right" vertical="center"/>
      <protection locked="0"/>
    </xf>
    <xf numFmtId="202" fontId="10" fillId="18" borderId="63" xfId="0" applyNumberFormat="1" applyFont="1" applyFill="1" applyBorder="1" applyAlignment="1" applyProtection="1">
      <alignment horizontal="right" vertical="center"/>
      <protection locked="0"/>
    </xf>
    <xf numFmtId="202" fontId="10" fillId="18" borderId="64" xfId="0" applyNumberFormat="1" applyFont="1" applyFill="1" applyBorder="1" applyAlignment="1" applyProtection="1">
      <alignment horizontal="right" vertical="center"/>
      <protection locked="0"/>
    </xf>
    <xf numFmtId="49" fontId="9" fillId="25" borderId="65" xfId="0" applyNumberFormat="1" applyFont="1" applyFill="1" applyBorder="1" applyAlignment="1" applyProtection="1">
      <alignment vertical="center"/>
      <protection locked="0"/>
    </xf>
    <xf numFmtId="49" fontId="9" fillId="25" borderId="66" xfId="0" applyNumberFormat="1" applyFont="1" applyFill="1" applyBorder="1" applyAlignment="1" applyProtection="1">
      <alignment horizontal="left" vertical="center"/>
      <protection locked="0"/>
    </xf>
    <xf numFmtId="49" fontId="9" fillId="25" borderId="66" xfId="0" applyNumberFormat="1" applyFont="1" applyFill="1" applyBorder="1" applyAlignment="1" applyProtection="1">
      <alignment horizontal="right" vertical="center"/>
      <protection locked="0"/>
    </xf>
    <xf numFmtId="49" fontId="9" fillId="25" borderId="67" xfId="0" applyNumberFormat="1" applyFont="1" applyFill="1" applyBorder="1" applyAlignment="1" applyProtection="1">
      <alignment horizontal="left" vertical="center"/>
      <protection locked="0"/>
    </xf>
    <xf numFmtId="202" fontId="9" fillId="18" borderId="68" xfId="0" applyNumberFormat="1" applyFont="1" applyFill="1" applyBorder="1" applyAlignment="1" applyProtection="1">
      <alignment horizontal="right" vertical="center"/>
      <protection locked="0"/>
    </xf>
    <xf numFmtId="202" fontId="9" fillId="18" borderId="69" xfId="0" applyNumberFormat="1" applyFont="1" applyFill="1" applyBorder="1" applyAlignment="1" applyProtection="1">
      <alignment horizontal="right" vertical="center"/>
      <protection locked="0"/>
    </xf>
    <xf numFmtId="202" fontId="9" fillId="18" borderId="70" xfId="0" applyNumberFormat="1" applyFont="1" applyFill="1" applyBorder="1" applyAlignment="1" applyProtection="1">
      <alignment horizontal="right" vertical="center"/>
      <protection locked="0"/>
    </xf>
    <xf numFmtId="200" fontId="9" fillId="18" borderId="71" xfId="0" applyNumberFormat="1" applyFont="1" applyFill="1" applyBorder="1" applyAlignment="1" applyProtection="1">
      <alignment horizontal="right" vertical="center"/>
      <protection locked="0"/>
    </xf>
    <xf numFmtId="202" fontId="9" fillId="18" borderId="72" xfId="0" applyNumberFormat="1" applyFont="1" applyFill="1" applyBorder="1" applyAlignment="1" applyProtection="1">
      <alignment horizontal="right" vertical="center"/>
      <protection locked="0"/>
    </xf>
    <xf numFmtId="0" fontId="15" fillId="0" borderId="73" xfId="0" applyFont="1" applyFill="1" applyBorder="1" applyAlignment="1" applyProtection="1">
      <alignment/>
      <protection hidden="1"/>
    </xf>
    <xf numFmtId="0" fontId="16" fillId="0" borderId="73" xfId="0" applyFont="1" applyFill="1" applyBorder="1" applyAlignment="1" applyProtection="1">
      <alignment/>
      <protection hidden="1"/>
    </xf>
    <xf numFmtId="0" fontId="16" fillId="0" borderId="73" xfId="0" applyFont="1" applyFill="1" applyBorder="1" applyAlignment="1" applyProtection="1">
      <alignment horizontal="right"/>
      <protection locked="0"/>
    </xf>
    <xf numFmtId="0" fontId="17" fillId="0" borderId="0" xfId="0" applyFont="1" applyFill="1" applyAlignment="1" applyProtection="1">
      <alignment horizontal="center" vertical="top"/>
      <protection locked="0"/>
    </xf>
    <xf numFmtId="49" fontId="9" fillId="25" borderId="74" xfId="0" applyNumberFormat="1" applyFont="1" applyFill="1" applyBorder="1" applyAlignment="1" applyProtection="1">
      <alignment vertical="center"/>
      <protection locked="0"/>
    </xf>
    <xf numFmtId="49" fontId="9" fillId="25" borderId="75" xfId="0" applyNumberFormat="1" applyFont="1" applyFill="1" applyBorder="1" applyAlignment="1" applyProtection="1">
      <alignment horizontal="left" vertical="center"/>
      <protection locked="0"/>
    </xf>
    <xf numFmtId="49" fontId="9" fillId="25" borderId="75" xfId="0" applyNumberFormat="1" applyFont="1" applyFill="1" applyBorder="1" applyAlignment="1" applyProtection="1">
      <alignment horizontal="right" vertical="center"/>
      <protection locked="0"/>
    </xf>
    <xf numFmtId="49" fontId="9" fillId="25" borderId="76" xfId="0" applyNumberFormat="1" applyFont="1" applyFill="1" applyBorder="1" applyAlignment="1" applyProtection="1">
      <alignment horizontal="left" vertical="center"/>
      <protection locked="0"/>
    </xf>
    <xf numFmtId="202" fontId="9" fillId="18" borderId="77" xfId="0" applyNumberFormat="1" applyFont="1" applyFill="1" applyBorder="1" applyAlignment="1" applyProtection="1">
      <alignment horizontal="right" vertical="center"/>
      <protection locked="0"/>
    </xf>
    <xf numFmtId="202" fontId="9" fillId="18" borderId="78" xfId="0" applyNumberFormat="1" applyFont="1" applyFill="1" applyBorder="1" applyAlignment="1" applyProtection="1">
      <alignment horizontal="right" vertical="center"/>
      <protection locked="0"/>
    </xf>
    <xf numFmtId="202" fontId="9" fillId="18" borderId="79" xfId="0" applyNumberFormat="1" applyFont="1" applyFill="1" applyBorder="1" applyAlignment="1" applyProtection="1">
      <alignment horizontal="right" vertical="center"/>
      <protection locked="0"/>
    </xf>
    <xf numFmtId="202" fontId="9" fillId="18" borderId="80" xfId="0" applyNumberFormat="1" applyFont="1" applyFill="1" applyBorder="1" applyAlignment="1" applyProtection="1">
      <alignment horizontal="right" vertical="center"/>
      <protection locked="0"/>
    </xf>
    <xf numFmtId="200" fontId="9" fillId="18" borderId="68" xfId="0" applyNumberFormat="1" applyFont="1" applyFill="1" applyBorder="1" applyAlignment="1" applyProtection="1">
      <alignment horizontal="right" vertical="center"/>
      <protection locked="0"/>
    </xf>
    <xf numFmtId="200" fontId="9" fillId="18" borderId="69" xfId="0" applyNumberFormat="1" applyFont="1" applyFill="1" applyBorder="1" applyAlignment="1" applyProtection="1">
      <alignment horizontal="right" vertical="center"/>
      <protection locked="0"/>
    </xf>
    <xf numFmtId="200" fontId="9" fillId="18" borderId="70" xfId="0" applyNumberFormat="1" applyFont="1" applyFill="1" applyBorder="1" applyAlignment="1" applyProtection="1">
      <alignment horizontal="right" vertical="center"/>
      <protection locked="0"/>
    </xf>
    <xf numFmtId="200" fontId="9" fillId="18" borderId="72" xfId="0" applyNumberFormat="1" applyFont="1" applyFill="1" applyBorder="1" applyAlignment="1" applyProtection="1">
      <alignment horizontal="right" vertical="center"/>
      <protection locked="0"/>
    </xf>
    <xf numFmtId="49" fontId="10" fillId="25" borderId="81" xfId="0" applyNumberFormat="1" applyFont="1" applyFill="1" applyBorder="1" applyAlignment="1" applyProtection="1">
      <alignment horizontal="center" vertical="center" wrapText="1"/>
      <protection locked="0"/>
    </xf>
    <xf numFmtId="202" fontId="10" fillId="18" borderId="82" xfId="0" applyNumberFormat="1" applyFont="1" applyFill="1" applyBorder="1" applyAlignment="1" applyProtection="1">
      <alignment horizontal="right" vertical="center"/>
      <protection locked="0"/>
    </xf>
    <xf numFmtId="202" fontId="10" fillId="18" borderId="83" xfId="0" applyNumberFormat="1" applyFont="1" applyFill="1" applyBorder="1" applyAlignment="1" applyProtection="1">
      <alignment horizontal="right" vertical="center"/>
      <protection locked="0"/>
    </xf>
    <xf numFmtId="202" fontId="9" fillId="18" borderId="84" xfId="0" applyNumberFormat="1" applyFont="1" applyFill="1" applyBorder="1" applyAlignment="1" applyProtection="1">
      <alignment horizontal="right" vertical="center"/>
      <protection locked="0"/>
    </xf>
    <xf numFmtId="200" fontId="9" fillId="18" borderId="85" xfId="0" applyNumberFormat="1" applyFont="1" applyFill="1" applyBorder="1" applyAlignment="1" applyProtection="1">
      <alignment horizontal="right" vertical="center"/>
      <protection locked="0"/>
    </xf>
    <xf numFmtId="49" fontId="9" fillId="25" borderId="86" xfId="0" applyNumberFormat="1" applyFont="1" applyFill="1" applyBorder="1" applyAlignment="1" applyProtection="1">
      <alignment vertical="center" wrapText="1"/>
      <protection locked="0"/>
    </xf>
    <xf numFmtId="49" fontId="9" fillId="25" borderId="73" xfId="0" applyNumberFormat="1" applyFont="1" applyFill="1" applyBorder="1" applyAlignment="1" applyProtection="1">
      <alignment vertical="center" wrapText="1"/>
      <protection locked="0"/>
    </xf>
    <xf numFmtId="49" fontId="9" fillId="25" borderId="73" xfId="0" applyNumberFormat="1" applyFont="1" applyFill="1" applyBorder="1" applyAlignment="1" applyProtection="1">
      <alignment horizontal="right" vertical="center" wrapText="1"/>
      <protection locked="0"/>
    </xf>
    <xf numFmtId="49" fontId="9" fillId="25" borderId="87" xfId="0" applyNumberFormat="1" applyFont="1" applyFill="1" applyBorder="1" applyAlignment="1" applyProtection="1">
      <alignment vertical="center" wrapText="1"/>
      <protection locked="0"/>
    </xf>
    <xf numFmtId="49" fontId="9" fillId="25" borderId="88" xfId="0" applyNumberFormat="1" applyFont="1" applyFill="1" applyBorder="1" applyAlignment="1" applyProtection="1">
      <alignment vertical="center" wrapText="1"/>
      <protection locked="0"/>
    </xf>
    <xf numFmtId="49" fontId="9" fillId="25" borderId="0" xfId="0" applyNumberFormat="1" applyFont="1" applyFill="1" applyBorder="1" applyAlignment="1" applyProtection="1">
      <alignment vertical="center" wrapText="1"/>
      <protection locked="0"/>
    </xf>
    <xf numFmtId="49" fontId="9" fillId="25" borderId="0" xfId="0" applyNumberFormat="1" applyFont="1" applyFill="1" applyBorder="1" applyAlignment="1" applyProtection="1">
      <alignment horizontal="right" vertical="center" wrapText="1"/>
      <protection locked="0"/>
    </xf>
    <xf numFmtId="49" fontId="9" fillId="25" borderId="89" xfId="0" applyNumberFormat="1" applyFont="1" applyFill="1" applyBorder="1" applyAlignment="1" applyProtection="1">
      <alignment vertical="center" wrapText="1"/>
      <protection locked="0"/>
    </xf>
    <xf numFmtId="49" fontId="9" fillId="25" borderId="90" xfId="0" applyNumberFormat="1" applyFont="1" applyFill="1" applyBorder="1" applyAlignment="1" applyProtection="1">
      <alignment vertical="center" wrapText="1"/>
      <protection locked="0"/>
    </xf>
    <xf numFmtId="49" fontId="9" fillId="25" borderId="91" xfId="0" applyNumberFormat="1" applyFont="1" applyFill="1" applyBorder="1" applyAlignment="1" applyProtection="1">
      <alignment vertical="center" wrapText="1"/>
      <protection locked="0"/>
    </xf>
    <xf numFmtId="49" fontId="9" fillId="25" borderId="91" xfId="0" applyNumberFormat="1" applyFont="1" applyFill="1" applyBorder="1" applyAlignment="1" applyProtection="1">
      <alignment horizontal="right" vertical="center" wrapText="1"/>
      <protection locked="0"/>
    </xf>
    <xf numFmtId="49" fontId="9" fillId="25" borderId="92" xfId="0" applyNumberFormat="1" applyFont="1" applyFill="1" applyBorder="1" applyAlignment="1" applyProtection="1">
      <alignment vertical="center" wrapText="1"/>
      <protection locked="0"/>
    </xf>
    <xf numFmtId="0" fontId="10" fillId="25" borderId="93" xfId="0" applyNumberFormat="1" applyFont="1" applyFill="1" applyBorder="1" applyAlignment="1" applyProtection="1">
      <alignment horizontal="left" vertical="center"/>
      <protection locked="0"/>
    </xf>
    <xf numFmtId="0" fontId="10" fillId="25" borderId="94" xfId="0" applyNumberFormat="1" applyFont="1" applyFill="1" applyBorder="1" applyAlignment="1" applyProtection="1">
      <alignment horizontal="left" vertical="center"/>
      <protection locked="0"/>
    </xf>
    <xf numFmtId="200" fontId="10" fillId="18" borderId="32" xfId="0" applyNumberFormat="1" applyFont="1" applyFill="1" applyBorder="1" applyAlignment="1" applyProtection="1">
      <alignment horizontal="right" vertical="center"/>
      <protection locked="0"/>
    </xf>
    <xf numFmtId="200" fontId="10" fillId="18" borderId="40" xfId="0" applyNumberFormat="1" applyFont="1" applyFill="1" applyBorder="1" applyAlignment="1" applyProtection="1">
      <alignment horizontal="right" vertical="center"/>
      <protection locked="0"/>
    </xf>
    <xf numFmtId="202" fontId="10" fillId="18" borderId="46" xfId="0" applyNumberFormat="1" applyFont="1" applyFill="1" applyBorder="1" applyAlignment="1" applyProtection="1">
      <alignment horizontal="right" vertical="center"/>
      <protection locked="0"/>
    </xf>
    <xf numFmtId="200" fontId="10" fillId="18" borderId="48" xfId="0" applyNumberFormat="1" applyFont="1" applyFill="1" applyBorder="1" applyAlignment="1" applyProtection="1">
      <alignment horizontal="right" vertical="center"/>
      <protection locked="0"/>
    </xf>
    <xf numFmtId="202" fontId="10" fillId="18" borderId="95" xfId="0" applyNumberFormat="1" applyFont="1" applyFill="1" applyBorder="1" applyAlignment="1" applyProtection="1">
      <alignment horizontal="right" vertical="center"/>
      <protection locked="0"/>
    </xf>
    <xf numFmtId="200" fontId="10" fillId="18" borderId="56" xfId="0" applyNumberFormat="1" applyFont="1" applyFill="1" applyBorder="1" applyAlignment="1" applyProtection="1">
      <alignment horizontal="right" vertical="center"/>
      <protection locked="0"/>
    </xf>
    <xf numFmtId="0" fontId="41" fillId="19" borderId="0" xfId="0" applyFont="1" applyFill="1" applyAlignment="1" applyProtection="1">
      <alignment horizontal="center" vertical="center"/>
      <protection locked="0"/>
    </xf>
    <xf numFmtId="0" fontId="18" fillId="19" borderId="0" xfId="0" applyFont="1" applyFill="1" applyAlignment="1" applyProtection="1">
      <alignment vertical="center"/>
      <protection hidden="1"/>
    </xf>
    <xf numFmtId="49" fontId="11" fillId="0" borderId="0" xfId="0" applyNumberFormat="1" applyFont="1" applyFill="1" applyAlignment="1" applyProtection="1" quotePrefix="1">
      <alignment vertical="top"/>
      <protection locked="0"/>
    </xf>
    <xf numFmtId="49" fontId="10" fillId="25" borderId="96" xfId="0" applyNumberFormat="1" applyFont="1" applyFill="1" applyBorder="1" applyAlignment="1" applyProtection="1">
      <alignment horizontal="left" vertical="center"/>
      <protection locked="0"/>
    </xf>
    <xf numFmtId="49" fontId="10" fillId="25" borderId="97" xfId="0" applyNumberFormat="1" applyFont="1" applyFill="1" applyBorder="1" applyAlignment="1" applyProtection="1">
      <alignment horizontal="left" vertical="center"/>
      <protection locked="0"/>
    </xf>
    <xf numFmtId="202" fontId="10" fillId="18" borderId="98" xfId="0" applyNumberFormat="1" applyFont="1" applyFill="1" applyBorder="1" applyAlignment="1" applyProtection="1">
      <alignment horizontal="right" vertical="center"/>
      <protection locked="0"/>
    </xf>
    <xf numFmtId="202" fontId="10" fillId="18" borderId="99" xfId="0" applyNumberFormat="1" applyFont="1" applyFill="1" applyBorder="1" applyAlignment="1" applyProtection="1">
      <alignment horizontal="right" vertical="center"/>
      <protection locked="0"/>
    </xf>
    <xf numFmtId="202" fontId="10" fillId="18" borderId="100" xfId="0" applyNumberFormat="1" applyFont="1" applyFill="1" applyBorder="1" applyAlignment="1" applyProtection="1">
      <alignment horizontal="right" vertical="center"/>
      <protection locked="0"/>
    </xf>
    <xf numFmtId="197" fontId="10" fillId="19" borderId="0" xfId="0" applyNumberFormat="1" applyFont="1" applyFill="1" applyAlignment="1" applyProtection="1">
      <alignment vertical="center"/>
      <protection hidden="1"/>
    </xf>
    <xf numFmtId="49" fontId="10" fillId="25" borderId="41" xfId="0" applyNumberFormat="1" applyFont="1" applyFill="1" applyBorder="1" applyAlignment="1" applyProtection="1">
      <alignment vertical="center"/>
      <protection locked="0"/>
    </xf>
    <xf numFmtId="49" fontId="10" fillId="25" borderId="42" xfId="0" applyNumberFormat="1" applyFont="1" applyFill="1" applyBorder="1" applyAlignment="1" applyProtection="1">
      <alignment horizontal="right" vertical="center"/>
      <protection locked="0"/>
    </xf>
    <xf numFmtId="49" fontId="10" fillId="25" borderId="43" xfId="0" applyNumberFormat="1" applyFont="1" applyFill="1" applyBorder="1" applyAlignment="1" applyProtection="1">
      <alignment horizontal="left" vertical="center"/>
      <protection locked="0"/>
    </xf>
    <xf numFmtId="0" fontId="0" fillId="19" borderId="0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49" fontId="8" fillId="0" borderId="0" xfId="0" applyNumberFormat="1" applyFont="1" applyFill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 vertical="top"/>
      <protection locked="0"/>
    </xf>
    <xf numFmtId="49" fontId="10" fillId="25" borderId="13" xfId="0" applyNumberFormat="1" applyFont="1" applyFill="1" applyBorder="1" applyAlignment="1" applyProtection="1">
      <alignment vertical="center"/>
      <protection locked="0"/>
    </xf>
    <xf numFmtId="202" fontId="10" fillId="18" borderId="101" xfId="0" applyNumberFormat="1" applyFont="1" applyFill="1" applyBorder="1" applyAlignment="1" applyProtection="1">
      <alignment horizontal="right" vertical="center"/>
      <protection locked="0"/>
    </xf>
    <xf numFmtId="202" fontId="9" fillId="18" borderId="102" xfId="0" applyNumberFormat="1" applyFont="1" applyFill="1" applyBorder="1" applyAlignment="1" applyProtection="1">
      <alignment horizontal="right" vertical="center"/>
      <protection locked="0"/>
    </xf>
    <xf numFmtId="197" fontId="10" fillId="19" borderId="0" xfId="0" applyNumberFormat="1" applyFont="1" applyFill="1" applyBorder="1" applyAlignment="1" applyProtection="1">
      <alignment vertical="center"/>
      <protection hidden="1"/>
    </xf>
    <xf numFmtId="0" fontId="10" fillId="25" borderId="26" xfId="0" applyNumberFormat="1" applyFont="1" applyFill="1" applyBorder="1" applyAlignment="1" applyProtection="1">
      <alignment vertical="center"/>
      <protection locked="0"/>
    </xf>
    <xf numFmtId="0" fontId="10" fillId="25" borderId="26" xfId="0" applyNumberFormat="1" applyFont="1" applyFill="1" applyBorder="1" applyAlignment="1" applyProtection="1">
      <alignment vertical="center" wrapText="1"/>
      <protection locked="0"/>
    </xf>
    <xf numFmtId="49" fontId="10" fillId="25" borderId="42" xfId="0" applyNumberFormat="1" applyFont="1" applyFill="1" applyBorder="1" applyAlignment="1" applyProtection="1">
      <alignment horizontal="left" vertical="center"/>
      <protection locked="0"/>
    </xf>
    <xf numFmtId="49" fontId="10" fillId="0" borderId="11" xfId="0" applyNumberFormat="1" applyFont="1" applyFill="1" applyBorder="1" applyAlignment="1" applyProtection="1">
      <alignment horizontal="right" vertical="center"/>
      <protection locked="0"/>
    </xf>
    <xf numFmtId="49" fontId="10" fillId="25" borderId="103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104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17" xfId="0" applyNumberFormat="1" applyFont="1" applyFill="1" applyBorder="1" applyAlignment="1" applyProtection="1">
      <alignment horizontal="left" vertical="center"/>
      <protection locked="0"/>
    </xf>
    <xf numFmtId="0" fontId="10" fillId="25" borderId="18" xfId="0" applyNumberFormat="1" applyFont="1" applyFill="1" applyBorder="1" applyAlignment="1" applyProtection="1">
      <alignment vertical="center"/>
      <protection locked="0"/>
    </xf>
    <xf numFmtId="0" fontId="10" fillId="25" borderId="19" xfId="0" applyNumberFormat="1" applyFont="1" applyFill="1" applyBorder="1" applyAlignment="1" applyProtection="1">
      <alignment vertical="center"/>
      <protection locked="0"/>
    </xf>
    <xf numFmtId="49" fontId="10" fillId="25" borderId="25" xfId="0" applyNumberFormat="1" applyFont="1" applyFill="1" applyBorder="1" applyAlignment="1" applyProtection="1">
      <alignment horizontal="left" vertical="center"/>
      <protection locked="0"/>
    </xf>
    <xf numFmtId="0" fontId="10" fillId="25" borderId="27" xfId="0" applyNumberFormat="1" applyFont="1" applyFill="1" applyBorder="1" applyAlignment="1" applyProtection="1">
      <alignment vertical="center"/>
      <protection locked="0"/>
    </xf>
    <xf numFmtId="0" fontId="10" fillId="25" borderId="27" xfId="0" applyNumberFormat="1" applyFont="1" applyFill="1" applyBorder="1" applyAlignment="1" applyProtection="1">
      <alignment vertical="center" wrapText="1"/>
      <protection locked="0"/>
    </xf>
    <xf numFmtId="0" fontId="10" fillId="25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 quotePrefix="1">
      <alignment vertical="top"/>
      <protection locked="0"/>
    </xf>
    <xf numFmtId="49" fontId="9" fillId="25" borderId="49" xfId="0" applyNumberFormat="1" applyFont="1" applyFill="1" applyBorder="1" applyAlignment="1" applyProtection="1">
      <alignment horizontal="centerContinuous" vertical="center" wrapText="1"/>
      <protection locked="0"/>
    </xf>
    <xf numFmtId="49" fontId="9" fillId="25" borderId="105" xfId="0" applyNumberFormat="1" applyFont="1" applyFill="1" applyBorder="1" applyAlignment="1" applyProtection="1">
      <alignment horizontal="centerContinuous" vertical="center" wrapText="1"/>
      <protection locked="0"/>
    </xf>
    <xf numFmtId="0" fontId="9" fillId="25" borderId="106" xfId="0" applyNumberFormat="1" applyFont="1" applyFill="1" applyBorder="1" applyAlignment="1" applyProtection="1">
      <alignment horizontal="center" vertical="center" wrapText="1"/>
      <protection locked="0"/>
    </xf>
    <xf numFmtId="0" fontId="9" fillId="25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107" xfId="0" applyNumberFormat="1" applyFont="1" applyFill="1" applyBorder="1" applyAlignment="1" applyProtection="1">
      <alignment vertical="center"/>
      <protection locked="0"/>
    </xf>
    <xf numFmtId="49" fontId="10" fillId="25" borderId="108" xfId="0" applyNumberFormat="1" applyFont="1" applyFill="1" applyBorder="1" applyAlignment="1" applyProtection="1">
      <alignment horizontal="left" vertical="center"/>
      <protection locked="0"/>
    </xf>
    <xf numFmtId="49" fontId="10" fillId="25" borderId="108" xfId="0" applyNumberFormat="1" applyFont="1" applyFill="1" applyBorder="1" applyAlignment="1" applyProtection="1">
      <alignment horizontal="right" vertical="center"/>
      <protection locked="0"/>
    </xf>
    <xf numFmtId="49" fontId="10" fillId="25" borderId="109" xfId="0" applyNumberFormat="1" applyFont="1" applyFill="1" applyBorder="1" applyAlignment="1" applyProtection="1">
      <alignment horizontal="left" vertical="center"/>
      <protection locked="0"/>
    </xf>
    <xf numFmtId="202" fontId="10" fillId="18" borderId="110" xfId="0" applyNumberFormat="1" applyFont="1" applyFill="1" applyBorder="1" applyAlignment="1" applyProtection="1">
      <alignment horizontal="right" vertical="center"/>
      <protection locked="0"/>
    </xf>
    <xf numFmtId="202" fontId="10" fillId="18" borderId="111" xfId="0" applyNumberFormat="1" applyFont="1" applyFill="1" applyBorder="1" applyAlignment="1" applyProtection="1">
      <alignment horizontal="right" vertical="center"/>
      <protection locked="0"/>
    </xf>
    <xf numFmtId="200" fontId="10" fillId="18" borderId="112" xfId="0" applyNumberFormat="1" applyFont="1" applyFill="1" applyBorder="1" applyAlignment="1" applyProtection="1">
      <alignment horizontal="right" vertical="center"/>
      <protection locked="0"/>
    </xf>
    <xf numFmtId="49" fontId="10" fillId="25" borderId="113" xfId="0" applyNumberFormat="1" applyFont="1" applyFill="1" applyBorder="1" applyAlignment="1" applyProtection="1">
      <alignment vertical="center"/>
      <protection locked="0"/>
    </xf>
    <xf numFmtId="49" fontId="10" fillId="25" borderId="114" xfId="0" applyNumberFormat="1" applyFont="1" applyFill="1" applyBorder="1" applyAlignment="1" applyProtection="1">
      <alignment horizontal="left" vertical="center"/>
      <protection locked="0"/>
    </xf>
    <xf numFmtId="49" fontId="10" fillId="25" borderId="115" xfId="0" applyNumberFormat="1" applyFont="1" applyFill="1" applyBorder="1" applyAlignment="1" applyProtection="1">
      <alignment horizontal="left" vertical="center"/>
      <protection locked="0"/>
    </xf>
    <xf numFmtId="49" fontId="10" fillId="25" borderId="116" xfId="0" applyNumberFormat="1" applyFont="1" applyFill="1" applyBorder="1" applyAlignment="1" applyProtection="1">
      <alignment vertical="center"/>
      <protection locked="0"/>
    </xf>
    <xf numFmtId="49" fontId="10" fillId="25" borderId="117" xfId="0" applyNumberFormat="1" applyFont="1" applyFill="1" applyBorder="1" applyAlignment="1" applyProtection="1">
      <alignment horizontal="left" vertical="center"/>
      <protection locked="0"/>
    </xf>
    <xf numFmtId="49" fontId="10" fillId="25" borderId="117" xfId="0" applyNumberFormat="1" applyFont="1" applyFill="1" applyBorder="1" applyAlignment="1" applyProtection="1">
      <alignment horizontal="right" vertical="center"/>
      <protection locked="0"/>
    </xf>
    <xf numFmtId="49" fontId="10" fillId="25" borderId="118" xfId="0" applyNumberFormat="1" applyFont="1" applyFill="1" applyBorder="1" applyAlignment="1" applyProtection="1">
      <alignment horizontal="left" vertical="center"/>
      <protection locked="0"/>
    </xf>
    <xf numFmtId="202" fontId="10" fillId="18" borderId="119" xfId="0" applyNumberFormat="1" applyFont="1" applyFill="1" applyBorder="1" applyAlignment="1" applyProtection="1">
      <alignment horizontal="right" vertical="center"/>
      <protection locked="0"/>
    </xf>
    <xf numFmtId="202" fontId="10" fillId="18" borderId="120" xfId="0" applyNumberFormat="1" applyFont="1" applyFill="1" applyBorder="1" applyAlignment="1" applyProtection="1">
      <alignment horizontal="right" vertical="center"/>
      <protection locked="0"/>
    </xf>
    <xf numFmtId="200" fontId="10" fillId="18" borderId="12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Alignment="1">
      <alignment/>
    </xf>
    <xf numFmtId="0" fontId="15" fillId="19" borderId="0" xfId="0" applyFont="1" applyFill="1" applyAlignment="1" applyProtection="1">
      <alignment horizontal="left" vertical="center" wrapText="1"/>
      <protection hidden="1"/>
    </xf>
    <xf numFmtId="0" fontId="44" fillId="19" borderId="0" xfId="0" applyFont="1" applyFill="1" applyAlignment="1" applyProtection="1">
      <alignment horizontal="left" vertical="center" wrapText="1"/>
      <protection locked="0"/>
    </xf>
    <xf numFmtId="0" fontId="45" fillId="24" borderId="122" xfId="0" applyFont="1" applyFill="1" applyBorder="1" applyAlignment="1" applyProtection="1">
      <alignment horizontal="center" vertical="center" wrapText="1"/>
      <protection hidden="1"/>
    </xf>
    <xf numFmtId="22" fontId="44" fillId="19" borderId="0" xfId="0" applyNumberFormat="1" applyFont="1" applyFill="1" applyAlignment="1" applyProtection="1">
      <alignment horizontal="left" vertical="center" wrapText="1"/>
      <protection locked="0"/>
    </xf>
    <xf numFmtId="0" fontId="46" fillId="19" borderId="0" xfId="0" applyFont="1" applyFill="1" applyAlignment="1" applyProtection="1">
      <alignment horizontal="center" vertical="center" wrapText="1"/>
      <protection hidden="1"/>
    </xf>
    <xf numFmtId="0" fontId="15" fillId="18" borderId="55" xfId="0" applyFont="1" applyFill="1" applyBorder="1" applyAlignment="1" applyProtection="1">
      <alignment horizontal="left" vertical="center" wrapText="1"/>
      <protection locked="0"/>
    </xf>
    <xf numFmtId="0" fontId="47" fillId="4" borderId="55" xfId="0" applyFont="1" applyFill="1" applyBorder="1" applyAlignment="1" applyProtection="1">
      <alignment horizontal="center" vertical="center" wrapText="1"/>
      <protection hidden="1"/>
    </xf>
    <xf numFmtId="0" fontId="15" fillId="18" borderId="31" xfId="0" applyFont="1" applyFill="1" applyBorder="1" applyAlignment="1" applyProtection="1">
      <alignment horizontal="left" vertical="center" wrapText="1"/>
      <protection locked="0"/>
    </xf>
    <xf numFmtId="0" fontId="47" fillId="4" borderId="31" xfId="0" applyFont="1" applyFill="1" applyBorder="1" applyAlignment="1" applyProtection="1">
      <alignment horizontal="center" vertical="center" wrapText="1"/>
      <protection hidden="1"/>
    </xf>
    <xf numFmtId="0" fontId="15" fillId="18" borderId="39" xfId="0" applyFont="1" applyFill="1" applyBorder="1" applyAlignment="1" applyProtection="1">
      <alignment horizontal="left" vertical="center" wrapText="1"/>
      <protection locked="0"/>
    </xf>
    <xf numFmtId="0" fontId="47" fillId="4" borderId="39" xfId="0" applyFont="1" applyFill="1" applyBorder="1" applyAlignment="1" applyProtection="1">
      <alignment horizontal="center" vertical="center" wrapText="1"/>
      <protection hidden="1"/>
    </xf>
    <xf numFmtId="0" fontId="10" fillId="26" borderId="123" xfId="0" applyNumberFormat="1" applyFont="1" applyFill="1" applyBorder="1" applyAlignment="1" applyProtection="1">
      <alignment vertical="center"/>
      <protection locked="0"/>
    </xf>
    <xf numFmtId="0" fontId="10" fillId="26" borderId="124" xfId="0" applyNumberFormat="1" applyFont="1" applyFill="1" applyBorder="1" applyAlignment="1" applyProtection="1">
      <alignment horizontal="left" vertical="center"/>
      <protection locked="0"/>
    </xf>
    <xf numFmtId="0" fontId="10" fillId="26" borderId="125" xfId="0" applyNumberFormat="1" applyFont="1" applyFill="1" applyBorder="1" applyAlignment="1" applyProtection="1">
      <alignment horizontal="left" vertical="center"/>
      <protection locked="0"/>
    </xf>
    <xf numFmtId="0" fontId="10" fillId="26" borderId="126" xfId="0" applyNumberFormat="1" applyFont="1" applyFill="1" applyBorder="1" applyAlignment="1" applyProtection="1">
      <alignment horizontal="left" vertical="center"/>
      <protection locked="0"/>
    </xf>
    <xf numFmtId="0" fontId="10" fillId="26" borderId="126" xfId="0" applyNumberFormat="1" applyFont="1" applyFill="1" applyBorder="1" applyAlignment="1" applyProtection="1">
      <alignment horizontal="right" vertical="center"/>
      <protection locked="0"/>
    </xf>
    <xf numFmtId="0" fontId="10" fillId="26" borderId="127" xfId="0" applyNumberFormat="1" applyFont="1" applyFill="1" applyBorder="1" applyAlignment="1" applyProtection="1">
      <alignment horizontal="left" vertical="center"/>
      <protection locked="0"/>
    </xf>
    <xf numFmtId="202" fontId="10" fillId="27" borderId="128" xfId="0" applyNumberFormat="1" applyFont="1" applyFill="1" applyBorder="1" applyAlignment="1" applyProtection="1">
      <alignment horizontal="right" vertical="center"/>
      <protection locked="0"/>
    </xf>
    <xf numFmtId="202" fontId="10" fillId="27" borderId="129" xfId="0" applyNumberFormat="1" applyFont="1" applyFill="1" applyBorder="1" applyAlignment="1" applyProtection="1">
      <alignment horizontal="right" vertical="center"/>
      <protection locked="0"/>
    </xf>
    <xf numFmtId="202" fontId="10" fillId="27" borderId="130" xfId="0" applyNumberFormat="1" applyFont="1" applyFill="1" applyBorder="1" applyAlignment="1" applyProtection="1">
      <alignment horizontal="right" vertical="center"/>
      <protection locked="0"/>
    </xf>
    <xf numFmtId="200" fontId="10" fillId="27" borderId="131" xfId="0" applyNumberFormat="1" applyFont="1" applyFill="1" applyBorder="1" applyAlignment="1" applyProtection="1">
      <alignment horizontal="right" vertical="center"/>
      <protection locked="0"/>
    </xf>
    <xf numFmtId="0" fontId="10" fillId="26" borderId="93" xfId="0" applyNumberFormat="1" applyFont="1" applyFill="1" applyBorder="1" applyAlignment="1" applyProtection="1">
      <alignment horizontal="left" vertical="center"/>
      <protection locked="0"/>
    </xf>
    <xf numFmtId="202" fontId="10" fillId="27" borderId="20" xfId="0" applyNumberFormat="1" applyFont="1" applyFill="1" applyBorder="1" applyAlignment="1" applyProtection="1">
      <alignment horizontal="right" vertical="center"/>
      <protection locked="0"/>
    </xf>
    <xf numFmtId="202" fontId="10" fillId="27" borderId="21" xfId="0" applyNumberFormat="1" applyFont="1" applyFill="1" applyBorder="1" applyAlignment="1" applyProtection="1">
      <alignment horizontal="right" vertical="center"/>
      <protection locked="0"/>
    </xf>
    <xf numFmtId="202" fontId="10" fillId="27" borderId="22" xfId="0" applyNumberFormat="1" applyFont="1" applyFill="1" applyBorder="1" applyAlignment="1" applyProtection="1">
      <alignment horizontal="right" vertical="center"/>
      <protection locked="0"/>
    </xf>
    <xf numFmtId="200" fontId="10" fillId="27" borderId="24" xfId="0" applyNumberFormat="1" applyFont="1" applyFill="1" applyBorder="1" applyAlignment="1" applyProtection="1">
      <alignment horizontal="right" vertical="center"/>
      <protection locked="0"/>
    </xf>
    <xf numFmtId="0" fontId="10" fillId="26" borderId="132" xfId="0" applyNumberFormat="1" applyFont="1" applyFill="1" applyBorder="1" applyAlignment="1" applyProtection="1">
      <alignment vertical="center"/>
      <protection locked="0"/>
    </xf>
    <xf numFmtId="0" fontId="10" fillId="26" borderId="94" xfId="0" applyNumberFormat="1" applyFont="1" applyFill="1" applyBorder="1" applyAlignment="1" applyProtection="1">
      <alignment horizontal="left" vertical="center"/>
      <protection locked="0"/>
    </xf>
    <xf numFmtId="0" fontId="10" fillId="26" borderId="133" xfId="0" applyNumberFormat="1" applyFont="1" applyFill="1" applyBorder="1" applyAlignment="1" applyProtection="1">
      <alignment horizontal="left" vertical="center"/>
      <protection locked="0"/>
    </xf>
    <xf numFmtId="0" fontId="10" fillId="26" borderId="26" xfId="0" applyNumberFormat="1" applyFont="1" applyFill="1" applyBorder="1" applyAlignment="1" applyProtection="1">
      <alignment horizontal="left" vertical="center"/>
      <protection locked="0"/>
    </xf>
    <xf numFmtId="0" fontId="10" fillId="26" borderId="134" xfId="0" applyNumberFormat="1" applyFont="1" applyFill="1" applyBorder="1" applyAlignment="1" applyProtection="1">
      <alignment horizontal="right" vertical="center"/>
      <protection locked="0"/>
    </xf>
    <xf numFmtId="0" fontId="10" fillId="26" borderId="135" xfId="0" applyNumberFormat="1" applyFont="1" applyFill="1" applyBorder="1" applyAlignment="1" applyProtection="1">
      <alignment horizontal="left" vertical="center"/>
      <protection locked="0"/>
    </xf>
    <xf numFmtId="202" fontId="10" fillId="27" borderId="136" xfId="0" applyNumberFormat="1" applyFont="1" applyFill="1" applyBorder="1" applyAlignment="1" applyProtection="1">
      <alignment horizontal="right" vertical="center"/>
      <protection locked="0"/>
    </xf>
    <xf numFmtId="202" fontId="10" fillId="27" borderId="137" xfId="0" applyNumberFormat="1" applyFont="1" applyFill="1" applyBorder="1" applyAlignment="1" applyProtection="1">
      <alignment horizontal="right" vertical="center"/>
      <protection locked="0"/>
    </xf>
    <xf numFmtId="202" fontId="10" fillId="27" borderId="138" xfId="0" applyNumberFormat="1" applyFont="1" applyFill="1" applyBorder="1" applyAlignment="1" applyProtection="1">
      <alignment horizontal="right" vertical="center"/>
      <protection locked="0"/>
    </xf>
    <xf numFmtId="200" fontId="10" fillId="27" borderId="139" xfId="0" applyNumberFormat="1" applyFont="1" applyFill="1" applyBorder="1" applyAlignment="1" applyProtection="1">
      <alignment horizontal="right" vertical="center"/>
      <protection locked="0"/>
    </xf>
    <xf numFmtId="0" fontId="10" fillId="26" borderId="25" xfId="0" applyNumberFormat="1" applyFont="1" applyFill="1" applyBorder="1" applyAlignment="1" applyProtection="1">
      <alignment vertical="center"/>
      <protection locked="0"/>
    </xf>
    <xf numFmtId="0" fontId="10" fillId="26" borderId="97" xfId="0" applyNumberFormat="1" applyFont="1" applyFill="1" applyBorder="1" applyAlignment="1" applyProtection="1">
      <alignment horizontal="left" vertical="center"/>
      <protection locked="0"/>
    </xf>
    <xf numFmtId="0" fontId="10" fillId="26" borderId="26" xfId="0" applyNumberFormat="1" applyFont="1" applyFill="1" applyBorder="1" applyAlignment="1" applyProtection="1">
      <alignment horizontal="right" vertical="center"/>
      <protection locked="0"/>
    </xf>
    <xf numFmtId="0" fontId="10" fillId="26" borderId="27" xfId="0" applyNumberFormat="1" applyFont="1" applyFill="1" applyBorder="1" applyAlignment="1" applyProtection="1">
      <alignment horizontal="left" vertical="center"/>
      <protection locked="0"/>
    </xf>
    <xf numFmtId="202" fontId="10" fillId="27" borderId="28" xfId="0" applyNumberFormat="1" applyFont="1" applyFill="1" applyBorder="1" applyAlignment="1" applyProtection="1">
      <alignment horizontal="right" vertical="center"/>
      <protection locked="0"/>
    </xf>
    <xf numFmtId="202" fontId="10" fillId="27" borderId="29" xfId="0" applyNumberFormat="1" applyFont="1" applyFill="1" applyBorder="1" applyAlignment="1" applyProtection="1">
      <alignment horizontal="right" vertical="center"/>
      <protection locked="0"/>
    </xf>
    <xf numFmtId="202" fontId="10" fillId="27" borderId="30" xfId="0" applyNumberFormat="1" applyFont="1" applyFill="1" applyBorder="1" applyAlignment="1" applyProtection="1">
      <alignment horizontal="right" vertical="center"/>
      <protection locked="0"/>
    </xf>
    <xf numFmtId="200" fontId="10" fillId="27" borderId="32" xfId="0" applyNumberFormat="1" applyFont="1" applyFill="1" applyBorder="1" applyAlignment="1" applyProtection="1">
      <alignment horizontal="right" vertical="center"/>
      <protection locked="0"/>
    </xf>
    <xf numFmtId="0" fontId="10" fillId="26" borderId="33" xfId="0" applyNumberFormat="1" applyFont="1" applyFill="1" applyBorder="1" applyAlignment="1" applyProtection="1">
      <alignment vertical="center"/>
      <protection locked="0"/>
    </xf>
    <xf numFmtId="0" fontId="10" fillId="26" borderId="140" xfId="0" applyNumberFormat="1" applyFont="1" applyFill="1" applyBorder="1" applyAlignment="1" applyProtection="1">
      <alignment horizontal="left" vertical="center"/>
      <protection locked="0"/>
    </xf>
    <xf numFmtId="0" fontId="10" fillId="26" borderId="141" xfId="0" applyNumberFormat="1" applyFont="1" applyFill="1" applyBorder="1" applyAlignment="1" applyProtection="1">
      <alignment horizontal="left" vertical="center"/>
      <protection locked="0"/>
    </xf>
    <xf numFmtId="0" fontId="10" fillId="26" borderId="34" xfId="0" applyNumberFormat="1" applyFont="1" applyFill="1" applyBorder="1" applyAlignment="1" applyProtection="1">
      <alignment horizontal="left" vertical="center"/>
      <protection locked="0"/>
    </xf>
    <xf numFmtId="0" fontId="10" fillId="26" borderId="34" xfId="0" applyNumberFormat="1" applyFont="1" applyFill="1" applyBorder="1" applyAlignment="1" applyProtection="1">
      <alignment horizontal="right" vertical="center"/>
      <protection locked="0"/>
    </xf>
    <xf numFmtId="0" fontId="10" fillId="26" borderId="35" xfId="0" applyNumberFormat="1" applyFont="1" applyFill="1" applyBorder="1" applyAlignment="1" applyProtection="1">
      <alignment horizontal="left" vertical="center"/>
      <protection locked="0"/>
    </xf>
    <xf numFmtId="202" fontId="10" fillId="27" borderId="36" xfId="0" applyNumberFormat="1" applyFont="1" applyFill="1" applyBorder="1" applyAlignment="1" applyProtection="1">
      <alignment horizontal="right" vertical="center"/>
      <protection locked="0"/>
    </xf>
    <xf numFmtId="202" fontId="10" fillId="27" borderId="37" xfId="0" applyNumberFormat="1" applyFont="1" applyFill="1" applyBorder="1" applyAlignment="1" applyProtection="1">
      <alignment horizontal="right" vertical="center"/>
      <protection locked="0"/>
    </xf>
    <xf numFmtId="202" fontId="10" fillId="27" borderId="38" xfId="0" applyNumberFormat="1" applyFont="1" applyFill="1" applyBorder="1" applyAlignment="1" applyProtection="1">
      <alignment horizontal="right" vertical="center"/>
      <protection locked="0"/>
    </xf>
    <xf numFmtId="200" fontId="10" fillId="27" borderId="40" xfId="0" applyNumberFormat="1" applyFont="1" applyFill="1" applyBorder="1" applyAlignment="1" applyProtection="1">
      <alignment horizontal="right" vertical="center"/>
      <protection locked="0"/>
    </xf>
    <xf numFmtId="0" fontId="9" fillId="26" borderId="41" xfId="0" applyNumberFormat="1" applyFont="1" applyFill="1" applyBorder="1" applyAlignment="1" applyProtection="1">
      <alignment vertical="center"/>
      <protection locked="0"/>
    </xf>
    <xf numFmtId="0" fontId="9" fillId="26" borderId="142" xfId="0" applyNumberFormat="1" applyFont="1" applyFill="1" applyBorder="1" applyAlignment="1" applyProtection="1">
      <alignment horizontal="left" vertical="center"/>
      <protection locked="0"/>
    </xf>
    <xf numFmtId="0" fontId="9" fillId="26" borderId="143" xfId="0" applyNumberFormat="1" applyFont="1" applyFill="1" applyBorder="1" applyAlignment="1" applyProtection="1">
      <alignment horizontal="left" vertical="center"/>
      <protection locked="0"/>
    </xf>
    <xf numFmtId="0" fontId="9" fillId="26" borderId="43" xfId="0" applyNumberFormat="1" applyFont="1" applyFill="1" applyBorder="1" applyAlignment="1" applyProtection="1">
      <alignment horizontal="left" vertical="center"/>
      <protection locked="0"/>
    </xf>
    <xf numFmtId="202" fontId="9" fillId="27" borderId="144" xfId="0" applyNumberFormat="1" applyFont="1" applyFill="1" applyBorder="1" applyAlignment="1" applyProtection="1">
      <alignment horizontal="right" vertical="center"/>
      <protection locked="0"/>
    </xf>
    <xf numFmtId="202" fontId="9" fillId="27" borderId="145" xfId="0" applyNumberFormat="1" applyFont="1" applyFill="1" applyBorder="1" applyAlignment="1" applyProtection="1">
      <alignment horizontal="right" vertical="center"/>
      <protection locked="0"/>
    </xf>
    <xf numFmtId="202" fontId="9" fillId="27" borderId="46" xfId="0" applyNumberFormat="1" applyFont="1" applyFill="1" applyBorder="1" applyAlignment="1" applyProtection="1">
      <alignment horizontal="right" vertical="center"/>
      <protection locked="0"/>
    </xf>
    <xf numFmtId="200" fontId="9" fillId="27" borderId="48" xfId="0" applyNumberFormat="1" applyFont="1" applyFill="1" applyBorder="1" applyAlignment="1" applyProtection="1">
      <alignment horizontal="right" vertical="center"/>
      <protection locked="0"/>
    </xf>
    <xf numFmtId="0" fontId="10" fillId="26" borderId="146" xfId="0" applyNumberFormat="1" applyFont="1" applyFill="1" applyBorder="1" applyAlignment="1" applyProtection="1">
      <alignment horizontal="left" vertical="center"/>
      <protection locked="0"/>
    </xf>
    <xf numFmtId="0" fontId="10" fillId="26" borderId="147" xfId="0" applyNumberFormat="1" applyFont="1" applyFill="1" applyBorder="1" applyAlignment="1" applyProtection="1">
      <alignment horizontal="left" vertical="center"/>
      <protection locked="0"/>
    </xf>
    <xf numFmtId="0" fontId="9" fillId="26" borderId="42" xfId="0" applyNumberFormat="1" applyFont="1" applyFill="1" applyBorder="1" applyAlignment="1" applyProtection="1">
      <alignment horizontal="left" vertical="center"/>
      <protection locked="0"/>
    </xf>
    <xf numFmtId="0" fontId="9" fillId="26" borderId="42" xfId="0" applyNumberFormat="1" applyFont="1" applyFill="1" applyBorder="1" applyAlignment="1" applyProtection="1">
      <alignment vertical="center" wrapText="1"/>
      <protection locked="0"/>
    </xf>
    <xf numFmtId="0" fontId="10" fillId="26" borderId="148" xfId="0" applyNumberFormat="1" applyFont="1" applyFill="1" applyBorder="1" applyAlignment="1" applyProtection="1">
      <alignment vertical="center"/>
      <protection locked="0"/>
    </xf>
    <xf numFmtId="0" fontId="10" fillId="26" borderId="149" xfId="0" applyNumberFormat="1" applyFont="1" applyFill="1" applyBorder="1" applyAlignment="1" applyProtection="1">
      <alignment horizontal="left" vertical="center"/>
      <protection locked="0"/>
    </xf>
    <xf numFmtId="0" fontId="10" fillId="26" borderId="150" xfId="0" applyNumberFormat="1" applyFont="1" applyFill="1" applyBorder="1" applyAlignment="1" applyProtection="1">
      <alignment horizontal="left" vertical="center"/>
      <protection locked="0"/>
    </xf>
    <xf numFmtId="0" fontId="10" fillId="26" borderId="147" xfId="0" applyNumberFormat="1" applyFont="1" applyFill="1" applyBorder="1" applyAlignment="1" applyProtection="1">
      <alignment horizontal="right" vertical="center"/>
      <protection locked="0"/>
    </xf>
    <xf numFmtId="0" fontId="10" fillId="26" borderId="151" xfId="0" applyNumberFormat="1" applyFont="1" applyFill="1" applyBorder="1" applyAlignment="1" applyProtection="1">
      <alignment horizontal="left" vertical="center"/>
      <protection locked="0"/>
    </xf>
    <xf numFmtId="202" fontId="10" fillId="27" borderId="152" xfId="0" applyNumberFormat="1" applyFont="1" applyFill="1" applyBorder="1" applyAlignment="1" applyProtection="1">
      <alignment horizontal="right" vertical="center"/>
      <protection locked="0"/>
    </xf>
    <xf numFmtId="202" fontId="10" fillId="27" borderId="153" xfId="0" applyNumberFormat="1" applyFont="1" applyFill="1" applyBorder="1" applyAlignment="1" applyProtection="1">
      <alignment horizontal="right" vertical="center"/>
      <protection locked="0"/>
    </xf>
    <xf numFmtId="202" fontId="10" fillId="27" borderId="154" xfId="0" applyNumberFormat="1" applyFont="1" applyFill="1" applyBorder="1" applyAlignment="1" applyProtection="1">
      <alignment horizontal="right" vertical="center"/>
      <protection locked="0"/>
    </xf>
    <xf numFmtId="200" fontId="10" fillId="27" borderId="155" xfId="0" applyNumberFormat="1" applyFont="1" applyFill="1" applyBorder="1" applyAlignment="1" applyProtection="1">
      <alignment horizontal="right" vertical="center"/>
      <protection locked="0"/>
    </xf>
    <xf numFmtId="0" fontId="10" fillId="26" borderId="50" xfId="0" applyNumberFormat="1" applyFont="1" applyFill="1" applyBorder="1" applyAlignment="1" applyProtection="1">
      <alignment horizontal="left" vertical="center"/>
      <protection locked="0"/>
    </xf>
    <xf numFmtId="0" fontId="10" fillId="26" borderId="43" xfId="0" applyNumberFormat="1" applyFont="1" applyFill="1" applyBorder="1" applyAlignment="1" applyProtection="1">
      <alignment horizontal="left" vertical="center"/>
      <protection locked="0"/>
    </xf>
    <xf numFmtId="202" fontId="10" fillId="27" borderId="144" xfId="0" applyNumberFormat="1" applyFont="1" applyFill="1" applyBorder="1" applyAlignment="1" applyProtection="1">
      <alignment horizontal="right" vertical="center"/>
      <protection locked="0"/>
    </xf>
    <xf numFmtId="202" fontId="10" fillId="27" borderId="145" xfId="0" applyNumberFormat="1" applyFont="1" applyFill="1" applyBorder="1" applyAlignment="1" applyProtection="1">
      <alignment horizontal="right" vertical="center"/>
      <protection locked="0"/>
    </xf>
    <xf numFmtId="202" fontId="10" fillId="27" borderId="46" xfId="0" applyNumberFormat="1" applyFont="1" applyFill="1" applyBorder="1" applyAlignment="1" applyProtection="1">
      <alignment horizontal="right" vertical="center"/>
      <protection locked="0"/>
    </xf>
    <xf numFmtId="200" fontId="10" fillId="27" borderId="48" xfId="0" applyNumberFormat="1" applyFont="1" applyFill="1" applyBorder="1" applyAlignment="1" applyProtection="1">
      <alignment horizontal="right" vertical="center"/>
      <protection locked="0"/>
    </xf>
    <xf numFmtId="0" fontId="9" fillId="26" borderId="42" xfId="0" applyNumberFormat="1" applyFont="1" applyFill="1" applyBorder="1" applyAlignment="1" applyProtection="1">
      <alignment horizontal="right" vertical="center"/>
      <protection locked="0"/>
    </xf>
    <xf numFmtId="0" fontId="10" fillId="26" borderId="41" xfId="0" applyNumberFormat="1" applyFont="1" applyFill="1" applyBorder="1" applyAlignment="1" applyProtection="1">
      <alignment vertical="center"/>
      <protection locked="0"/>
    </xf>
    <xf numFmtId="0" fontId="10" fillId="26" borderId="142" xfId="0" applyNumberFormat="1" applyFont="1" applyFill="1" applyBorder="1" applyAlignment="1" applyProtection="1">
      <alignment horizontal="left" vertical="center"/>
      <protection locked="0"/>
    </xf>
    <xf numFmtId="0" fontId="10" fillId="26" borderId="143" xfId="0" applyNumberFormat="1" applyFont="1" applyFill="1" applyBorder="1" applyAlignment="1" applyProtection="1">
      <alignment horizontal="left" vertical="center"/>
      <protection locked="0"/>
    </xf>
    <xf numFmtId="0" fontId="10" fillId="26" borderId="42" xfId="0" applyNumberFormat="1" applyFont="1" applyFill="1" applyBorder="1" applyAlignment="1" applyProtection="1">
      <alignment horizontal="left" vertical="center"/>
      <protection locked="0"/>
    </xf>
    <xf numFmtId="0" fontId="10" fillId="26" borderId="42" xfId="0" applyNumberFormat="1" applyFont="1" applyFill="1" applyBorder="1" applyAlignment="1" applyProtection="1">
      <alignment horizontal="right" vertical="center"/>
      <protection locked="0"/>
    </xf>
    <xf numFmtId="0" fontId="10" fillId="26" borderId="49" xfId="0" applyNumberFormat="1" applyFont="1" applyFill="1" applyBorder="1" applyAlignment="1" applyProtection="1">
      <alignment vertical="center"/>
      <protection locked="0"/>
    </xf>
    <xf numFmtId="0" fontId="10" fillId="26" borderId="105" xfId="0" applyNumberFormat="1" applyFont="1" applyFill="1" applyBorder="1" applyAlignment="1" applyProtection="1">
      <alignment horizontal="left" vertical="center"/>
      <protection locked="0"/>
    </xf>
    <xf numFmtId="0" fontId="10" fillId="26" borderId="156" xfId="0" applyNumberFormat="1" applyFont="1" applyFill="1" applyBorder="1" applyAlignment="1" applyProtection="1">
      <alignment horizontal="left" vertical="center"/>
      <protection locked="0"/>
    </xf>
    <xf numFmtId="0" fontId="10" fillId="26" borderId="50" xfId="0" applyNumberFormat="1" applyFont="1" applyFill="1" applyBorder="1" applyAlignment="1" applyProtection="1">
      <alignment horizontal="right" vertical="center"/>
      <protection locked="0"/>
    </xf>
    <xf numFmtId="0" fontId="10" fillId="26" borderId="51" xfId="0" applyNumberFormat="1" applyFont="1" applyFill="1" applyBorder="1" applyAlignment="1" applyProtection="1">
      <alignment horizontal="left" vertical="center"/>
      <protection locked="0"/>
    </xf>
    <xf numFmtId="202" fontId="10" fillId="27" borderId="52" xfId="0" applyNumberFormat="1" applyFont="1" applyFill="1" applyBorder="1" applyAlignment="1" applyProtection="1">
      <alignment horizontal="right" vertical="center"/>
      <protection locked="0"/>
    </xf>
    <xf numFmtId="202" fontId="10" fillId="27" borderId="53" xfId="0" applyNumberFormat="1" applyFont="1" applyFill="1" applyBorder="1" applyAlignment="1" applyProtection="1">
      <alignment horizontal="right" vertical="center"/>
      <protection locked="0"/>
    </xf>
    <xf numFmtId="202" fontId="10" fillId="27" borderId="95" xfId="0" applyNumberFormat="1" applyFont="1" applyFill="1" applyBorder="1" applyAlignment="1" applyProtection="1">
      <alignment horizontal="right" vertical="center"/>
      <protection locked="0"/>
    </xf>
    <xf numFmtId="200" fontId="10" fillId="27" borderId="56" xfId="0" applyNumberFormat="1" applyFont="1" applyFill="1" applyBorder="1" applyAlignment="1" applyProtection="1">
      <alignment horizontal="right" vertical="center"/>
      <protection locked="0"/>
    </xf>
    <xf numFmtId="0" fontId="10" fillId="26" borderId="157" xfId="0" applyNumberFormat="1" applyFont="1" applyFill="1" applyBorder="1" applyAlignment="1" applyProtection="1">
      <alignment horizontal="left" vertical="center"/>
      <protection locked="0"/>
    </xf>
    <xf numFmtId="0" fontId="9" fillId="26" borderId="49" xfId="0" applyNumberFormat="1" applyFont="1" applyFill="1" applyBorder="1" applyAlignment="1" applyProtection="1">
      <alignment vertical="center"/>
      <protection locked="0"/>
    </xf>
    <xf numFmtId="0" fontId="9" fillId="26" borderId="156" xfId="0" applyNumberFormat="1" applyFont="1" applyFill="1" applyBorder="1" applyAlignment="1" applyProtection="1">
      <alignment horizontal="left" vertical="center"/>
      <protection locked="0"/>
    </xf>
    <xf numFmtId="0" fontId="9" fillId="26" borderId="75" xfId="0" applyNumberFormat="1" applyFont="1" applyFill="1" applyBorder="1" applyAlignment="1" applyProtection="1">
      <alignment horizontal="left" vertical="center"/>
      <protection locked="0"/>
    </xf>
    <xf numFmtId="0" fontId="9" fillId="26" borderId="65" xfId="0" applyNumberFormat="1" applyFont="1" applyFill="1" applyBorder="1" applyAlignment="1" applyProtection="1">
      <alignment vertical="center"/>
      <protection locked="0"/>
    </xf>
    <xf numFmtId="0" fontId="9" fillId="26" borderId="66" xfId="0" applyNumberFormat="1" applyFont="1" applyFill="1" applyBorder="1" applyAlignment="1" applyProtection="1">
      <alignment horizontal="left" vertical="center"/>
      <protection locked="0"/>
    </xf>
    <xf numFmtId="0" fontId="9" fillId="26" borderId="66" xfId="0" applyNumberFormat="1" applyFont="1" applyFill="1" applyBorder="1" applyAlignment="1" applyProtection="1">
      <alignment horizontal="right" vertical="center"/>
      <protection locked="0"/>
    </xf>
    <xf numFmtId="0" fontId="9" fillId="26" borderId="67" xfId="0" applyNumberFormat="1" applyFont="1" applyFill="1" applyBorder="1" applyAlignment="1" applyProtection="1">
      <alignment horizontal="left" vertical="center"/>
      <protection locked="0"/>
    </xf>
    <xf numFmtId="202" fontId="9" fillId="27" borderId="68" xfId="0" applyNumberFormat="1" applyFont="1" applyFill="1" applyBorder="1" applyAlignment="1" applyProtection="1">
      <alignment horizontal="right" vertical="center"/>
      <protection locked="0"/>
    </xf>
    <xf numFmtId="202" fontId="9" fillId="27" borderId="69" xfId="0" applyNumberFormat="1" applyFont="1" applyFill="1" applyBorder="1" applyAlignment="1" applyProtection="1">
      <alignment horizontal="right" vertical="center"/>
      <protection locked="0"/>
    </xf>
    <xf numFmtId="202" fontId="9" fillId="27" borderId="70" xfId="0" applyNumberFormat="1" applyFont="1" applyFill="1" applyBorder="1" applyAlignment="1" applyProtection="1">
      <alignment horizontal="right" vertical="center"/>
      <protection locked="0"/>
    </xf>
    <xf numFmtId="200" fontId="9" fillId="27" borderId="72" xfId="0" applyNumberFormat="1" applyFont="1" applyFill="1" applyBorder="1" applyAlignment="1" applyProtection="1">
      <alignment horizontal="right" vertical="center"/>
      <protection locked="0"/>
    </xf>
    <xf numFmtId="0" fontId="10" fillId="26" borderId="134" xfId="0" applyNumberFormat="1" applyFont="1" applyFill="1" applyBorder="1" applyAlignment="1" applyProtection="1">
      <alignment horizontal="left" vertical="center"/>
      <protection locked="0"/>
    </xf>
    <xf numFmtId="49" fontId="10" fillId="26" borderId="17" xfId="0" applyNumberFormat="1" applyFont="1" applyFill="1" applyBorder="1" applyAlignment="1" applyProtection="1">
      <alignment vertical="center"/>
      <protection locked="0"/>
    </xf>
    <xf numFmtId="49" fontId="10" fillId="26" borderId="96" xfId="0" applyNumberFormat="1" applyFont="1" applyFill="1" applyBorder="1" applyAlignment="1" applyProtection="1">
      <alignment horizontal="left" vertical="center"/>
      <protection locked="0"/>
    </xf>
    <xf numFmtId="49" fontId="10" fillId="26" borderId="19" xfId="0" applyNumberFormat="1" applyFont="1" applyFill="1" applyBorder="1" applyAlignment="1" applyProtection="1">
      <alignment horizontal="left" vertical="center"/>
      <protection locked="0"/>
    </xf>
    <xf numFmtId="202" fontId="10" fillId="27" borderId="158" xfId="0" applyNumberFormat="1" applyFont="1" applyFill="1" applyBorder="1" applyAlignment="1" applyProtection="1">
      <alignment horizontal="right" vertical="center"/>
      <protection locked="0"/>
    </xf>
    <xf numFmtId="49" fontId="10" fillId="26" borderId="25" xfId="0" applyNumberFormat="1" applyFont="1" applyFill="1" applyBorder="1" applyAlignment="1" applyProtection="1">
      <alignment vertical="center"/>
      <protection locked="0"/>
    </xf>
    <xf numFmtId="49" fontId="10" fillId="26" borderId="97" xfId="0" applyNumberFormat="1" applyFont="1" applyFill="1" applyBorder="1" applyAlignment="1" applyProtection="1">
      <alignment horizontal="left" vertical="center"/>
      <protection locked="0"/>
    </xf>
    <xf numFmtId="49" fontId="10" fillId="26" borderId="27" xfId="0" applyNumberFormat="1" applyFont="1" applyFill="1" applyBorder="1" applyAlignment="1" applyProtection="1">
      <alignment horizontal="left" vertical="center"/>
      <protection locked="0"/>
    </xf>
    <xf numFmtId="202" fontId="10" fillId="27" borderId="98" xfId="0" applyNumberFormat="1" applyFont="1" applyFill="1" applyBorder="1" applyAlignment="1" applyProtection="1">
      <alignment horizontal="right" vertical="center"/>
      <protection locked="0"/>
    </xf>
    <xf numFmtId="49" fontId="10" fillId="26" borderId="148" xfId="0" applyNumberFormat="1" applyFont="1" applyFill="1" applyBorder="1" applyAlignment="1" applyProtection="1">
      <alignment vertical="center"/>
      <protection locked="0"/>
    </xf>
    <xf numFmtId="49" fontId="10" fillId="26" borderId="150" xfId="0" applyNumberFormat="1" applyFont="1" applyFill="1" applyBorder="1" applyAlignment="1" applyProtection="1">
      <alignment horizontal="left" vertical="center"/>
      <protection locked="0"/>
    </xf>
    <xf numFmtId="49" fontId="10" fillId="26" borderId="151" xfId="0" applyNumberFormat="1" applyFont="1" applyFill="1" applyBorder="1" applyAlignment="1" applyProtection="1">
      <alignment horizontal="left" vertical="center"/>
      <protection locked="0"/>
    </xf>
    <xf numFmtId="202" fontId="10" fillId="27" borderId="159" xfId="0" applyNumberFormat="1" applyFont="1" applyFill="1" applyBorder="1" applyAlignment="1" applyProtection="1">
      <alignment horizontal="right" vertical="center"/>
      <protection locked="0"/>
    </xf>
    <xf numFmtId="49" fontId="10" fillId="26" borderId="33" xfId="0" applyNumberFormat="1" applyFont="1" applyFill="1" applyBorder="1" applyAlignment="1" applyProtection="1">
      <alignment vertical="center"/>
      <protection locked="0"/>
    </xf>
    <xf numFmtId="49" fontId="10" fillId="26" borderId="141" xfId="0" applyNumberFormat="1" applyFont="1" applyFill="1" applyBorder="1" applyAlignment="1" applyProtection="1">
      <alignment horizontal="left" vertical="center"/>
      <protection locked="0"/>
    </xf>
    <xf numFmtId="49" fontId="10" fillId="26" borderId="35" xfId="0" applyNumberFormat="1" applyFont="1" applyFill="1" applyBorder="1" applyAlignment="1" applyProtection="1">
      <alignment horizontal="left" vertical="center"/>
      <protection locked="0"/>
    </xf>
    <xf numFmtId="202" fontId="10" fillId="27" borderId="99" xfId="0" applyNumberFormat="1" applyFont="1" applyFill="1" applyBorder="1" applyAlignment="1" applyProtection="1">
      <alignment horizontal="right" vertical="center"/>
      <protection locked="0"/>
    </xf>
    <xf numFmtId="49" fontId="9" fillId="26" borderId="41" xfId="0" applyNumberFormat="1" applyFont="1" applyFill="1" applyBorder="1" applyAlignment="1" applyProtection="1">
      <alignment vertical="center"/>
      <protection locked="0"/>
    </xf>
    <xf numFmtId="49" fontId="9" fillId="26" borderId="143" xfId="0" applyNumberFormat="1" applyFont="1" applyFill="1" applyBorder="1" applyAlignment="1" applyProtection="1">
      <alignment horizontal="left" vertical="center"/>
      <protection locked="0"/>
    </xf>
    <xf numFmtId="49" fontId="9" fillId="26" borderId="43" xfId="0" applyNumberFormat="1" applyFont="1" applyFill="1" applyBorder="1" applyAlignment="1" applyProtection="1">
      <alignment horizontal="left" vertical="center"/>
      <protection locked="0"/>
    </xf>
    <xf numFmtId="202" fontId="9" fillId="27" borderId="101" xfId="0" applyNumberFormat="1" applyFont="1" applyFill="1" applyBorder="1" applyAlignment="1" applyProtection="1">
      <alignment horizontal="right" vertical="center"/>
      <protection locked="0"/>
    </xf>
    <xf numFmtId="202" fontId="9" fillId="27" borderId="160" xfId="0" applyNumberFormat="1" applyFont="1" applyFill="1" applyBorder="1" applyAlignment="1" applyProtection="1">
      <alignment horizontal="right" vertical="center"/>
      <protection locked="0"/>
    </xf>
    <xf numFmtId="49" fontId="10" fillId="26" borderId="49" xfId="0" applyNumberFormat="1" applyFont="1" applyFill="1" applyBorder="1" applyAlignment="1" applyProtection="1">
      <alignment vertical="center"/>
      <protection locked="0"/>
    </xf>
    <xf numFmtId="49" fontId="10" fillId="26" borderId="156" xfId="0" applyNumberFormat="1" applyFont="1" applyFill="1" applyBorder="1" applyAlignment="1" applyProtection="1">
      <alignment horizontal="left" vertical="center"/>
      <protection locked="0"/>
    </xf>
    <xf numFmtId="49" fontId="10" fillId="26" borderId="51" xfId="0" applyNumberFormat="1" applyFont="1" applyFill="1" applyBorder="1" applyAlignment="1" applyProtection="1">
      <alignment horizontal="left" vertical="center"/>
      <protection locked="0"/>
    </xf>
    <xf numFmtId="202" fontId="10" fillId="27" borderId="100" xfId="0" applyNumberFormat="1" applyFont="1" applyFill="1" applyBorder="1" applyAlignment="1" applyProtection="1">
      <alignment horizontal="right" vertical="center"/>
      <protection locked="0"/>
    </xf>
    <xf numFmtId="202" fontId="10" fillId="27" borderId="161" xfId="0" applyNumberFormat="1" applyFont="1" applyFill="1" applyBorder="1" applyAlignment="1" applyProtection="1">
      <alignment horizontal="right" vertical="center"/>
      <protection locked="0"/>
    </xf>
    <xf numFmtId="49" fontId="10" fillId="26" borderId="132" xfId="0" applyNumberFormat="1" applyFont="1" applyFill="1" applyBorder="1" applyAlignment="1" applyProtection="1">
      <alignment vertical="center"/>
      <protection locked="0"/>
    </xf>
    <xf numFmtId="49" fontId="10" fillId="26" borderId="133" xfId="0" applyNumberFormat="1" applyFont="1" applyFill="1" applyBorder="1" applyAlignment="1" applyProtection="1">
      <alignment horizontal="left" vertical="center"/>
      <protection locked="0"/>
    </xf>
    <xf numFmtId="49" fontId="10" fillId="26" borderId="135" xfId="0" applyNumberFormat="1" applyFont="1" applyFill="1" applyBorder="1" applyAlignment="1" applyProtection="1">
      <alignment horizontal="left" vertical="center"/>
      <protection locked="0"/>
    </xf>
    <xf numFmtId="202" fontId="10" fillId="27" borderId="162" xfId="0" applyNumberFormat="1" applyFont="1" applyFill="1" applyBorder="1" applyAlignment="1" applyProtection="1">
      <alignment horizontal="right" vertical="center"/>
      <protection locked="0"/>
    </xf>
    <xf numFmtId="202" fontId="10" fillId="27" borderId="163" xfId="0" applyNumberFormat="1" applyFont="1" applyFill="1" applyBorder="1" applyAlignment="1" applyProtection="1">
      <alignment horizontal="right" vertical="center"/>
      <protection locked="0"/>
    </xf>
    <xf numFmtId="202" fontId="10" fillId="27" borderId="164" xfId="0" applyNumberFormat="1" applyFont="1" applyFill="1" applyBorder="1" applyAlignment="1" applyProtection="1">
      <alignment horizontal="right" vertical="center"/>
      <protection locked="0"/>
    </xf>
    <xf numFmtId="202" fontId="10" fillId="27" borderId="165" xfId="0" applyNumberFormat="1" applyFont="1" applyFill="1" applyBorder="1" applyAlignment="1" applyProtection="1">
      <alignment horizontal="right" vertical="center"/>
      <protection locked="0"/>
    </xf>
    <xf numFmtId="200" fontId="9" fillId="27" borderId="48" xfId="0" applyNumberFormat="1" applyFont="1" applyFill="1" applyBorder="1" applyAlignment="1" applyProtection="1">
      <alignment horizontal="right" vertical="center"/>
      <protection locked="0"/>
    </xf>
    <xf numFmtId="49" fontId="9" fillId="26" borderId="74" xfId="0" applyNumberFormat="1" applyFont="1" applyFill="1" applyBorder="1" applyAlignment="1" applyProtection="1">
      <alignment horizontal="left" vertical="center"/>
      <protection locked="0"/>
    </xf>
    <xf numFmtId="0" fontId="9" fillId="26" borderId="166" xfId="0" applyNumberFormat="1" applyFont="1" applyFill="1" applyBorder="1" applyAlignment="1" applyProtection="1">
      <alignment horizontal="left" vertical="center"/>
      <protection locked="0"/>
    </xf>
    <xf numFmtId="49" fontId="9" fillId="26" borderId="167" xfId="0" applyNumberFormat="1" applyFont="1" applyFill="1" applyBorder="1" applyAlignment="1" applyProtection="1">
      <alignment horizontal="left" vertical="center"/>
      <protection locked="0"/>
    </xf>
    <xf numFmtId="49" fontId="10" fillId="26" borderId="76" xfId="0" applyNumberFormat="1" applyFont="1" applyFill="1" applyBorder="1" applyAlignment="1" applyProtection="1">
      <alignment horizontal="left" vertical="center"/>
      <protection locked="0"/>
    </xf>
    <xf numFmtId="202" fontId="9" fillId="27" borderId="168" xfId="0" applyNumberFormat="1" applyFont="1" applyFill="1" applyBorder="1" applyAlignment="1" applyProtection="1">
      <alignment horizontal="right" vertical="center"/>
      <protection locked="0"/>
    </xf>
    <xf numFmtId="202" fontId="9" fillId="27" borderId="78" xfId="0" applyNumberFormat="1" applyFont="1" applyFill="1" applyBorder="1" applyAlignment="1" applyProtection="1">
      <alignment horizontal="right" vertical="center"/>
      <protection locked="0"/>
    </xf>
    <xf numFmtId="202" fontId="9" fillId="27" borderId="79" xfId="0" applyNumberFormat="1" applyFont="1" applyFill="1" applyBorder="1" applyAlignment="1" applyProtection="1">
      <alignment horizontal="right" vertical="center"/>
      <protection locked="0"/>
    </xf>
    <xf numFmtId="200" fontId="9" fillId="27" borderId="80" xfId="0" applyNumberFormat="1" applyFont="1" applyFill="1" applyBorder="1" applyAlignment="1" applyProtection="1">
      <alignment horizontal="right" vertical="center"/>
      <protection locked="0"/>
    </xf>
    <xf numFmtId="203" fontId="9" fillId="27" borderId="80" xfId="0" applyNumberFormat="1" applyFont="1" applyFill="1" applyBorder="1" applyAlignment="1" applyProtection="1">
      <alignment horizontal="right" vertical="center"/>
      <protection locked="0"/>
    </xf>
    <xf numFmtId="49" fontId="9" fillId="26" borderId="65" xfId="0" applyNumberFormat="1" applyFont="1" applyFill="1" applyBorder="1" applyAlignment="1" applyProtection="1">
      <alignment vertical="center"/>
      <protection locked="0"/>
    </xf>
    <xf numFmtId="49" fontId="9" fillId="26" borderId="66" xfId="0" applyNumberFormat="1" applyFont="1" applyFill="1" applyBorder="1" applyAlignment="1" applyProtection="1">
      <alignment horizontal="left" vertical="center"/>
      <protection locked="0"/>
    </xf>
    <xf numFmtId="49" fontId="9" fillId="26" borderId="67" xfId="0" applyNumberFormat="1" applyFont="1" applyFill="1" applyBorder="1" applyAlignment="1" applyProtection="1">
      <alignment horizontal="left" vertical="center"/>
      <protection locked="0"/>
    </xf>
    <xf numFmtId="202" fontId="10" fillId="27" borderId="102" xfId="0" applyNumberFormat="1" applyFont="1" applyFill="1" applyBorder="1" applyAlignment="1" applyProtection="1">
      <alignment horizontal="right" vertical="center"/>
      <protection locked="0"/>
    </xf>
    <xf numFmtId="202" fontId="10" fillId="27" borderId="69" xfId="0" applyNumberFormat="1" applyFont="1" applyFill="1" applyBorder="1" applyAlignment="1" applyProtection="1">
      <alignment horizontal="right" vertical="center"/>
      <protection locked="0"/>
    </xf>
    <xf numFmtId="202" fontId="10" fillId="27" borderId="70" xfId="0" applyNumberFormat="1" applyFont="1" applyFill="1" applyBorder="1" applyAlignment="1" applyProtection="1">
      <alignment horizontal="right" vertical="center"/>
      <protection locked="0"/>
    </xf>
    <xf numFmtId="200" fontId="10" fillId="27" borderId="72" xfId="0" applyNumberFormat="1" applyFont="1" applyFill="1" applyBorder="1" applyAlignment="1" applyProtection="1">
      <alignment horizontal="right" vertical="center"/>
      <protection locked="0"/>
    </xf>
    <xf numFmtId="202" fontId="10" fillId="27" borderId="169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horizontal="center" vertical="top"/>
      <protection locked="0"/>
    </xf>
    <xf numFmtId="49" fontId="10" fillId="26" borderId="18" xfId="0" applyNumberFormat="1" applyFont="1" applyFill="1" applyBorder="1" applyAlignment="1" applyProtection="1">
      <alignment horizontal="left" vertical="center"/>
      <protection locked="0"/>
    </xf>
    <xf numFmtId="49" fontId="10" fillId="26" borderId="18" xfId="0" applyNumberFormat="1" applyFont="1" applyFill="1" applyBorder="1" applyAlignment="1" applyProtection="1">
      <alignment horizontal="right" vertical="center"/>
      <protection locked="0"/>
    </xf>
    <xf numFmtId="202" fontId="10" fillId="27" borderId="170" xfId="0" applyNumberFormat="1" applyFont="1" applyFill="1" applyBorder="1" applyAlignment="1" applyProtection="1">
      <alignment horizontal="right" vertical="center"/>
      <protection locked="0"/>
    </xf>
    <xf numFmtId="200" fontId="10" fillId="27" borderId="171" xfId="0" applyNumberFormat="1" applyFont="1" applyFill="1" applyBorder="1" applyAlignment="1" applyProtection="1">
      <alignment horizontal="right" vertical="center"/>
      <protection locked="0"/>
    </xf>
    <xf numFmtId="49" fontId="10" fillId="26" borderId="26" xfId="0" applyNumberFormat="1" applyFont="1" applyFill="1" applyBorder="1" applyAlignment="1" applyProtection="1">
      <alignment horizontal="left" vertical="center"/>
      <protection locked="0"/>
    </xf>
    <xf numFmtId="49" fontId="10" fillId="26" borderId="26" xfId="0" applyNumberFormat="1" applyFont="1" applyFill="1" applyBorder="1" applyAlignment="1" applyProtection="1">
      <alignment horizontal="right" vertical="center"/>
      <protection locked="0"/>
    </xf>
    <xf numFmtId="202" fontId="10" fillId="27" borderId="172" xfId="0" applyNumberFormat="1" applyFont="1" applyFill="1" applyBorder="1" applyAlignment="1" applyProtection="1">
      <alignment horizontal="right" vertical="center"/>
      <protection locked="0"/>
    </xf>
    <xf numFmtId="200" fontId="10" fillId="27" borderId="173" xfId="0" applyNumberFormat="1" applyFont="1" applyFill="1" applyBorder="1" applyAlignment="1" applyProtection="1">
      <alignment horizontal="right" vertical="center"/>
      <protection locked="0"/>
    </xf>
    <xf numFmtId="49" fontId="10" fillId="26" borderId="147" xfId="0" applyNumberFormat="1" applyFont="1" applyFill="1" applyBorder="1" applyAlignment="1" applyProtection="1">
      <alignment horizontal="left" vertical="center"/>
      <protection locked="0"/>
    </xf>
    <xf numFmtId="202" fontId="10" fillId="27" borderId="174" xfId="0" applyNumberFormat="1" applyFont="1" applyFill="1" applyBorder="1" applyAlignment="1" applyProtection="1">
      <alignment horizontal="right" vertical="center"/>
      <protection locked="0"/>
    </xf>
    <xf numFmtId="200" fontId="10" fillId="27" borderId="175" xfId="0" applyNumberFormat="1" applyFont="1" applyFill="1" applyBorder="1" applyAlignment="1" applyProtection="1">
      <alignment horizontal="right" vertical="center"/>
      <protection locked="0"/>
    </xf>
    <xf numFmtId="49" fontId="10" fillId="26" borderId="34" xfId="0" applyNumberFormat="1" applyFont="1" applyFill="1" applyBorder="1" applyAlignment="1" applyProtection="1">
      <alignment horizontal="left" vertical="center"/>
      <protection locked="0"/>
    </xf>
    <xf numFmtId="49" fontId="10" fillId="26" borderId="34" xfId="0" applyNumberFormat="1" applyFont="1" applyFill="1" applyBorder="1" applyAlignment="1" applyProtection="1">
      <alignment horizontal="right" vertical="center"/>
      <protection locked="0"/>
    </xf>
    <xf numFmtId="202" fontId="10" fillId="27" borderId="176" xfId="0" applyNumberFormat="1" applyFont="1" applyFill="1" applyBorder="1" applyAlignment="1" applyProtection="1">
      <alignment horizontal="right" vertical="center"/>
      <protection locked="0"/>
    </xf>
    <xf numFmtId="200" fontId="10" fillId="27" borderId="177" xfId="0" applyNumberFormat="1" applyFont="1" applyFill="1" applyBorder="1" applyAlignment="1" applyProtection="1">
      <alignment horizontal="right" vertical="center"/>
      <protection locked="0"/>
    </xf>
    <xf numFmtId="49" fontId="9" fillId="26" borderId="41" xfId="0" applyNumberFormat="1" applyFont="1" applyFill="1" applyBorder="1" applyAlignment="1" applyProtection="1">
      <alignment vertical="center"/>
      <protection locked="0"/>
    </xf>
    <xf numFmtId="0" fontId="9" fillId="26" borderId="142" xfId="0" applyNumberFormat="1" applyFont="1" applyFill="1" applyBorder="1" applyAlignment="1" applyProtection="1">
      <alignment horizontal="left" vertical="center"/>
      <protection locked="0"/>
    </xf>
    <xf numFmtId="49" fontId="9" fillId="26" borderId="143" xfId="0" applyNumberFormat="1" applyFont="1" applyFill="1" applyBorder="1" applyAlignment="1" applyProtection="1">
      <alignment horizontal="left" vertical="center"/>
      <protection locked="0"/>
    </xf>
    <xf numFmtId="49" fontId="9" fillId="26" borderId="42" xfId="0" applyNumberFormat="1" applyFont="1" applyFill="1" applyBorder="1" applyAlignment="1" applyProtection="1">
      <alignment horizontal="left" vertical="center"/>
      <protection locked="0"/>
    </xf>
    <xf numFmtId="49" fontId="9" fillId="26" borderId="42" xfId="0" applyNumberFormat="1" applyFont="1" applyFill="1" applyBorder="1" applyAlignment="1" applyProtection="1">
      <alignment vertical="center"/>
      <protection locked="0"/>
    </xf>
    <xf numFmtId="49" fontId="9" fillId="26" borderId="43" xfId="0" applyNumberFormat="1" applyFont="1" applyFill="1" applyBorder="1" applyAlignment="1" applyProtection="1">
      <alignment horizontal="left" vertical="center"/>
      <protection locked="0"/>
    </xf>
    <xf numFmtId="202" fontId="9" fillId="27" borderId="178" xfId="0" applyNumberFormat="1" applyFont="1" applyFill="1" applyBorder="1" applyAlignment="1" applyProtection="1">
      <alignment horizontal="right" vertical="center"/>
      <protection locked="0"/>
    </xf>
    <xf numFmtId="200" fontId="9" fillId="27" borderId="179" xfId="0" applyNumberFormat="1" applyFont="1" applyFill="1" applyBorder="1" applyAlignment="1" applyProtection="1">
      <alignment horizontal="right" vertical="center"/>
      <protection locked="0"/>
    </xf>
    <xf numFmtId="49" fontId="10" fillId="26" borderId="50" xfId="0" applyNumberFormat="1" applyFont="1" applyFill="1" applyBorder="1" applyAlignment="1" applyProtection="1">
      <alignment horizontal="left" vertical="center"/>
      <protection locked="0"/>
    </xf>
    <xf numFmtId="49" fontId="10" fillId="26" borderId="50" xfId="0" applyNumberFormat="1" applyFont="1" applyFill="1" applyBorder="1" applyAlignment="1" applyProtection="1">
      <alignment horizontal="right" vertical="center"/>
      <protection locked="0"/>
    </xf>
    <xf numFmtId="202" fontId="10" fillId="27" borderId="180" xfId="0" applyNumberFormat="1" applyFont="1" applyFill="1" applyBorder="1" applyAlignment="1" applyProtection="1">
      <alignment horizontal="right" vertical="center"/>
      <protection locked="0"/>
    </xf>
    <xf numFmtId="200" fontId="10" fillId="27" borderId="181" xfId="0" applyNumberFormat="1" applyFont="1" applyFill="1" applyBorder="1" applyAlignment="1" applyProtection="1">
      <alignment horizontal="right" vertical="center"/>
      <protection locked="0"/>
    </xf>
    <xf numFmtId="49" fontId="9" fillId="26" borderId="34" xfId="0" applyNumberFormat="1" applyFont="1" applyFill="1" applyBorder="1" applyAlignment="1" applyProtection="1">
      <alignment horizontal="left" vertical="center"/>
      <protection locked="0"/>
    </xf>
    <xf numFmtId="49" fontId="9" fillId="26" borderId="42" xfId="0" applyNumberFormat="1" applyFont="1" applyFill="1" applyBorder="1" applyAlignment="1" applyProtection="1">
      <alignment horizontal="right" vertical="center"/>
      <protection locked="0"/>
    </xf>
    <xf numFmtId="200" fontId="9" fillId="27" borderId="179" xfId="0" applyNumberFormat="1" applyFont="1" applyFill="1" applyBorder="1" applyAlignment="1" applyProtection="1">
      <alignment horizontal="right" vertical="center"/>
      <protection locked="0"/>
    </xf>
    <xf numFmtId="49" fontId="10" fillId="26" borderId="50" xfId="0" applyNumberFormat="1" applyFont="1" applyFill="1" applyBorder="1" applyAlignment="1" applyProtection="1">
      <alignment vertical="center"/>
      <protection locked="0"/>
    </xf>
    <xf numFmtId="49" fontId="10" fillId="26" borderId="26" xfId="0" applyNumberFormat="1" applyFont="1" applyFill="1" applyBorder="1" applyAlignment="1" applyProtection="1">
      <alignment vertical="center"/>
      <protection locked="0"/>
    </xf>
    <xf numFmtId="49" fontId="10" fillId="26" borderId="147" xfId="0" applyNumberFormat="1" applyFont="1" applyFill="1" applyBorder="1" applyAlignment="1" applyProtection="1">
      <alignment horizontal="right" vertical="center"/>
      <protection locked="0"/>
    </xf>
    <xf numFmtId="1" fontId="10" fillId="26" borderId="149" xfId="0" applyNumberFormat="1" applyFont="1" applyFill="1" applyBorder="1" applyAlignment="1" applyProtection="1">
      <alignment horizontal="left" vertical="center"/>
      <protection locked="0"/>
    </xf>
    <xf numFmtId="49" fontId="10" fillId="26" borderId="34" xfId="0" applyNumberFormat="1" applyFont="1" applyFill="1" applyBorder="1" applyAlignment="1" applyProtection="1">
      <alignment vertical="center"/>
      <protection locked="0"/>
    </xf>
    <xf numFmtId="49" fontId="9" fillId="26" borderId="49" xfId="0" applyNumberFormat="1" applyFont="1" applyFill="1" applyBorder="1" applyAlignment="1" applyProtection="1">
      <alignment vertical="center"/>
      <protection locked="0"/>
    </xf>
    <xf numFmtId="49" fontId="10" fillId="26" borderId="147" xfId="0" applyNumberFormat="1" applyFont="1" applyFill="1" applyBorder="1" applyAlignment="1" applyProtection="1">
      <alignment vertical="center"/>
      <protection locked="0"/>
    </xf>
    <xf numFmtId="49" fontId="9" fillId="26" borderId="34" xfId="0" applyNumberFormat="1" applyFont="1" applyFill="1" applyBorder="1" applyAlignment="1" applyProtection="1">
      <alignment vertical="center"/>
      <protection locked="0"/>
    </xf>
    <xf numFmtId="49" fontId="9" fillId="26" borderId="42" xfId="0" applyNumberFormat="1" applyFont="1" applyFill="1" applyBorder="1" applyAlignment="1" applyProtection="1">
      <alignment vertical="center"/>
      <protection locked="0"/>
    </xf>
    <xf numFmtId="49" fontId="10" fillId="26" borderId="134" xfId="0" applyNumberFormat="1" applyFont="1" applyFill="1" applyBorder="1" applyAlignment="1" applyProtection="1">
      <alignment horizontal="right" vertical="center"/>
      <protection locked="0"/>
    </xf>
    <xf numFmtId="202" fontId="10" fillId="27" borderId="182" xfId="0" applyNumberFormat="1" applyFont="1" applyFill="1" applyBorder="1" applyAlignment="1" applyProtection="1">
      <alignment horizontal="right" vertical="center"/>
      <protection locked="0"/>
    </xf>
    <xf numFmtId="200" fontId="10" fillId="27" borderId="183" xfId="0" applyNumberFormat="1" applyFont="1" applyFill="1" applyBorder="1" applyAlignment="1" applyProtection="1">
      <alignment horizontal="right" vertical="center"/>
      <protection locked="0"/>
    </xf>
    <xf numFmtId="49" fontId="10" fillId="26" borderId="33" xfId="0" applyNumberFormat="1" applyFont="1" applyFill="1" applyBorder="1" applyAlignment="1" applyProtection="1">
      <alignment vertical="center"/>
      <protection locked="0"/>
    </xf>
    <xf numFmtId="0" fontId="10" fillId="26" borderId="140" xfId="0" applyNumberFormat="1" applyFont="1" applyFill="1" applyBorder="1" applyAlignment="1" applyProtection="1">
      <alignment horizontal="left" vertical="center"/>
      <protection locked="0"/>
    </xf>
    <xf numFmtId="49" fontId="10" fillId="26" borderId="141" xfId="0" applyNumberFormat="1" applyFont="1" applyFill="1" applyBorder="1" applyAlignment="1" applyProtection="1">
      <alignment horizontal="left" vertical="center"/>
      <protection locked="0"/>
    </xf>
    <xf numFmtId="49" fontId="10" fillId="26" borderId="34" xfId="0" applyNumberFormat="1" applyFont="1" applyFill="1" applyBorder="1" applyAlignment="1" applyProtection="1">
      <alignment vertical="center"/>
      <protection locked="0"/>
    </xf>
    <xf numFmtId="49" fontId="10" fillId="26" borderId="35" xfId="0" applyNumberFormat="1" applyFont="1" applyFill="1" applyBorder="1" applyAlignment="1" applyProtection="1">
      <alignment horizontal="left" vertical="center"/>
      <protection locked="0"/>
    </xf>
    <xf numFmtId="200" fontId="10" fillId="27" borderId="177" xfId="0" applyNumberFormat="1" applyFont="1" applyFill="1" applyBorder="1" applyAlignment="1" applyProtection="1">
      <alignment horizontal="right" vertical="center"/>
      <protection locked="0"/>
    </xf>
    <xf numFmtId="49" fontId="10" fillId="26" borderId="13" xfId="0" applyNumberFormat="1" applyFont="1" applyFill="1" applyBorder="1" applyAlignment="1" applyProtection="1">
      <alignment vertical="center"/>
      <protection locked="0"/>
    </xf>
    <xf numFmtId="49" fontId="10" fillId="26" borderId="88" xfId="0" applyNumberFormat="1" applyFont="1" applyFill="1" applyBorder="1" applyAlignment="1" applyProtection="1">
      <alignment horizontal="left" vertical="center"/>
      <protection locked="0"/>
    </xf>
    <xf numFmtId="49" fontId="10" fillId="26" borderId="0" xfId="0" applyNumberFormat="1" applyFont="1" applyFill="1" applyBorder="1" applyAlignment="1" applyProtection="1">
      <alignment horizontal="left" vertical="center"/>
      <protection locked="0"/>
    </xf>
    <xf numFmtId="49" fontId="10" fillId="26" borderId="0" xfId="0" applyNumberFormat="1" applyFont="1" applyFill="1" applyBorder="1" applyAlignment="1" applyProtection="1">
      <alignment horizontal="right" vertical="center"/>
      <protection locked="0"/>
    </xf>
    <xf numFmtId="49" fontId="10" fillId="26" borderId="89" xfId="0" applyNumberFormat="1" applyFont="1" applyFill="1" applyBorder="1" applyAlignment="1" applyProtection="1">
      <alignment horizontal="left" vertical="center"/>
      <protection locked="0"/>
    </xf>
    <xf numFmtId="202" fontId="10" fillId="27" borderId="184" xfId="0" applyNumberFormat="1" applyFont="1" applyFill="1" applyBorder="1" applyAlignment="1" applyProtection="1">
      <alignment horizontal="right" vertical="center"/>
      <protection locked="0"/>
    </xf>
    <xf numFmtId="202" fontId="10" fillId="27" borderId="185" xfId="0" applyNumberFormat="1" applyFont="1" applyFill="1" applyBorder="1" applyAlignment="1" applyProtection="1">
      <alignment horizontal="right" vertical="center"/>
      <protection locked="0"/>
    </xf>
    <xf numFmtId="202" fontId="10" fillId="27" borderId="186" xfId="0" applyNumberFormat="1" applyFont="1" applyFill="1" applyBorder="1" applyAlignment="1" applyProtection="1">
      <alignment horizontal="right" vertical="center"/>
      <protection locked="0"/>
    </xf>
    <xf numFmtId="200" fontId="10" fillId="27" borderId="12" xfId="0" applyNumberFormat="1" applyFont="1" applyFill="1" applyBorder="1" applyAlignment="1" applyProtection="1">
      <alignment horizontal="right" vertical="center"/>
      <protection locked="0"/>
    </xf>
    <xf numFmtId="49" fontId="9" fillId="26" borderId="156" xfId="0" applyNumberFormat="1" applyFont="1" applyFill="1" applyBorder="1" applyAlignment="1" applyProtection="1">
      <alignment horizontal="left" vertical="center"/>
      <protection locked="0"/>
    </xf>
    <xf numFmtId="49" fontId="9" fillId="26" borderId="51" xfId="0" applyNumberFormat="1" applyFont="1" applyFill="1" applyBorder="1" applyAlignment="1" applyProtection="1">
      <alignment horizontal="left" vertical="center"/>
      <protection locked="0"/>
    </xf>
    <xf numFmtId="0" fontId="9" fillId="26" borderId="105" xfId="0" applyNumberFormat="1" applyFont="1" applyFill="1" applyBorder="1" applyAlignment="1" applyProtection="1">
      <alignment horizontal="left" vertical="center"/>
      <protection locked="0"/>
    </xf>
    <xf numFmtId="49" fontId="9" fillId="26" borderId="50" xfId="0" applyNumberFormat="1" applyFont="1" applyFill="1" applyBorder="1" applyAlignment="1" applyProtection="1">
      <alignment horizontal="left" vertical="center"/>
      <protection locked="0"/>
    </xf>
    <xf numFmtId="49" fontId="9" fillId="26" borderId="50" xfId="0" applyNumberFormat="1" applyFont="1" applyFill="1" applyBorder="1" applyAlignment="1" applyProtection="1">
      <alignment horizontal="right" vertical="center"/>
      <protection locked="0"/>
    </xf>
    <xf numFmtId="202" fontId="9" fillId="27" borderId="44" xfId="0" applyNumberFormat="1" applyFont="1" applyFill="1" applyBorder="1" applyAlignment="1" applyProtection="1">
      <alignment horizontal="right" vertical="center"/>
      <protection locked="0"/>
    </xf>
    <xf numFmtId="202" fontId="9" fillId="27" borderId="45" xfId="0" applyNumberFormat="1" applyFont="1" applyFill="1" applyBorder="1" applyAlignment="1" applyProtection="1">
      <alignment horizontal="right" vertical="center"/>
      <protection locked="0"/>
    </xf>
    <xf numFmtId="202" fontId="9" fillId="27" borderId="187" xfId="0" applyNumberFormat="1" applyFont="1" applyFill="1" applyBorder="1" applyAlignment="1" applyProtection="1">
      <alignment horizontal="right" vertical="center"/>
      <protection locked="0"/>
    </xf>
    <xf numFmtId="200" fontId="9" fillId="27" borderId="188" xfId="0" applyNumberFormat="1" applyFont="1" applyFill="1" applyBorder="1" applyAlignment="1" applyProtection="1">
      <alignment horizontal="right" vertical="center"/>
      <protection locked="0"/>
    </xf>
    <xf numFmtId="49" fontId="9" fillId="26" borderId="66" xfId="0" applyNumberFormat="1" applyFont="1" applyFill="1" applyBorder="1" applyAlignment="1" applyProtection="1">
      <alignment horizontal="right" vertical="center"/>
      <protection locked="0"/>
    </xf>
    <xf numFmtId="202" fontId="9" fillId="27" borderId="189" xfId="0" applyNumberFormat="1" applyFont="1" applyFill="1" applyBorder="1" applyAlignment="1" applyProtection="1">
      <alignment horizontal="right" vertical="center"/>
      <protection locked="0"/>
    </xf>
    <xf numFmtId="200" fontId="9" fillId="27" borderId="190" xfId="0" applyNumberFormat="1" applyFont="1" applyFill="1" applyBorder="1" applyAlignment="1" applyProtection="1">
      <alignment horizontal="right" vertical="center"/>
      <protection locked="0"/>
    </xf>
    <xf numFmtId="203" fontId="10" fillId="27" borderId="24" xfId="0" applyNumberFormat="1" applyFont="1" applyFill="1" applyBorder="1" applyAlignment="1" applyProtection="1">
      <alignment horizontal="right" vertical="center"/>
      <protection locked="0"/>
    </xf>
    <xf numFmtId="203" fontId="10" fillId="27" borderId="32" xfId="0" applyNumberFormat="1" applyFont="1" applyFill="1" applyBorder="1" applyAlignment="1" applyProtection="1">
      <alignment horizontal="right" vertical="center"/>
      <protection locked="0"/>
    </xf>
    <xf numFmtId="203" fontId="10" fillId="27" borderId="155" xfId="0" applyNumberFormat="1" applyFont="1" applyFill="1" applyBorder="1" applyAlignment="1" applyProtection="1">
      <alignment horizontal="right" vertical="center"/>
      <protection locked="0"/>
    </xf>
    <xf numFmtId="203" fontId="10" fillId="27" borderId="40" xfId="0" applyNumberFormat="1" applyFont="1" applyFill="1" applyBorder="1" applyAlignment="1" applyProtection="1">
      <alignment horizontal="right" vertical="center"/>
      <protection locked="0"/>
    </xf>
    <xf numFmtId="203" fontId="9" fillId="27" borderId="48" xfId="0" applyNumberFormat="1" applyFont="1" applyFill="1" applyBorder="1" applyAlignment="1" applyProtection="1">
      <alignment horizontal="right" vertical="center"/>
      <protection locked="0"/>
    </xf>
    <xf numFmtId="203" fontId="9" fillId="27" borderId="48" xfId="0" applyNumberFormat="1" applyFont="1" applyFill="1" applyBorder="1" applyAlignment="1" applyProtection="1">
      <alignment horizontal="right" vertical="center"/>
      <protection locked="0"/>
    </xf>
    <xf numFmtId="203" fontId="10" fillId="27" borderId="56" xfId="0" applyNumberFormat="1" applyFont="1" applyFill="1" applyBorder="1" applyAlignment="1" applyProtection="1">
      <alignment horizontal="right" vertical="center"/>
      <protection locked="0"/>
    </xf>
    <xf numFmtId="202" fontId="10" fillId="27" borderId="25" xfId="0" applyNumberFormat="1" applyFont="1" applyFill="1" applyBorder="1" applyAlignment="1" applyProtection="1">
      <alignment horizontal="right" vertical="center"/>
      <protection locked="0"/>
    </xf>
    <xf numFmtId="49" fontId="10" fillId="26" borderId="25" xfId="0" applyNumberFormat="1" applyFont="1" applyFill="1" applyBorder="1" applyAlignment="1" applyProtection="1">
      <alignment vertical="center"/>
      <protection locked="0"/>
    </xf>
    <xf numFmtId="0" fontId="10" fillId="26" borderId="94" xfId="0" applyNumberFormat="1" applyFont="1" applyFill="1" applyBorder="1" applyAlignment="1" applyProtection="1">
      <alignment horizontal="left" vertical="center"/>
      <protection locked="0"/>
    </xf>
    <xf numFmtId="49" fontId="10" fillId="26" borderId="97" xfId="0" applyNumberFormat="1" applyFont="1" applyFill="1" applyBorder="1" applyAlignment="1" applyProtection="1">
      <alignment horizontal="left" vertical="center"/>
      <protection locked="0"/>
    </xf>
    <xf numFmtId="49" fontId="10" fillId="26" borderId="27" xfId="0" applyNumberFormat="1" applyFont="1" applyFill="1" applyBorder="1" applyAlignment="1" applyProtection="1">
      <alignment horizontal="left" vertical="center"/>
      <protection locked="0"/>
    </xf>
    <xf numFmtId="203" fontId="10" fillId="27" borderId="32" xfId="0" applyNumberFormat="1" applyFont="1" applyFill="1" applyBorder="1" applyAlignment="1" applyProtection="1">
      <alignment horizontal="right" vertical="center"/>
      <protection locked="0"/>
    </xf>
    <xf numFmtId="49" fontId="10" fillId="26" borderId="148" xfId="0" applyNumberFormat="1" applyFont="1" applyFill="1" applyBorder="1" applyAlignment="1" applyProtection="1">
      <alignment vertical="center"/>
      <protection locked="0"/>
    </xf>
    <xf numFmtId="0" fontId="10" fillId="26" borderId="149" xfId="0" applyNumberFormat="1" applyFont="1" applyFill="1" applyBorder="1" applyAlignment="1" applyProtection="1">
      <alignment horizontal="left" vertical="center"/>
      <protection locked="0"/>
    </xf>
    <xf numFmtId="49" fontId="10" fillId="26" borderId="150" xfId="0" applyNumberFormat="1" applyFont="1" applyFill="1" applyBorder="1" applyAlignment="1" applyProtection="1">
      <alignment horizontal="left" vertical="center"/>
      <protection locked="0"/>
    </xf>
    <xf numFmtId="49" fontId="10" fillId="26" borderId="151" xfId="0" applyNumberFormat="1" applyFont="1" applyFill="1" applyBorder="1" applyAlignment="1" applyProtection="1">
      <alignment horizontal="left" vertical="center"/>
      <protection locked="0"/>
    </xf>
    <xf numFmtId="203" fontId="10" fillId="27" borderId="155" xfId="0" applyNumberFormat="1" applyFont="1" applyFill="1" applyBorder="1" applyAlignment="1" applyProtection="1">
      <alignment horizontal="right" vertical="center"/>
      <protection locked="0"/>
    </xf>
    <xf numFmtId="202" fontId="10" fillId="27" borderId="191" xfId="0" applyNumberFormat="1" applyFont="1" applyFill="1" applyBorder="1" applyAlignment="1" applyProtection="1">
      <alignment horizontal="right" vertical="center"/>
      <protection locked="0"/>
    </xf>
    <xf numFmtId="202" fontId="10" fillId="27" borderId="45" xfId="0" applyNumberFormat="1" applyFont="1" applyFill="1" applyBorder="1" applyAlignment="1" applyProtection="1">
      <alignment horizontal="right" vertical="center"/>
      <protection locked="0"/>
    </xf>
    <xf numFmtId="49" fontId="10" fillId="26" borderId="41" xfId="0" applyNumberFormat="1" applyFont="1" applyFill="1" applyBorder="1" applyAlignment="1" applyProtection="1">
      <alignment vertical="center"/>
      <protection locked="0"/>
    </xf>
    <xf numFmtId="203" fontId="10" fillId="27" borderId="139" xfId="0" applyNumberFormat="1" applyFont="1" applyFill="1" applyBorder="1" applyAlignment="1" applyProtection="1">
      <alignment horizontal="right" vertical="center"/>
      <protection locked="0"/>
    </xf>
    <xf numFmtId="49" fontId="10" fillId="26" borderId="143" xfId="0" applyNumberFormat="1" applyFont="1" applyFill="1" applyBorder="1" applyAlignment="1" applyProtection="1">
      <alignment horizontal="left" vertical="center"/>
      <protection locked="0"/>
    </xf>
    <xf numFmtId="49" fontId="10" fillId="26" borderId="43" xfId="0" applyNumberFormat="1" applyFont="1" applyFill="1" applyBorder="1" applyAlignment="1" applyProtection="1">
      <alignment horizontal="left" vertical="center"/>
      <protection locked="0"/>
    </xf>
    <xf numFmtId="203" fontId="10" fillId="27" borderId="48" xfId="0" applyNumberFormat="1" applyFont="1" applyFill="1" applyBorder="1" applyAlignment="1" applyProtection="1">
      <alignment horizontal="right" vertical="center"/>
      <protection locked="0"/>
    </xf>
    <xf numFmtId="202" fontId="10" fillId="27" borderId="192" xfId="0" applyNumberFormat="1" applyFont="1" applyFill="1" applyBorder="1" applyAlignment="1" applyProtection="1">
      <alignment horizontal="right" vertical="center"/>
      <protection locked="0"/>
    </xf>
    <xf numFmtId="49" fontId="10" fillId="26" borderId="49" xfId="0" applyNumberFormat="1" applyFont="1" applyFill="1" applyBorder="1" applyAlignment="1" applyProtection="1">
      <alignment vertical="center"/>
      <protection locked="0"/>
    </xf>
    <xf numFmtId="0" fontId="10" fillId="26" borderId="105" xfId="0" applyNumberFormat="1" applyFont="1" applyFill="1" applyBorder="1" applyAlignment="1" applyProtection="1">
      <alignment horizontal="left" vertical="center"/>
      <protection locked="0"/>
    </xf>
    <xf numFmtId="49" fontId="10" fillId="26" borderId="156" xfId="0" applyNumberFormat="1" applyFont="1" applyFill="1" applyBorder="1" applyAlignment="1" applyProtection="1">
      <alignment horizontal="left" vertical="center"/>
      <protection locked="0"/>
    </xf>
    <xf numFmtId="49" fontId="10" fillId="26" borderId="51" xfId="0" applyNumberFormat="1" applyFont="1" applyFill="1" applyBorder="1" applyAlignment="1" applyProtection="1">
      <alignment horizontal="left" vertical="center"/>
      <protection locked="0"/>
    </xf>
    <xf numFmtId="203" fontId="10" fillId="27" borderId="56" xfId="0" applyNumberFormat="1" applyFont="1" applyFill="1" applyBorder="1" applyAlignment="1" applyProtection="1">
      <alignment horizontal="right" vertical="center"/>
      <protection locked="0"/>
    </xf>
    <xf numFmtId="49" fontId="9" fillId="26" borderId="25" xfId="0" applyNumberFormat="1" applyFont="1" applyFill="1" applyBorder="1" applyAlignment="1" applyProtection="1">
      <alignment vertical="center"/>
      <protection locked="0"/>
    </xf>
    <xf numFmtId="49" fontId="9" fillId="26" borderId="97" xfId="0" applyNumberFormat="1" applyFont="1" applyFill="1" applyBorder="1" applyAlignment="1" applyProtection="1">
      <alignment horizontal="left" vertical="center"/>
      <protection locked="0"/>
    </xf>
    <xf numFmtId="49" fontId="9" fillId="26" borderId="27" xfId="0" applyNumberFormat="1" applyFont="1" applyFill="1" applyBorder="1" applyAlignment="1" applyProtection="1">
      <alignment horizontal="left" vertical="center"/>
      <protection locked="0"/>
    </xf>
    <xf numFmtId="49" fontId="10" fillId="26" borderId="41" xfId="0" applyNumberFormat="1" applyFont="1" applyFill="1" applyBorder="1" applyAlignment="1" applyProtection="1">
      <alignment vertical="center"/>
      <protection locked="0"/>
    </xf>
    <xf numFmtId="0" fontId="10" fillId="26" borderId="142" xfId="0" applyNumberFormat="1" applyFont="1" applyFill="1" applyBorder="1" applyAlignment="1" applyProtection="1">
      <alignment horizontal="left" vertical="center"/>
      <protection locked="0"/>
    </xf>
    <xf numFmtId="49" fontId="10" fillId="26" borderId="143" xfId="0" applyNumberFormat="1" applyFont="1" applyFill="1" applyBorder="1" applyAlignment="1" applyProtection="1">
      <alignment horizontal="left" vertical="center"/>
      <protection locked="0"/>
    </xf>
    <xf numFmtId="49" fontId="10" fillId="26" borderId="43" xfId="0" applyNumberFormat="1" applyFont="1" applyFill="1" applyBorder="1" applyAlignment="1" applyProtection="1">
      <alignment horizontal="left" vertical="center"/>
      <protection locked="0"/>
    </xf>
    <xf numFmtId="202" fontId="10" fillId="27" borderId="101" xfId="0" applyNumberFormat="1" applyFont="1" applyFill="1" applyBorder="1" applyAlignment="1" applyProtection="1">
      <alignment horizontal="right" vertical="center"/>
      <protection locked="0"/>
    </xf>
    <xf numFmtId="203" fontId="10" fillId="27" borderId="48" xfId="0" applyNumberFormat="1" applyFont="1" applyFill="1" applyBorder="1" applyAlignment="1" applyProtection="1">
      <alignment horizontal="right" vertical="center"/>
      <protection locked="0"/>
    </xf>
    <xf numFmtId="49" fontId="10" fillId="26" borderId="113" xfId="0" applyNumberFormat="1" applyFont="1" applyFill="1" applyBorder="1" applyAlignment="1" applyProtection="1">
      <alignment vertical="center"/>
      <protection locked="0"/>
    </xf>
    <xf numFmtId="0" fontId="10" fillId="26" borderId="193" xfId="0" applyNumberFormat="1" applyFont="1" applyFill="1" applyBorder="1" applyAlignment="1" applyProtection="1">
      <alignment horizontal="left" vertical="center"/>
      <protection locked="0"/>
    </xf>
    <xf numFmtId="49" fontId="10" fillId="26" borderId="194" xfId="0" applyNumberFormat="1" applyFont="1" applyFill="1" applyBorder="1" applyAlignment="1" applyProtection="1">
      <alignment horizontal="left" vertical="center"/>
      <protection locked="0"/>
    </xf>
    <xf numFmtId="49" fontId="10" fillId="26" borderId="195" xfId="0" applyNumberFormat="1" applyFont="1" applyFill="1" applyBorder="1" applyAlignment="1" applyProtection="1">
      <alignment horizontal="left" vertical="center"/>
      <protection locked="0"/>
    </xf>
    <xf numFmtId="203" fontId="10" fillId="27" borderId="40" xfId="0" applyNumberFormat="1" applyFont="1" applyFill="1" applyBorder="1" applyAlignment="1" applyProtection="1">
      <alignment horizontal="right" vertical="center"/>
      <protection locked="0"/>
    </xf>
    <xf numFmtId="49" fontId="9" fillId="26" borderId="33" xfId="0" applyNumberFormat="1" applyFont="1" applyFill="1" applyBorder="1" applyAlignment="1" applyProtection="1">
      <alignment vertical="center"/>
      <protection locked="0"/>
    </xf>
    <xf numFmtId="49" fontId="9" fillId="26" borderId="141" xfId="0" applyNumberFormat="1" applyFont="1" applyFill="1" applyBorder="1" applyAlignment="1" applyProtection="1">
      <alignment horizontal="left" vertical="center"/>
      <protection locked="0"/>
    </xf>
    <xf numFmtId="49" fontId="9" fillId="26" borderId="35" xfId="0" applyNumberFormat="1" applyFont="1" applyFill="1" applyBorder="1" applyAlignment="1" applyProtection="1">
      <alignment horizontal="left" vertical="center"/>
      <protection locked="0"/>
    </xf>
    <xf numFmtId="202" fontId="9" fillId="27" borderId="100" xfId="0" applyNumberFormat="1" applyFont="1" applyFill="1" applyBorder="1" applyAlignment="1" applyProtection="1">
      <alignment horizontal="right" vertical="center"/>
      <protection locked="0"/>
    </xf>
    <xf numFmtId="202" fontId="9" fillId="27" borderId="53" xfId="0" applyNumberFormat="1" applyFont="1" applyFill="1" applyBorder="1" applyAlignment="1" applyProtection="1">
      <alignment horizontal="right" vertical="center"/>
      <protection locked="0"/>
    </xf>
    <xf numFmtId="202" fontId="9" fillId="27" borderId="102" xfId="0" applyNumberFormat="1" applyFont="1" applyFill="1" applyBorder="1" applyAlignment="1" applyProtection="1">
      <alignment horizontal="right" vertical="center"/>
      <protection locked="0"/>
    </xf>
    <xf numFmtId="203" fontId="9" fillId="27" borderId="72" xfId="0" applyNumberFormat="1" applyFont="1" applyFill="1" applyBorder="1" applyAlignment="1" applyProtection="1">
      <alignment horizontal="right" vertical="center"/>
      <protection locked="0"/>
    </xf>
    <xf numFmtId="49" fontId="9" fillId="26" borderId="196" xfId="0" applyNumberFormat="1" applyFont="1" applyFill="1" applyBorder="1" applyAlignment="1" applyProtection="1">
      <alignment vertical="center"/>
      <protection locked="0"/>
    </xf>
    <xf numFmtId="49" fontId="9" fillId="26" borderId="197" xfId="0" applyNumberFormat="1" applyFont="1" applyFill="1" applyBorder="1" applyAlignment="1" applyProtection="1">
      <alignment horizontal="left" vertical="center"/>
      <protection locked="0"/>
    </xf>
    <xf numFmtId="49" fontId="9" fillId="26" borderId="197" xfId="0" applyNumberFormat="1" applyFont="1" applyFill="1" applyBorder="1" applyAlignment="1" applyProtection="1">
      <alignment horizontal="right" vertical="center"/>
      <protection locked="0"/>
    </xf>
    <xf numFmtId="49" fontId="9" fillId="26" borderId="198" xfId="0" applyNumberFormat="1" applyFont="1" applyFill="1" applyBorder="1" applyAlignment="1" applyProtection="1">
      <alignment horizontal="left" vertical="center"/>
      <protection locked="0"/>
    </xf>
    <xf numFmtId="202" fontId="9" fillId="27" borderId="199" xfId="0" applyNumberFormat="1" applyFont="1" applyFill="1" applyBorder="1" applyAlignment="1" applyProtection="1">
      <alignment horizontal="right" vertical="center"/>
      <protection locked="0"/>
    </xf>
    <xf numFmtId="202" fontId="9" fillId="27" borderId="200" xfId="0" applyNumberFormat="1" applyFont="1" applyFill="1" applyBorder="1" applyAlignment="1" applyProtection="1">
      <alignment horizontal="right" vertical="center"/>
      <protection locked="0"/>
    </xf>
    <xf numFmtId="202" fontId="9" fillId="27" borderId="201" xfId="0" applyNumberFormat="1" applyFont="1" applyFill="1" applyBorder="1" applyAlignment="1" applyProtection="1">
      <alignment horizontal="right" vertical="center"/>
      <protection locked="0"/>
    </xf>
    <xf numFmtId="49" fontId="9" fillId="26" borderId="202" xfId="0" applyNumberFormat="1" applyFont="1" applyFill="1" applyBorder="1" applyAlignment="1" applyProtection="1">
      <alignment vertical="center"/>
      <protection locked="0"/>
    </xf>
    <xf numFmtId="49" fontId="9" fillId="26" borderId="203" xfId="0" applyNumberFormat="1" applyFont="1" applyFill="1" applyBorder="1" applyAlignment="1" applyProtection="1">
      <alignment horizontal="left" vertical="center"/>
      <protection locked="0"/>
    </xf>
    <xf numFmtId="49" fontId="9" fillId="26" borderId="203" xfId="0" applyNumberFormat="1" applyFont="1" applyFill="1" applyBorder="1" applyAlignment="1" applyProtection="1">
      <alignment horizontal="right" vertical="center"/>
      <protection locked="0"/>
    </xf>
    <xf numFmtId="49" fontId="9" fillId="26" borderId="204" xfId="0" applyNumberFormat="1" applyFont="1" applyFill="1" applyBorder="1" applyAlignment="1" applyProtection="1">
      <alignment horizontal="left" vertical="center"/>
      <protection locked="0"/>
    </xf>
    <xf numFmtId="202" fontId="9" fillId="27" borderId="205" xfId="0" applyNumberFormat="1" applyFont="1" applyFill="1" applyBorder="1" applyAlignment="1" applyProtection="1">
      <alignment horizontal="right" vertical="center"/>
      <protection locked="0"/>
    </xf>
    <xf numFmtId="202" fontId="9" fillId="27" borderId="206" xfId="0" applyNumberFormat="1" applyFont="1" applyFill="1" applyBorder="1" applyAlignment="1" applyProtection="1">
      <alignment horizontal="right" vertical="center"/>
      <protection locked="0"/>
    </xf>
    <xf numFmtId="202" fontId="9" fillId="27" borderId="207" xfId="0" applyNumberFormat="1" applyFont="1" applyFill="1" applyBorder="1" applyAlignment="1" applyProtection="1">
      <alignment horizontal="right" vertical="center"/>
      <protection locked="0"/>
    </xf>
    <xf numFmtId="0" fontId="10" fillId="26" borderId="26" xfId="0" applyNumberFormat="1" applyFont="1" applyFill="1" applyBorder="1" applyAlignment="1" applyProtection="1">
      <alignment vertical="center"/>
      <protection locked="0"/>
    </xf>
    <xf numFmtId="202" fontId="10" fillId="27" borderId="32" xfId="0" applyNumberFormat="1" applyFont="1" applyFill="1" applyBorder="1" applyAlignment="1" applyProtection="1">
      <alignment horizontal="right" vertical="center"/>
      <protection locked="0"/>
    </xf>
    <xf numFmtId="0" fontId="10" fillId="26" borderId="26" xfId="0" applyNumberFormat="1" applyFont="1" applyFill="1" applyBorder="1" applyAlignment="1" applyProtection="1">
      <alignment vertical="center" wrapText="1"/>
      <protection locked="0"/>
    </xf>
    <xf numFmtId="0" fontId="9" fillId="26" borderId="42" xfId="0" applyNumberFormat="1" applyFont="1" applyFill="1" applyBorder="1" applyAlignment="1" applyProtection="1">
      <alignment vertical="center"/>
      <protection locked="0"/>
    </xf>
    <xf numFmtId="202" fontId="9" fillId="27" borderId="48" xfId="0" applyNumberFormat="1" applyFont="1" applyFill="1" applyBorder="1" applyAlignment="1" applyProtection="1">
      <alignment horizontal="right" vertical="center"/>
      <protection locked="0"/>
    </xf>
    <xf numFmtId="49" fontId="10" fillId="26" borderId="26" xfId="0" applyNumberFormat="1" applyFont="1" applyFill="1" applyBorder="1" applyAlignment="1" applyProtection="1">
      <alignment horizontal="left" vertical="center" wrapText="1"/>
      <protection locked="0"/>
    </xf>
    <xf numFmtId="49" fontId="10" fillId="26" borderId="42" xfId="0" applyNumberFormat="1" applyFont="1" applyFill="1" applyBorder="1" applyAlignment="1" applyProtection="1">
      <alignment horizontal="left" vertical="center"/>
      <protection locked="0"/>
    </xf>
    <xf numFmtId="49" fontId="10" fillId="26" borderId="42" xfId="0" applyNumberFormat="1" applyFont="1" applyFill="1" applyBorder="1" applyAlignment="1" applyProtection="1">
      <alignment horizontal="right" vertical="center"/>
      <protection locked="0"/>
    </xf>
    <xf numFmtId="49" fontId="10" fillId="26" borderId="74" xfId="0" applyNumberFormat="1" applyFont="1" applyFill="1" applyBorder="1" applyAlignment="1" applyProtection="1">
      <alignment vertical="center"/>
      <protection locked="0"/>
    </xf>
    <xf numFmtId="0" fontId="10" fillId="26" borderId="166" xfId="0" applyNumberFormat="1" applyFont="1" applyFill="1" applyBorder="1" applyAlignment="1" applyProtection="1">
      <alignment horizontal="left" vertical="center"/>
      <protection locked="0"/>
    </xf>
    <xf numFmtId="49" fontId="10" fillId="26" borderId="167" xfId="0" applyNumberFormat="1" applyFont="1" applyFill="1" applyBorder="1" applyAlignment="1" applyProtection="1">
      <alignment horizontal="left" vertical="center"/>
      <protection locked="0"/>
    </xf>
    <xf numFmtId="202" fontId="10" fillId="27" borderId="77" xfId="0" applyNumberFormat="1" applyFont="1" applyFill="1" applyBorder="1" applyAlignment="1" applyProtection="1">
      <alignment horizontal="right" vertical="center"/>
      <protection locked="0"/>
    </xf>
    <xf numFmtId="202" fontId="10" fillId="27" borderId="79" xfId="0" applyNumberFormat="1" applyFont="1" applyFill="1" applyBorder="1" applyAlignment="1" applyProtection="1">
      <alignment horizontal="right" vertical="center"/>
      <protection locked="0"/>
    </xf>
    <xf numFmtId="202" fontId="10" fillId="27" borderId="155" xfId="0" applyNumberFormat="1" applyFont="1" applyFill="1" applyBorder="1" applyAlignment="1" applyProtection="1">
      <alignment horizontal="right" vertical="center"/>
      <protection locked="0"/>
    </xf>
    <xf numFmtId="0" fontId="9" fillId="26" borderId="66" xfId="0" applyNumberFormat="1" applyFont="1" applyFill="1" applyBorder="1" applyAlignment="1" applyProtection="1">
      <alignment vertical="center"/>
      <protection locked="0"/>
    </xf>
    <xf numFmtId="202" fontId="9" fillId="27" borderId="72" xfId="0" applyNumberFormat="1" applyFont="1" applyFill="1" applyBorder="1" applyAlignment="1" applyProtection="1">
      <alignment horizontal="right" vertical="center"/>
      <protection locked="0"/>
    </xf>
    <xf numFmtId="0" fontId="9" fillId="26" borderId="203" xfId="0" applyNumberFormat="1" applyFont="1" applyFill="1" applyBorder="1" applyAlignment="1" applyProtection="1">
      <alignment vertical="center"/>
      <protection locked="0"/>
    </xf>
    <xf numFmtId="49" fontId="10" fillId="26" borderId="57" xfId="0" applyNumberFormat="1" applyFont="1" applyFill="1" applyBorder="1" applyAlignment="1" applyProtection="1">
      <alignment vertical="center"/>
      <protection locked="0"/>
    </xf>
    <xf numFmtId="0" fontId="10" fillId="26" borderId="208" xfId="0" applyNumberFormat="1" applyFont="1" applyFill="1" applyBorder="1" applyAlignment="1" applyProtection="1">
      <alignment horizontal="left" vertical="center"/>
      <protection locked="0"/>
    </xf>
    <xf numFmtId="49" fontId="10" fillId="26" borderId="209" xfId="0" applyNumberFormat="1" applyFont="1" applyFill="1" applyBorder="1" applyAlignment="1" applyProtection="1">
      <alignment horizontal="left" vertical="center"/>
      <protection locked="0"/>
    </xf>
    <xf numFmtId="0" fontId="10" fillId="26" borderId="58" xfId="0" applyNumberFormat="1" applyFont="1" applyFill="1" applyBorder="1" applyAlignment="1" applyProtection="1">
      <alignment horizontal="left" vertical="center"/>
      <protection locked="0"/>
    </xf>
    <xf numFmtId="49" fontId="10" fillId="26" borderId="58" xfId="0" applyNumberFormat="1" applyFont="1" applyFill="1" applyBorder="1" applyAlignment="1" applyProtection="1">
      <alignment horizontal="right" vertical="center"/>
      <protection locked="0"/>
    </xf>
    <xf numFmtId="49" fontId="10" fillId="26" borderId="59" xfId="0" applyNumberFormat="1" applyFont="1" applyFill="1" applyBorder="1" applyAlignment="1" applyProtection="1">
      <alignment horizontal="left" vertical="center"/>
      <protection locked="0"/>
    </xf>
    <xf numFmtId="202" fontId="10" fillId="27" borderId="60" xfId="0" applyNumberFormat="1" applyFont="1" applyFill="1" applyBorder="1" applyAlignment="1" applyProtection="1">
      <alignment horizontal="right" vertical="center"/>
      <protection locked="0"/>
    </xf>
    <xf numFmtId="202" fontId="10" fillId="27" borderId="62" xfId="0" applyNumberFormat="1" applyFont="1" applyFill="1" applyBorder="1" applyAlignment="1" applyProtection="1">
      <alignment horizontal="right" vertical="center"/>
      <protection locked="0"/>
    </xf>
    <xf numFmtId="202" fontId="10" fillId="27" borderId="64" xfId="0" applyNumberFormat="1" applyFont="1" applyFill="1" applyBorder="1" applyAlignment="1" applyProtection="1">
      <alignment horizontal="right" vertical="center"/>
      <protection locked="0"/>
    </xf>
    <xf numFmtId="49" fontId="9" fillId="26" borderId="203" xfId="0" applyNumberFormat="1" applyFont="1" applyFill="1" applyBorder="1" applyAlignment="1" applyProtection="1">
      <alignment vertical="center"/>
      <protection locked="0"/>
    </xf>
    <xf numFmtId="49" fontId="10" fillId="26" borderId="42" xfId="0" applyNumberFormat="1" applyFont="1" applyFill="1" applyBorder="1" applyAlignment="1" applyProtection="1">
      <alignment vertical="center"/>
      <protection locked="0"/>
    </xf>
    <xf numFmtId="49" fontId="10" fillId="26" borderId="75" xfId="0" applyNumberFormat="1" applyFont="1" applyFill="1" applyBorder="1" applyAlignment="1" applyProtection="1">
      <alignment horizontal="left" vertical="center"/>
      <protection locked="0"/>
    </xf>
    <xf numFmtId="49" fontId="10" fillId="26" borderId="75" xfId="0" applyNumberFormat="1" applyFont="1" applyFill="1" applyBorder="1" applyAlignment="1" applyProtection="1">
      <alignment horizontal="right" vertical="center"/>
      <protection locked="0"/>
    </xf>
    <xf numFmtId="202" fontId="9" fillId="27" borderId="121" xfId="0" applyNumberFormat="1" applyFont="1" applyFill="1" applyBorder="1" applyAlignment="1" applyProtection="1">
      <alignment horizontal="right" vertical="center"/>
      <protection locked="0"/>
    </xf>
    <xf numFmtId="49" fontId="9" fillId="26" borderId="210" xfId="0" applyNumberFormat="1" applyFont="1" applyFill="1" applyBorder="1" applyAlignment="1" applyProtection="1">
      <alignment horizontal="left" vertical="center"/>
      <protection locked="0"/>
    </xf>
    <xf numFmtId="49" fontId="9" fillId="26" borderId="211" xfId="0" applyNumberFormat="1" applyFont="1" applyFill="1" applyBorder="1" applyAlignment="1" applyProtection="1">
      <alignment horizontal="left" vertical="center"/>
      <protection locked="0"/>
    </xf>
    <xf numFmtId="202" fontId="9" fillId="27" borderId="212" xfId="0" applyNumberFormat="1" applyFont="1" applyFill="1" applyBorder="1" applyAlignment="1" applyProtection="1">
      <alignment horizontal="right" vertical="center"/>
      <protection locked="0"/>
    </xf>
    <xf numFmtId="202" fontId="9" fillId="27" borderId="213" xfId="0" applyNumberFormat="1" applyFont="1" applyFill="1" applyBorder="1" applyAlignment="1" applyProtection="1">
      <alignment horizontal="right" vertical="center"/>
      <protection locked="0"/>
    </xf>
    <xf numFmtId="202" fontId="9" fillId="27" borderId="214" xfId="0" applyNumberFormat="1" applyFont="1" applyFill="1" applyBorder="1" applyAlignment="1" applyProtection="1">
      <alignment horizontal="right" vertical="center"/>
      <protection locked="0"/>
    </xf>
    <xf numFmtId="202" fontId="9" fillId="27" borderId="215" xfId="0" applyNumberFormat="1" applyFont="1" applyFill="1" applyBorder="1" applyAlignment="1" applyProtection="1">
      <alignment horizontal="right" vertical="center"/>
      <protection locked="0"/>
    </xf>
    <xf numFmtId="202" fontId="9" fillId="27" borderId="216" xfId="0" applyNumberFormat="1" applyFont="1" applyFill="1" applyBorder="1" applyAlignment="1" applyProtection="1">
      <alignment horizontal="right" vertical="center"/>
      <protection locked="0"/>
    </xf>
    <xf numFmtId="202" fontId="9" fillId="27" borderId="217" xfId="0" applyNumberFormat="1" applyFont="1" applyFill="1" applyBorder="1" applyAlignment="1" applyProtection="1">
      <alignment horizontal="right" vertical="center"/>
      <protection locked="0"/>
    </xf>
    <xf numFmtId="0" fontId="10" fillId="26" borderId="50" xfId="0" applyNumberFormat="1" applyFont="1" applyFill="1" applyBorder="1" applyAlignment="1" applyProtection="1">
      <alignment vertical="center"/>
      <protection locked="0"/>
    </xf>
    <xf numFmtId="202" fontId="10" fillId="27" borderId="218" xfId="0" applyNumberFormat="1" applyFont="1" applyFill="1" applyBorder="1" applyAlignment="1" applyProtection="1">
      <alignment horizontal="right" vertical="center"/>
      <protection locked="0"/>
    </xf>
    <xf numFmtId="202" fontId="10" fillId="27" borderId="219" xfId="0" applyNumberFormat="1" applyFont="1" applyFill="1" applyBorder="1" applyAlignment="1" applyProtection="1">
      <alignment horizontal="right" vertical="center"/>
      <protection locked="0"/>
    </xf>
    <xf numFmtId="0" fontId="0" fillId="26" borderId="26" xfId="0" applyFont="1" applyFill="1" applyBorder="1" applyAlignment="1">
      <alignment/>
    </xf>
    <xf numFmtId="0" fontId="10" fillId="26" borderId="26" xfId="0" applyFont="1" applyFill="1" applyBorder="1" applyAlignment="1" applyProtection="1">
      <alignment vertical="center"/>
      <protection locked="0"/>
    </xf>
    <xf numFmtId="49" fontId="10" fillId="26" borderId="27" xfId="0" applyNumberFormat="1" applyFont="1" applyFill="1" applyBorder="1" applyAlignment="1" applyProtection="1">
      <alignment vertical="center"/>
      <protection locked="0"/>
    </xf>
    <xf numFmtId="0" fontId="10" fillId="26" borderId="147" xfId="0" applyNumberFormat="1" applyFont="1" applyFill="1" applyBorder="1" applyAlignment="1" applyProtection="1">
      <alignment vertical="center"/>
      <protection locked="0"/>
    </xf>
    <xf numFmtId="202" fontId="10" fillId="27" borderId="220" xfId="0" applyNumberFormat="1" applyFont="1" applyFill="1" applyBorder="1" applyAlignment="1" applyProtection="1">
      <alignment horizontal="right" vertical="center"/>
      <protection locked="0"/>
    </xf>
    <xf numFmtId="0" fontId="10" fillId="26" borderId="58" xfId="0" applyNumberFormat="1" applyFont="1" applyFill="1" applyBorder="1" applyAlignment="1" applyProtection="1">
      <alignment vertical="center"/>
      <protection locked="0"/>
    </xf>
    <xf numFmtId="202" fontId="10" fillId="27" borderId="221" xfId="0" applyNumberFormat="1" applyFont="1" applyFill="1" applyBorder="1" applyAlignment="1" applyProtection="1">
      <alignment horizontal="right" vertical="center"/>
      <protection locked="0"/>
    </xf>
    <xf numFmtId="202" fontId="10" fillId="27" borderId="222" xfId="0" applyNumberFormat="1" applyFont="1" applyFill="1" applyBorder="1" applyAlignment="1" applyProtection="1">
      <alignment horizontal="right" vertical="center"/>
      <protection locked="0"/>
    </xf>
    <xf numFmtId="202" fontId="9" fillId="27" borderId="223" xfId="0" applyNumberFormat="1" applyFont="1" applyFill="1" applyBorder="1" applyAlignment="1" applyProtection="1">
      <alignment horizontal="right" vertical="center"/>
      <protection locked="0"/>
    </xf>
    <xf numFmtId="202" fontId="9" fillId="27" borderId="224" xfId="0" applyNumberFormat="1" applyFont="1" applyFill="1" applyBorder="1" applyAlignment="1" applyProtection="1">
      <alignment horizontal="right" vertical="center"/>
      <protection locked="0"/>
    </xf>
    <xf numFmtId="200" fontId="9" fillId="27" borderId="200" xfId="0" applyNumberFormat="1" applyFont="1" applyFill="1" applyBorder="1" applyAlignment="1" applyProtection="1">
      <alignment horizontal="right" vertical="center"/>
      <protection locked="0"/>
    </xf>
    <xf numFmtId="202" fontId="9" fillId="27" borderId="225" xfId="0" applyNumberFormat="1" applyFont="1" applyFill="1" applyBorder="1" applyAlignment="1" applyProtection="1">
      <alignment horizontal="right" vertical="center"/>
      <protection locked="0"/>
    </xf>
    <xf numFmtId="200" fontId="9" fillId="27" borderId="226" xfId="0" applyNumberFormat="1" applyFont="1" applyFill="1" applyBorder="1" applyAlignment="1" applyProtection="1">
      <alignment horizontal="right" vertical="center"/>
      <protection locked="0"/>
    </xf>
    <xf numFmtId="200" fontId="9" fillId="27" borderId="206" xfId="0" applyNumberFormat="1" applyFont="1" applyFill="1" applyBorder="1" applyAlignment="1" applyProtection="1">
      <alignment horizontal="right" vertical="center"/>
      <protection locked="0"/>
    </xf>
    <xf numFmtId="202" fontId="9" fillId="27" borderId="227" xfId="0" applyNumberFormat="1" applyFont="1" applyFill="1" applyBorder="1" applyAlignment="1" applyProtection="1">
      <alignment horizontal="right" vertical="center"/>
      <protection locked="0"/>
    </xf>
    <xf numFmtId="200" fontId="9" fillId="27" borderId="228" xfId="0" applyNumberFormat="1" applyFont="1" applyFill="1" applyBorder="1" applyAlignment="1" applyProtection="1">
      <alignment horizontal="right" vertical="center"/>
      <protection locked="0"/>
    </xf>
    <xf numFmtId="200" fontId="10" fillId="27" borderId="95" xfId="0" applyNumberFormat="1" applyFont="1" applyFill="1" applyBorder="1" applyAlignment="1" applyProtection="1">
      <alignment horizontal="right" vertical="center"/>
      <protection locked="0"/>
    </xf>
    <xf numFmtId="202" fontId="10" fillId="27" borderId="229" xfId="0" applyNumberFormat="1" applyFont="1" applyFill="1" applyBorder="1" applyAlignment="1" applyProtection="1">
      <alignment horizontal="right" vertical="center"/>
      <protection locked="0"/>
    </xf>
    <xf numFmtId="200" fontId="10" fillId="27" borderId="180" xfId="0" applyNumberFormat="1" applyFont="1" applyFill="1" applyBorder="1" applyAlignment="1" applyProtection="1">
      <alignment horizontal="right" vertical="center"/>
      <protection locked="0"/>
    </xf>
    <xf numFmtId="200" fontId="10" fillId="27" borderId="30" xfId="0" applyNumberFormat="1" applyFont="1" applyFill="1" applyBorder="1" applyAlignment="1" applyProtection="1">
      <alignment horizontal="right" vertical="center"/>
      <protection locked="0"/>
    </xf>
    <xf numFmtId="202" fontId="10" fillId="27" borderId="230" xfId="0" applyNumberFormat="1" applyFont="1" applyFill="1" applyBorder="1" applyAlignment="1" applyProtection="1">
      <alignment horizontal="right" vertical="center"/>
      <protection locked="0"/>
    </xf>
    <xf numFmtId="200" fontId="10" fillId="27" borderId="172" xfId="0" applyNumberFormat="1" applyFont="1" applyFill="1" applyBorder="1" applyAlignment="1" applyProtection="1">
      <alignment horizontal="right" vertical="center"/>
      <protection locked="0"/>
    </xf>
    <xf numFmtId="49" fontId="10" fillId="26" borderId="26" xfId="0" applyNumberFormat="1" applyFont="1" applyFill="1" applyBorder="1" applyAlignment="1" applyProtection="1">
      <alignment vertical="center" wrapText="1"/>
      <protection locked="0"/>
    </xf>
    <xf numFmtId="200" fontId="9" fillId="27" borderId="46" xfId="0" applyNumberFormat="1" applyFont="1" applyFill="1" applyBorder="1" applyAlignment="1" applyProtection="1">
      <alignment horizontal="right" vertical="center"/>
      <protection locked="0"/>
    </xf>
    <xf numFmtId="202" fontId="9" fillId="27" borderId="231" xfId="0" applyNumberFormat="1" applyFont="1" applyFill="1" applyBorder="1" applyAlignment="1" applyProtection="1">
      <alignment horizontal="right" vertical="center"/>
      <protection locked="0"/>
    </xf>
    <xf numFmtId="200" fontId="9" fillId="27" borderId="178" xfId="0" applyNumberFormat="1" applyFont="1" applyFill="1" applyBorder="1" applyAlignment="1" applyProtection="1">
      <alignment horizontal="right" vertical="center"/>
      <protection locked="0"/>
    </xf>
    <xf numFmtId="200" fontId="10" fillId="27" borderId="38" xfId="0" applyNumberFormat="1" applyFont="1" applyFill="1" applyBorder="1" applyAlignment="1" applyProtection="1">
      <alignment horizontal="right" vertical="center"/>
      <protection locked="0"/>
    </xf>
    <xf numFmtId="202" fontId="10" fillId="27" borderId="232" xfId="0" applyNumberFormat="1" applyFont="1" applyFill="1" applyBorder="1" applyAlignment="1" applyProtection="1">
      <alignment horizontal="right" vertical="center"/>
      <protection locked="0"/>
    </xf>
    <xf numFmtId="200" fontId="10" fillId="27" borderId="154" xfId="0" applyNumberFormat="1" applyFont="1" applyFill="1" applyBorder="1" applyAlignment="1" applyProtection="1">
      <alignment horizontal="right" vertical="center"/>
      <protection locked="0"/>
    </xf>
    <xf numFmtId="200" fontId="18" fillId="27" borderId="30" xfId="0" applyNumberFormat="1" applyFont="1" applyFill="1" applyBorder="1" applyAlignment="1" applyProtection="1">
      <alignment horizontal="right" vertical="center"/>
      <protection locked="0"/>
    </xf>
    <xf numFmtId="200" fontId="10" fillId="27" borderId="46" xfId="0" applyNumberFormat="1" applyFont="1" applyFill="1" applyBorder="1" applyAlignment="1" applyProtection="1">
      <alignment horizontal="right" vertical="center"/>
      <protection locked="0"/>
    </xf>
    <xf numFmtId="202" fontId="10" fillId="27" borderId="231" xfId="0" applyNumberFormat="1" applyFont="1" applyFill="1" applyBorder="1" applyAlignment="1" applyProtection="1">
      <alignment horizontal="right" vertical="center"/>
      <protection locked="0"/>
    </xf>
    <xf numFmtId="200" fontId="10" fillId="27" borderId="178" xfId="0" applyNumberFormat="1" applyFont="1" applyFill="1" applyBorder="1" applyAlignment="1" applyProtection="1">
      <alignment horizontal="right" vertical="center"/>
      <protection locked="0"/>
    </xf>
    <xf numFmtId="200" fontId="10" fillId="27" borderId="79" xfId="0" applyNumberFormat="1" applyFont="1" applyFill="1" applyBorder="1" applyAlignment="1" applyProtection="1">
      <alignment horizontal="right" vertical="center"/>
      <protection locked="0"/>
    </xf>
    <xf numFmtId="202" fontId="10" fillId="27" borderId="84" xfId="0" applyNumberFormat="1" applyFont="1" applyFill="1" applyBorder="1" applyAlignment="1" applyProtection="1">
      <alignment horizontal="right" vertical="center"/>
      <protection locked="0"/>
    </xf>
    <xf numFmtId="200" fontId="10" fillId="27" borderId="233" xfId="0" applyNumberFormat="1" applyFont="1" applyFill="1" applyBorder="1" applyAlignment="1" applyProtection="1">
      <alignment horizontal="right" vertical="center"/>
      <protection locked="0"/>
    </xf>
    <xf numFmtId="200" fontId="9" fillId="27" borderId="70" xfId="0" applyNumberFormat="1" applyFont="1" applyFill="1" applyBorder="1" applyAlignment="1" applyProtection="1">
      <alignment horizontal="right" vertical="center"/>
      <protection locked="0"/>
    </xf>
    <xf numFmtId="202" fontId="9" fillId="27" borderId="85" xfId="0" applyNumberFormat="1" applyFont="1" applyFill="1" applyBorder="1" applyAlignment="1" applyProtection="1">
      <alignment horizontal="right" vertical="center"/>
      <protection locked="0"/>
    </xf>
    <xf numFmtId="200" fontId="9" fillId="27" borderId="189" xfId="0" applyNumberFormat="1" applyFont="1" applyFill="1" applyBorder="1" applyAlignment="1" applyProtection="1">
      <alignment horizontal="right" vertical="center"/>
      <protection locked="0"/>
    </xf>
    <xf numFmtId="49" fontId="10" fillId="26" borderId="58" xfId="0" applyNumberFormat="1" applyFont="1" applyFill="1" applyBorder="1" applyAlignment="1" applyProtection="1">
      <alignment horizontal="left" vertical="center"/>
      <protection locked="0"/>
    </xf>
    <xf numFmtId="200" fontId="10" fillId="27" borderId="62" xfId="0" applyNumberFormat="1" applyFont="1" applyFill="1" applyBorder="1" applyAlignment="1" applyProtection="1">
      <alignment horizontal="right" vertical="center"/>
      <protection locked="0"/>
    </xf>
    <xf numFmtId="202" fontId="10" fillId="27" borderId="234" xfId="0" applyNumberFormat="1" applyFont="1" applyFill="1" applyBorder="1" applyAlignment="1" applyProtection="1">
      <alignment horizontal="right" vertical="center"/>
      <protection locked="0"/>
    </xf>
    <xf numFmtId="200" fontId="10" fillId="27" borderId="235" xfId="0" applyNumberFormat="1" applyFont="1" applyFill="1" applyBorder="1" applyAlignment="1" applyProtection="1">
      <alignment horizontal="right" vertical="center"/>
      <protection locked="0"/>
    </xf>
    <xf numFmtId="202" fontId="9" fillId="27" borderId="227" xfId="0" applyNumberFormat="1" applyFont="1" applyFill="1" applyBorder="1" applyAlignment="1" applyProtection="1">
      <alignment horizontal="right" vertical="center"/>
      <protection locked="0"/>
    </xf>
    <xf numFmtId="202" fontId="9" fillId="27" borderId="84" xfId="0" applyNumberFormat="1" applyFont="1" applyFill="1" applyBorder="1" applyAlignment="1" applyProtection="1">
      <alignment horizontal="right" vertical="center"/>
      <protection locked="0"/>
    </xf>
    <xf numFmtId="200" fontId="10" fillId="27" borderId="236" xfId="0" applyNumberFormat="1" applyFont="1" applyFill="1" applyBorder="1" applyAlignment="1" applyProtection="1">
      <alignment horizontal="right" vertical="center"/>
      <protection locked="0"/>
    </xf>
    <xf numFmtId="202" fontId="10" fillId="27" borderId="237" xfId="0" applyNumberFormat="1" applyFont="1" applyFill="1" applyBorder="1" applyAlignment="1" applyProtection="1">
      <alignment horizontal="right" vertical="center"/>
      <protection locked="0"/>
    </xf>
    <xf numFmtId="200" fontId="10" fillId="27" borderId="186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Alignment="1" applyProtection="1">
      <alignment horizontal="left" vertical="top" wrapText="1"/>
      <protection locked="0"/>
    </xf>
    <xf numFmtId="49" fontId="9" fillId="25" borderId="238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39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40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41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42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43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44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73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45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46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57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47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34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46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48" xfId="0" applyNumberFormat="1" applyFont="1" applyFill="1" applyBorder="1" applyAlignment="1" applyProtection="1">
      <alignment vertical="center" wrapText="1"/>
      <protection locked="0"/>
    </xf>
    <xf numFmtId="49" fontId="10" fillId="25" borderId="73" xfId="0" applyNumberFormat="1" applyFont="1" applyFill="1" applyBorder="1" applyAlignment="1" applyProtection="1">
      <alignment vertical="center" wrapText="1"/>
      <protection locked="0"/>
    </xf>
    <xf numFmtId="49" fontId="10" fillId="25" borderId="87" xfId="0" applyNumberFormat="1" applyFont="1" applyFill="1" applyBorder="1" applyAlignment="1" applyProtection="1">
      <alignment vertical="center" wrapText="1"/>
      <protection locked="0"/>
    </xf>
    <xf numFmtId="49" fontId="10" fillId="25" borderId="13" xfId="0" applyNumberFormat="1" applyFont="1" applyFill="1" applyBorder="1" applyAlignment="1" applyProtection="1">
      <alignment vertical="center" wrapText="1"/>
      <protection locked="0"/>
    </xf>
    <xf numFmtId="49" fontId="10" fillId="25" borderId="0" xfId="0" applyNumberFormat="1" applyFont="1" applyFill="1" applyBorder="1" applyAlignment="1" applyProtection="1">
      <alignment vertical="center" wrapText="1"/>
      <protection locked="0"/>
    </xf>
    <xf numFmtId="49" fontId="10" fillId="25" borderId="89" xfId="0" applyNumberFormat="1" applyFont="1" applyFill="1" applyBorder="1" applyAlignment="1" applyProtection="1">
      <alignment vertical="center" wrapText="1"/>
      <protection locked="0"/>
    </xf>
    <xf numFmtId="49" fontId="10" fillId="25" borderId="249" xfId="0" applyNumberFormat="1" applyFont="1" applyFill="1" applyBorder="1" applyAlignment="1" applyProtection="1">
      <alignment vertical="center" wrapText="1"/>
      <protection locked="0"/>
    </xf>
    <xf numFmtId="49" fontId="10" fillId="25" borderId="91" xfId="0" applyNumberFormat="1" applyFont="1" applyFill="1" applyBorder="1" applyAlignment="1" applyProtection="1">
      <alignment vertical="center" wrapText="1"/>
      <protection locked="0"/>
    </xf>
    <xf numFmtId="49" fontId="10" fillId="25" borderId="92" xfId="0" applyNumberFormat="1" applyFont="1" applyFill="1" applyBorder="1" applyAlignment="1" applyProtection="1">
      <alignment vertical="center" wrapText="1"/>
      <protection locked="0"/>
    </xf>
    <xf numFmtId="0" fontId="42" fillId="0" borderId="0" xfId="0" applyFont="1" applyFill="1" applyAlignment="1" applyProtection="1">
      <alignment horizontal="left" vertical="top" wrapText="1"/>
      <protection locked="0"/>
    </xf>
    <xf numFmtId="0" fontId="0" fillId="0" borderId="73" xfId="0" applyBorder="1" applyAlignment="1">
      <alignment horizontal="center" vertical="center" wrapText="1"/>
    </xf>
    <xf numFmtId="0" fontId="0" fillId="0" borderId="245" xfId="0" applyBorder="1" applyAlignment="1">
      <alignment horizontal="center" vertical="center" wrapText="1"/>
    </xf>
    <xf numFmtId="0" fontId="0" fillId="0" borderId="24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7" xfId="0" applyBorder="1" applyAlignment="1">
      <alignment horizontal="center" vertical="center" wrapText="1"/>
    </xf>
    <xf numFmtId="0" fontId="0" fillId="0" borderId="247" xfId="0" applyBorder="1" applyAlignment="1">
      <alignment horizontal="center" vertical="center" wrapText="1"/>
    </xf>
    <xf numFmtId="0" fontId="0" fillId="0" borderId="134" xfId="0" applyBorder="1" applyAlignment="1">
      <alignment horizontal="center" vertical="center" wrapText="1"/>
    </xf>
    <xf numFmtId="0" fontId="0" fillId="0" borderId="146" xfId="0" applyBorder="1" applyAlignment="1">
      <alignment horizontal="center" vertical="center" wrapText="1"/>
    </xf>
    <xf numFmtId="49" fontId="9" fillId="25" borderId="8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8" xfId="0" applyBorder="1" applyAlignment="1">
      <alignment horizontal="center" vertical="center" wrapText="1"/>
    </xf>
    <xf numFmtId="0" fontId="0" fillId="0" borderId="133" xfId="0" applyBorder="1" applyAlignment="1">
      <alignment horizontal="center" vertical="center" wrapText="1"/>
    </xf>
    <xf numFmtId="49" fontId="9" fillId="25" borderId="248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49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50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73" xfId="0" applyNumberFormat="1" applyFont="1" applyFill="1" applyBorder="1" applyAlignment="1" applyProtection="1">
      <alignment vertical="center" wrapText="1"/>
      <protection locked="0"/>
    </xf>
    <xf numFmtId="49" fontId="9" fillId="25" borderId="0" xfId="0" applyNumberFormat="1" applyFont="1" applyFill="1" applyBorder="1" applyAlignment="1" applyProtection="1">
      <alignment vertical="center" wrapText="1"/>
      <protection locked="0"/>
    </xf>
    <xf numFmtId="49" fontId="9" fillId="25" borderId="91" xfId="0" applyNumberFormat="1" applyFont="1" applyFill="1" applyBorder="1" applyAlignment="1" applyProtection="1">
      <alignment vertical="center" wrapText="1"/>
      <protection locked="0"/>
    </xf>
    <xf numFmtId="49" fontId="9" fillId="25" borderId="251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84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52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53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85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54" xfId="0" applyNumberFormat="1" applyFont="1" applyFill="1" applyBorder="1" applyAlignment="1" applyProtection="1">
      <alignment horizontal="center" vertical="center" wrapText="1"/>
      <protection locked="0"/>
    </xf>
    <xf numFmtId="0" fontId="9" fillId="26" borderId="42" xfId="0" applyNumberFormat="1" applyFont="1" applyFill="1" applyBorder="1" applyAlignment="1" applyProtection="1">
      <alignment horizontal="left" vertical="center" wrapText="1"/>
      <protection locked="0"/>
    </xf>
    <xf numFmtId="49" fontId="9" fillId="25" borderId="255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36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56" xfId="0" applyNumberFormat="1" applyFont="1" applyFill="1" applyBorder="1" applyAlignment="1" applyProtection="1">
      <alignment horizontal="center" vertical="center" wrapText="1"/>
      <protection locked="0"/>
    </xf>
    <xf numFmtId="0" fontId="10" fillId="26" borderId="34" xfId="0" applyNumberFormat="1" applyFont="1" applyFill="1" applyBorder="1" applyAlignment="1" applyProtection="1">
      <alignment horizontal="left" vertical="center" wrapText="1"/>
      <protection locked="0"/>
    </xf>
    <xf numFmtId="0" fontId="10" fillId="26" borderId="34" xfId="0" applyNumberFormat="1" applyFont="1" applyFill="1" applyBorder="1" applyAlignment="1" applyProtection="1">
      <alignment horizontal="left" vertical="center"/>
      <protection locked="0"/>
    </xf>
    <xf numFmtId="0" fontId="10" fillId="26" borderId="26" xfId="0" applyNumberFormat="1" applyFont="1" applyFill="1" applyBorder="1" applyAlignment="1" applyProtection="1">
      <alignment horizontal="left" vertical="center" wrapText="1"/>
      <protection locked="0"/>
    </xf>
    <xf numFmtId="0" fontId="10" fillId="26" borderId="26" xfId="0" applyNumberFormat="1" applyFont="1" applyFill="1" applyBorder="1" applyAlignment="1" applyProtection="1">
      <alignment horizontal="left" vertical="center"/>
      <protection locked="0"/>
    </xf>
    <xf numFmtId="49" fontId="9" fillId="26" borderId="66" xfId="0" applyNumberFormat="1" applyFont="1" applyFill="1" applyBorder="1" applyAlignment="1" applyProtection="1">
      <alignment horizontal="left" vertical="center" wrapText="1"/>
      <protection locked="0"/>
    </xf>
    <xf numFmtId="49" fontId="9" fillId="26" borderId="66" xfId="0" applyNumberFormat="1" applyFont="1" applyFill="1" applyBorder="1" applyAlignment="1" applyProtection="1">
      <alignment horizontal="left" vertical="center"/>
      <protection locked="0"/>
    </xf>
    <xf numFmtId="0" fontId="9" fillId="26" borderId="34" xfId="0" applyNumberFormat="1" applyFont="1" applyFill="1" applyBorder="1" applyAlignment="1" applyProtection="1">
      <alignment horizontal="left" vertical="center" wrapText="1"/>
      <protection locked="0"/>
    </xf>
    <xf numFmtId="0" fontId="9" fillId="26" borderId="34" xfId="0" applyNumberFormat="1" applyFont="1" applyFill="1" applyBorder="1" applyAlignment="1" applyProtection="1">
      <alignment horizontal="left" vertical="center"/>
      <protection locked="0"/>
    </xf>
    <xf numFmtId="0" fontId="10" fillId="26" borderId="50" xfId="0" applyNumberFormat="1" applyFont="1" applyFill="1" applyBorder="1" applyAlignment="1" applyProtection="1">
      <alignment horizontal="left" vertical="center" wrapText="1"/>
      <protection locked="0"/>
    </xf>
    <xf numFmtId="0" fontId="10" fillId="26" borderId="50" xfId="0" applyNumberFormat="1" applyFont="1" applyFill="1" applyBorder="1" applyAlignment="1" applyProtection="1">
      <alignment horizontal="left" vertical="center"/>
      <protection locked="0"/>
    </xf>
    <xf numFmtId="49" fontId="9" fillId="25" borderId="54" xfId="0" applyNumberFormat="1" applyFont="1" applyFill="1" applyBorder="1" applyAlignment="1" applyProtection="1">
      <alignment horizontal="center" vertical="center" wrapText="1"/>
      <protection locked="0"/>
    </xf>
    <xf numFmtId="0" fontId="10" fillId="26" borderId="18" xfId="0" applyNumberFormat="1" applyFont="1" applyFill="1" applyBorder="1" applyAlignment="1" applyProtection="1">
      <alignment horizontal="left" vertical="center" wrapText="1"/>
      <protection locked="0"/>
    </xf>
    <xf numFmtId="0" fontId="10" fillId="26" borderId="18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49" fontId="9" fillId="25" borderId="257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44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45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16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17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60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91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92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61" xfId="0" applyNumberFormat="1" applyFont="1" applyFill="1" applyBorder="1" applyAlignment="1" applyProtection="1">
      <alignment horizontal="center" vertical="center" wrapText="1"/>
      <protection locked="0"/>
    </xf>
    <xf numFmtId="49" fontId="10" fillId="26" borderId="26" xfId="0" applyNumberFormat="1" applyFont="1" applyFill="1" applyBorder="1" applyAlignment="1" applyProtection="1">
      <alignment horizontal="left" vertical="center"/>
      <protection locked="0"/>
    </xf>
    <xf numFmtId="49" fontId="9" fillId="26" borderId="42" xfId="0" applyNumberFormat="1" applyFont="1" applyFill="1" applyBorder="1" applyAlignment="1" applyProtection="1">
      <alignment horizontal="left" vertical="center" wrapText="1"/>
      <protection locked="0"/>
    </xf>
    <xf numFmtId="49" fontId="9" fillId="25" borderId="255" xfId="0" applyNumberFormat="1" applyFont="1" applyFill="1" applyBorder="1" applyAlignment="1" applyProtection="1">
      <alignment horizontal="center" wrapText="1"/>
      <protection locked="0"/>
    </xf>
    <xf numFmtId="49" fontId="9" fillId="25" borderId="236" xfId="0" applyNumberFormat="1" applyFont="1" applyFill="1" applyBorder="1" applyAlignment="1" applyProtection="1">
      <alignment horizontal="center" wrapText="1"/>
      <protection locked="0"/>
    </xf>
    <xf numFmtId="49" fontId="9" fillId="25" borderId="256" xfId="0" applyNumberFormat="1" applyFont="1" applyFill="1" applyBorder="1" applyAlignment="1" applyProtection="1">
      <alignment horizontal="center" wrapText="1"/>
      <protection locked="0"/>
    </xf>
    <xf numFmtId="0" fontId="9" fillId="26" borderId="42" xfId="0" applyNumberFormat="1" applyFont="1" applyFill="1" applyBorder="1" applyAlignment="1" applyProtection="1">
      <alignment horizontal="left" vertical="center"/>
      <protection locked="0"/>
    </xf>
    <xf numFmtId="0" fontId="10" fillId="26" borderId="42" xfId="0" applyNumberFormat="1" applyFont="1" applyFill="1" applyBorder="1" applyAlignment="1" applyProtection="1">
      <alignment horizontal="left" vertical="center"/>
      <protection locked="0"/>
    </xf>
    <xf numFmtId="0" fontId="9" fillId="26" borderId="75" xfId="0" applyNumberFormat="1" applyFont="1" applyFill="1" applyBorder="1" applyAlignment="1" applyProtection="1">
      <alignment horizontal="left" vertical="center"/>
      <protection locked="0"/>
    </xf>
    <xf numFmtId="49" fontId="9" fillId="25" borderId="248" xfId="0" applyNumberFormat="1" applyFont="1" applyFill="1" applyBorder="1" applyAlignment="1" applyProtection="1">
      <alignment horizontal="center" vertical="center" textRotation="90"/>
      <protection locked="0"/>
    </xf>
    <xf numFmtId="49" fontId="9" fillId="25" borderId="245" xfId="0" applyNumberFormat="1" applyFont="1" applyFill="1" applyBorder="1" applyAlignment="1" applyProtection="1">
      <alignment horizontal="center" vertical="center" textRotation="90"/>
      <protection locked="0"/>
    </xf>
    <xf numFmtId="49" fontId="9" fillId="25" borderId="13" xfId="0" applyNumberFormat="1" applyFont="1" applyFill="1" applyBorder="1" applyAlignment="1" applyProtection="1">
      <alignment horizontal="center" vertical="center" textRotation="90"/>
      <protection locked="0"/>
    </xf>
    <xf numFmtId="49" fontId="9" fillId="25" borderId="157" xfId="0" applyNumberFormat="1" applyFont="1" applyFill="1" applyBorder="1" applyAlignment="1" applyProtection="1">
      <alignment horizontal="center" vertical="center" textRotation="90"/>
      <protection locked="0"/>
    </xf>
    <xf numFmtId="49" fontId="9" fillId="25" borderId="249" xfId="0" applyNumberFormat="1" applyFont="1" applyFill="1" applyBorder="1" applyAlignment="1" applyProtection="1">
      <alignment horizontal="center" vertical="center" textRotation="90"/>
      <protection locked="0"/>
    </xf>
    <xf numFmtId="49" fontId="9" fillId="25" borderId="250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258" xfId="0" applyBorder="1" applyAlignment="1">
      <alignment horizontal="center" vertical="center" wrapText="1"/>
    </xf>
    <xf numFmtId="0" fontId="0" fillId="0" borderId="260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259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9" fillId="0" borderId="236" xfId="0" applyFont="1" applyBorder="1" applyAlignment="1">
      <alignment horizontal="center" vertical="center" wrapText="1"/>
    </xf>
    <xf numFmtId="0" fontId="9" fillId="0" borderId="256" xfId="0" applyFont="1" applyBorder="1" applyAlignment="1">
      <alignment horizontal="center" vertical="center" wrapText="1"/>
    </xf>
    <xf numFmtId="49" fontId="9" fillId="26" borderId="203" xfId="0" applyNumberFormat="1" applyFont="1" applyFill="1" applyBorder="1" applyAlignment="1" applyProtection="1">
      <alignment horizontal="left" vertical="center" wrapText="1"/>
      <protection locked="0"/>
    </xf>
    <xf numFmtId="49" fontId="10" fillId="26" borderId="75" xfId="0" applyNumberFormat="1" applyFont="1" applyFill="1" applyBorder="1" applyAlignment="1" applyProtection="1">
      <alignment horizontal="left" vertical="center" wrapText="1"/>
      <protection locked="0"/>
    </xf>
    <xf numFmtId="49" fontId="9" fillId="25" borderId="262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63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64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87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18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65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66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67" xfId="0" applyNumberFormat="1" applyFont="1" applyFill="1" applyBorder="1" applyAlignment="1" applyProtection="1">
      <alignment horizontal="center" vertical="center" wrapText="1"/>
      <protection locked="0"/>
    </xf>
    <xf numFmtId="49" fontId="10" fillId="26" borderId="26" xfId="0" applyNumberFormat="1" applyFont="1" applyFill="1" applyBorder="1" applyAlignment="1" applyProtection="1">
      <alignment horizontal="left" vertical="center" wrapText="1"/>
      <protection locked="0"/>
    </xf>
    <xf numFmtId="49" fontId="9" fillId="25" borderId="88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33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248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245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57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249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250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83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89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91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92" xfId="0" applyNumberFormat="1" applyFont="1" applyFill="1" applyBorder="1" applyAlignment="1" applyProtection="1">
      <alignment horizontal="center" vertical="center" wrapText="1"/>
      <protection locked="0"/>
    </xf>
    <xf numFmtId="0" fontId="9" fillId="25" borderId="257" xfId="0" applyNumberFormat="1" applyFont="1" applyFill="1" applyBorder="1" applyAlignment="1" applyProtection="1">
      <alignment horizontal="center" vertical="center" wrapText="1"/>
      <protection locked="0"/>
    </xf>
    <xf numFmtId="0" fontId="9" fillId="25" borderId="243" xfId="0" applyNumberFormat="1" applyFont="1" applyFill="1" applyBorder="1" applyAlignment="1" applyProtection="1">
      <alignment horizontal="center" vertical="center" wrapText="1"/>
      <protection locked="0"/>
    </xf>
    <xf numFmtId="49" fontId="12" fillId="25" borderId="160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0" fontId="20" fillId="25" borderId="160" xfId="0" applyFont="1" applyFill="1" applyBorder="1" applyAlignment="1">
      <alignment horizontal="center" vertical="center" textRotation="90" wrapText="1" shrinkToFit="1"/>
    </xf>
    <xf numFmtId="49" fontId="10" fillId="25" borderId="26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4" xfId="0" applyBorder="1" applyAlignment="1">
      <alignment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95"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22"/>
      </font>
      <fill>
        <patternFill>
          <bgColor indexed="18"/>
        </patternFill>
      </fill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rgb="FFC0C0C0"/>
      </font>
      <border/>
    </dxf>
    <dxf>
      <font>
        <color rgb="FFFF0000"/>
      </font>
      <border/>
    </dxf>
    <dxf>
      <font>
        <color rgb="FFFFFF99"/>
      </font>
      <fill>
        <patternFill>
          <bgColor rgb="FFFF0000"/>
        </patternFill>
      </fill>
      <border/>
    </dxf>
    <dxf>
      <font>
        <color rgb="FFC0C0C0"/>
      </font>
      <fill>
        <patternFill>
          <bgColor rgb="FF000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200025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200025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19526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200025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2574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200025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25622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200025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28670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200025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31718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19</xdr:row>
      <xdr:rowOff>200025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34766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0</xdr:colOff>
      <xdr:row>21</xdr:row>
      <xdr:rowOff>200025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37814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</a:t>
          </a:r>
        </a:p>
      </xdr:txBody>
    </xdr:sp>
    <xdr:clientData/>
  </xdr:twoCellAnchor>
  <xdr:twoCellAnchor>
    <xdr:from>
      <xdr:col>6</xdr:col>
      <xdr:colOff>9525</xdr:colOff>
      <xdr:row>23</xdr:row>
      <xdr:rowOff>9525</xdr:rowOff>
    </xdr:from>
    <xdr:to>
      <xdr:col>7</xdr:col>
      <xdr:colOff>0</xdr:colOff>
      <xdr:row>23</xdr:row>
      <xdr:rowOff>295275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4086225"/>
          <a:ext cx="809625" cy="28575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0</xdr:colOff>
      <xdr:row>25</xdr:row>
      <xdr:rowOff>200025</xdr:rowOff>
    </xdr:to>
    <xdr:sp macro="[0]!List1.TL_11">
      <xdr:nvSpPr>
        <xdr:cNvPr id="11" name="TL_11"/>
        <xdr:cNvSpPr txBox="1">
          <a:spLocks noChangeArrowheads="1"/>
        </xdr:cNvSpPr>
      </xdr:nvSpPr>
      <xdr:spPr>
        <a:xfrm>
          <a:off x="6943725" y="448627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B10</a:t>
          </a:r>
        </a:p>
      </xdr:txBody>
    </xdr:sp>
    <xdr:clientData/>
  </xdr:twoCellAnchor>
  <xdr:twoCellAnchor>
    <xdr:from>
      <xdr:col>6</xdr:col>
      <xdr:colOff>9525</xdr:colOff>
      <xdr:row>27</xdr:row>
      <xdr:rowOff>9525</xdr:rowOff>
    </xdr:from>
    <xdr:to>
      <xdr:col>7</xdr:col>
      <xdr:colOff>0</xdr:colOff>
      <xdr:row>27</xdr:row>
      <xdr:rowOff>200025</xdr:rowOff>
    </xdr:to>
    <xdr:sp macro="[0]!List1.TL_12">
      <xdr:nvSpPr>
        <xdr:cNvPr id="12" name="TL_12"/>
        <xdr:cNvSpPr txBox="1">
          <a:spLocks noChangeArrowheads="1"/>
        </xdr:cNvSpPr>
      </xdr:nvSpPr>
      <xdr:spPr>
        <a:xfrm>
          <a:off x="6943725" y="479107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B11</a:t>
          </a:r>
        </a:p>
      </xdr:txBody>
    </xdr:sp>
    <xdr:clientData/>
  </xdr:twoCellAnchor>
  <xdr:twoCellAnchor>
    <xdr:from>
      <xdr:col>6</xdr:col>
      <xdr:colOff>9525</xdr:colOff>
      <xdr:row>29</xdr:row>
      <xdr:rowOff>9525</xdr:rowOff>
    </xdr:from>
    <xdr:to>
      <xdr:col>7</xdr:col>
      <xdr:colOff>0</xdr:colOff>
      <xdr:row>29</xdr:row>
      <xdr:rowOff>200025</xdr:rowOff>
    </xdr:to>
    <xdr:sp macro="[0]!List1.TL_13">
      <xdr:nvSpPr>
        <xdr:cNvPr id="13" name="TL_13"/>
        <xdr:cNvSpPr txBox="1">
          <a:spLocks noChangeArrowheads="1"/>
        </xdr:cNvSpPr>
      </xdr:nvSpPr>
      <xdr:spPr>
        <a:xfrm>
          <a:off x="6943725" y="509587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PRAVA%20ROCENEK\Rocenky%20EXPORTY\Ekonom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31"/>
  <sheetViews>
    <sheetView showGridLines="0" showZeros="0" tabSelected="1" showOutlineSymbols="0" zoomScale="90" zoomScaleNormal="90" zoomScalePageLayoutView="0" workbookViewId="0" topLeftCell="B2">
      <pane ySplit="3" topLeftCell="A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168</v>
      </c>
      <c r="D3" s="5"/>
      <c r="E3" s="5"/>
      <c r="F3" s="5"/>
      <c r="G3" s="5"/>
    </row>
    <row r="4" spans="2:7" s="4" customFormat="1" ht="36" customHeight="1">
      <c r="B4" s="3"/>
      <c r="C4" s="7" t="s">
        <v>166</v>
      </c>
      <c r="D4" s="7"/>
      <c r="E4" s="7"/>
      <c r="F4" s="7"/>
      <c r="G4" s="7"/>
    </row>
    <row r="5" spans="4:8" s="4" customFormat="1" ht="18" customHeight="1">
      <c r="D5" s="4" t="s">
        <v>165</v>
      </c>
      <c r="G5" s="3"/>
      <c r="H5" s="3"/>
    </row>
    <row r="6" spans="3:9" s="4" customFormat="1" ht="18" customHeight="1">
      <c r="C6" s="8" t="s">
        <v>152</v>
      </c>
      <c r="D6" s="9"/>
      <c r="E6" s="9" t="s">
        <v>110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18" customHeight="1">
      <c r="C8" s="8" t="s">
        <v>153</v>
      </c>
      <c r="D8" s="9"/>
      <c r="E8" s="11" t="s">
        <v>169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18" customHeight="1">
      <c r="C10" s="8" t="s">
        <v>154</v>
      </c>
      <c r="D10" s="9"/>
      <c r="E10" s="11" t="s">
        <v>170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18" customHeight="1">
      <c r="C12" s="8" t="s">
        <v>155</v>
      </c>
      <c r="D12" s="9"/>
      <c r="E12" s="11" t="s">
        <v>171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18" customHeight="1">
      <c r="C14" s="8" t="s">
        <v>156</v>
      </c>
      <c r="D14" s="9"/>
      <c r="E14" s="11" t="s">
        <v>172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18" customHeight="1">
      <c r="C16" s="8" t="s">
        <v>157</v>
      </c>
      <c r="D16" s="9"/>
      <c r="E16" s="11" t="s">
        <v>173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18" customHeight="1">
      <c r="C18" s="8" t="s">
        <v>158</v>
      </c>
      <c r="D18" s="9"/>
      <c r="E18" s="11" t="s">
        <v>174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18" customHeight="1">
      <c r="C20" s="8" t="s">
        <v>159</v>
      </c>
      <c r="D20" s="9"/>
      <c r="E20" s="11" t="s">
        <v>175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18" customHeight="1">
      <c r="C22" s="8" t="s">
        <v>160</v>
      </c>
      <c r="D22" s="9"/>
      <c r="E22" s="11" t="s">
        <v>176</v>
      </c>
      <c r="G22" s="6"/>
      <c r="H22" s="3"/>
    </row>
    <row r="23" spans="3:8" s="4" customFormat="1" ht="6" customHeight="1">
      <c r="C23" s="10"/>
      <c r="D23" s="14"/>
      <c r="E23" s="12"/>
      <c r="G23" s="3"/>
      <c r="H23" s="3"/>
    </row>
    <row r="24" spans="3:8" s="4" customFormat="1" ht="25.5">
      <c r="C24" s="8" t="s">
        <v>161</v>
      </c>
      <c r="D24" s="9"/>
      <c r="E24" s="11" t="s">
        <v>177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18" customHeight="1">
      <c r="C26" s="8" t="s">
        <v>162</v>
      </c>
      <c r="D26" s="9"/>
      <c r="E26" s="11" t="s">
        <v>178</v>
      </c>
      <c r="G26" s="6"/>
      <c r="H26" s="3"/>
    </row>
    <row r="27" spans="3:8" s="4" customFormat="1" ht="6" customHeight="1">
      <c r="C27" s="10"/>
      <c r="D27" s="14"/>
      <c r="E27" s="12"/>
      <c r="G27" s="3"/>
      <c r="H27" s="3"/>
    </row>
    <row r="28" spans="3:8" s="4" customFormat="1" ht="18" customHeight="1">
      <c r="C28" s="8" t="s">
        <v>163</v>
      </c>
      <c r="D28" s="9"/>
      <c r="E28" s="11" t="s">
        <v>179</v>
      </c>
      <c r="G28" s="6"/>
      <c r="H28" s="3"/>
    </row>
    <row r="29" spans="3:8" s="4" customFormat="1" ht="6" customHeight="1">
      <c r="C29" s="10"/>
      <c r="D29" s="14"/>
      <c r="E29" s="12"/>
      <c r="G29" s="3"/>
      <c r="H29" s="3"/>
    </row>
    <row r="30" spans="3:8" s="4" customFormat="1" ht="18" customHeight="1">
      <c r="C30" s="8" t="s">
        <v>164</v>
      </c>
      <c r="D30" s="9"/>
      <c r="E30" s="11" t="s">
        <v>55</v>
      </c>
      <c r="G30" s="6"/>
      <c r="H30" s="3"/>
    </row>
    <row r="31" ht="30" customHeight="1">
      <c r="G31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3"/>
  <dimension ref="A1:AO212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6.75390625" style="26" customWidth="1"/>
    <col min="6" max="6" width="1.12109375" style="26" customWidth="1"/>
    <col min="7" max="7" width="11.375" style="26" customWidth="1"/>
    <col min="8" max="8" width="33.375" style="26" customWidth="1"/>
    <col min="9" max="9" width="1.12109375" style="26" customWidth="1"/>
    <col min="10" max="16" width="12.25390625" style="26" customWidth="1"/>
    <col min="17" max="39" width="1.75390625" style="26" customWidth="1"/>
    <col min="40" max="40" width="7.625" style="26" customWidth="1"/>
    <col min="41" max="16384" width="9.125" style="26" customWidth="1"/>
  </cols>
  <sheetData>
    <row r="1" spans="1:17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CONCATENATE(C1,P1)</f>
        <v>#REF!</v>
      </c>
      <c r="F1" s="18">
        <v>9</v>
      </c>
      <c r="G1" s="19"/>
      <c r="H1" s="19"/>
      <c r="I1" s="19"/>
      <c r="K1" s="21"/>
      <c r="L1" s="21"/>
      <c r="M1" s="21"/>
      <c r="N1" s="21"/>
      <c r="O1" s="21"/>
      <c r="P1" s="22"/>
      <c r="Q1" s="23"/>
    </row>
    <row r="2" spans="1:3" ht="12.75">
      <c r="A2" s="20" t="s">
        <v>90</v>
      </c>
      <c r="B2" s="24"/>
      <c r="C2" s="25"/>
    </row>
    <row r="3" spans="1:16" s="28" customFormat="1" ht="15.75">
      <c r="A3" s="20" t="s">
        <v>90</v>
      </c>
      <c r="B3" s="27" t="s">
        <v>104</v>
      </c>
      <c r="D3" s="29" t="s">
        <v>66</v>
      </c>
      <c r="E3" s="29"/>
      <c r="F3" s="29"/>
      <c r="G3" s="30"/>
      <c r="H3" s="30" t="s">
        <v>488</v>
      </c>
      <c r="I3" s="31"/>
      <c r="J3" s="29"/>
      <c r="K3" s="29"/>
      <c r="L3" s="29"/>
      <c r="M3" s="29"/>
      <c r="N3" s="29"/>
      <c r="O3" s="29"/>
      <c r="P3" s="29"/>
    </row>
    <row r="4" spans="1:16" s="28" customFormat="1" ht="15.75" hidden="1">
      <c r="A4" s="20" t="s">
        <v>90</v>
      </c>
      <c r="B4" s="33">
        <f>COUNTA(Datova_oblast)</f>
        <v>308</v>
      </c>
      <c r="D4" s="34" t="e">
        <f>IF(D1=" ?","",CONCATENATE("Tab. ",E1,":"))</f>
        <v>#REF!</v>
      </c>
      <c r="E4" s="29"/>
      <c r="F4" s="29"/>
      <c r="G4" s="29"/>
      <c r="H4" s="29" t="str">
        <f>IF(H3="Zadejte název tabulky","",H3)</f>
        <v>Běžné a kapitálové výdaje kapitoly 700-Obce a DSO; KÚ (část: 31–32–vzdělávání) – podle paragrafů</v>
      </c>
      <c r="I4" s="31"/>
      <c r="J4" s="29"/>
      <c r="K4" s="29"/>
      <c r="L4" s="29"/>
      <c r="M4" s="29"/>
      <c r="N4" s="29"/>
      <c r="O4" s="29"/>
      <c r="P4" s="29"/>
    </row>
    <row r="5" spans="1:16" s="28" customFormat="1" ht="15.75">
      <c r="A5" s="20" t="str">
        <f>IF(D5="","odstr","OK")</f>
        <v>odstr</v>
      </c>
      <c r="B5" s="35">
        <v>0</v>
      </c>
      <c r="D5" s="160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s="28" customFormat="1" ht="21" customHeight="1" hidden="1">
      <c r="A6" s="20" t="str">
        <f>IF(COUNTBLANK(C6:IV6)=254,"odstr","OK")</f>
        <v>odstr</v>
      </c>
      <c r="B6" s="38" t="s">
        <v>92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s="28" customFormat="1" ht="21" customHeight="1" hidden="1">
      <c r="A7" s="20" t="str">
        <f>IF(COUNTBLANK(C7:IV7)=254,"odstr","OK")</f>
        <v>odstr</v>
      </c>
      <c r="B7" s="38" t="s">
        <v>93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7" s="41" customFormat="1" ht="21" customHeight="1" thickBot="1">
      <c r="A8" s="20" t="s">
        <v>90</v>
      </c>
      <c r="B8" s="20"/>
      <c r="D8" s="42" t="s">
        <v>562</v>
      </c>
      <c r="E8" s="43"/>
      <c r="F8" s="43"/>
      <c r="G8" s="43"/>
      <c r="H8" s="43"/>
      <c r="I8" s="44"/>
      <c r="J8" s="44"/>
      <c r="K8" s="44"/>
      <c r="L8" s="44"/>
      <c r="M8" s="44"/>
      <c r="N8" s="44"/>
      <c r="O8" s="44"/>
      <c r="P8" s="45" t="s">
        <v>181</v>
      </c>
      <c r="Q8" s="20"/>
    </row>
    <row r="9" spans="1:17" ht="6.75" customHeight="1">
      <c r="A9" s="20" t="s">
        <v>90</v>
      </c>
      <c r="C9" s="46"/>
      <c r="D9" s="638" t="s">
        <v>428</v>
      </c>
      <c r="E9" s="610"/>
      <c r="F9" s="138"/>
      <c r="G9" s="642" t="s">
        <v>429</v>
      </c>
      <c r="H9" s="642"/>
      <c r="I9" s="141"/>
      <c r="J9" s="608" t="s">
        <v>489</v>
      </c>
      <c r="K9" s="609"/>
      <c r="L9" s="672"/>
      <c r="M9" s="638" t="s">
        <v>490</v>
      </c>
      <c r="N9" s="609"/>
      <c r="O9" s="706"/>
      <c r="P9" s="703" t="s">
        <v>491</v>
      </c>
      <c r="Q9" s="47"/>
    </row>
    <row r="10" spans="1:17" ht="6.75" customHeight="1">
      <c r="A10" s="20" t="s">
        <v>90</v>
      </c>
      <c r="C10" s="46"/>
      <c r="D10" s="639"/>
      <c r="E10" s="613"/>
      <c r="F10" s="142"/>
      <c r="G10" s="643"/>
      <c r="H10" s="643"/>
      <c r="I10" s="145"/>
      <c r="J10" s="676"/>
      <c r="K10" s="674"/>
      <c r="L10" s="675"/>
      <c r="M10" s="673"/>
      <c r="N10" s="674"/>
      <c r="O10" s="707"/>
      <c r="P10" s="704"/>
      <c r="Q10" s="47"/>
    </row>
    <row r="11" spans="1:17" ht="9" customHeight="1">
      <c r="A11" s="20" t="s">
        <v>90</v>
      </c>
      <c r="C11" s="46"/>
      <c r="D11" s="639"/>
      <c r="E11" s="613"/>
      <c r="F11" s="142"/>
      <c r="G11" s="643"/>
      <c r="H11" s="643"/>
      <c r="I11" s="145"/>
      <c r="J11" s="670" t="s">
        <v>492</v>
      </c>
      <c r="K11" s="665" t="s">
        <v>0</v>
      </c>
      <c r="L11" s="669" t="s">
        <v>1</v>
      </c>
      <c r="M11" s="677" t="s">
        <v>492</v>
      </c>
      <c r="N11" s="665" t="s">
        <v>0</v>
      </c>
      <c r="O11" s="708" t="s">
        <v>1</v>
      </c>
      <c r="P11" s="704"/>
      <c r="Q11" s="47"/>
    </row>
    <row r="12" spans="1:17" ht="9" customHeight="1">
      <c r="A12" s="20" t="s">
        <v>90</v>
      </c>
      <c r="C12" s="46"/>
      <c r="D12" s="639"/>
      <c r="E12" s="613"/>
      <c r="F12" s="142"/>
      <c r="G12" s="643"/>
      <c r="H12" s="643"/>
      <c r="I12" s="145"/>
      <c r="J12" s="646"/>
      <c r="K12" s="653"/>
      <c r="L12" s="606"/>
      <c r="M12" s="678"/>
      <c r="N12" s="653"/>
      <c r="O12" s="709"/>
      <c r="P12" s="704"/>
      <c r="Q12" s="47"/>
    </row>
    <row r="13" spans="1:17" ht="9" customHeight="1" thickBot="1">
      <c r="A13" s="20" t="s">
        <v>90</v>
      </c>
      <c r="C13" s="46"/>
      <c r="D13" s="640"/>
      <c r="E13" s="641"/>
      <c r="F13" s="146"/>
      <c r="G13" s="644"/>
      <c r="H13" s="644"/>
      <c r="I13" s="149"/>
      <c r="J13" s="647"/>
      <c r="K13" s="654"/>
      <c r="L13" s="607"/>
      <c r="M13" s="679"/>
      <c r="N13" s="654"/>
      <c r="O13" s="710"/>
      <c r="P13" s="705"/>
      <c r="Q13" s="47"/>
    </row>
    <row r="14" spans="1:17" ht="14.25" thickBot="1" thickTop="1">
      <c r="A14" s="51" t="e">
        <f aca="true" t="shared" si="0" ref="A14:A19">IF(COUNTBLANK(C14:IV14)=254,"odstr",IF(AND($A$1="TISK",SUM(J14:P14)=0),"odstr","OK"))</f>
        <v>#REF!</v>
      </c>
      <c r="B14" s="22" t="s">
        <v>94</v>
      </c>
      <c r="C14" s="52"/>
      <c r="D14" s="497"/>
      <c r="E14" s="498" t="s">
        <v>431</v>
      </c>
      <c r="F14" s="498"/>
      <c r="G14" s="498"/>
      <c r="H14" s="499"/>
      <c r="I14" s="500"/>
      <c r="J14" s="501" t="s">
        <v>2</v>
      </c>
      <c r="K14" s="502" t="s">
        <v>2</v>
      </c>
      <c r="L14" s="503" t="s">
        <v>2</v>
      </c>
      <c r="M14" s="544" t="s">
        <v>2</v>
      </c>
      <c r="N14" s="502" t="s">
        <v>2</v>
      </c>
      <c r="O14" s="545" t="s">
        <v>2</v>
      </c>
      <c r="P14" s="546" t="s">
        <v>2</v>
      </c>
      <c r="Q14" s="47"/>
    </row>
    <row r="15" spans="1:17" ht="12.75" customHeight="1">
      <c r="A15" s="51" t="e">
        <f t="shared" si="0"/>
        <v>#REF!</v>
      </c>
      <c r="B15" s="22" t="s">
        <v>94</v>
      </c>
      <c r="C15" s="52"/>
      <c r="D15" s="504"/>
      <c r="E15" s="505"/>
      <c r="F15" s="505"/>
      <c r="G15" s="505" t="s">
        <v>3</v>
      </c>
      <c r="H15" s="506"/>
      <c r="I15" s="507"/>
      <c r="J15" s="508">
        <v>31909918.221629996</v>
      </c>
      <c r="K15" s="509">
        <v>9391150.86314</v>
      </c>
      <c r="L15" s="510">
        <v>41301069.08476999</v>
      </c>
      <c r="M15" s="547">
        <v>96891385.57276003</v>
      </c>
      <c r="N15" s="509">
        <v>2054009.0902800004</v>
      </c>
      <c r="O15" s="548">
        <v>98945394.66304004</v>
      </c>
      <c r="P15" s="549">
        <v>140246463.74781004</v>
      </c>
      <c r="Q15" s="47"/>
    </row>
    <row r="16" spans="1:41" ht="12.75">
      <c r="A16" s="51" t="e">
        <f t="shared" si="0"/>
        <v>#REF!</v>
      </c>
      <c r="B16" s="22" t="s">
        <v>94</v>
      </c>
      <c r="C16" s="52"/>
      <c r="D16" s="345"/>
      <c r="E16" s="303">
        <v>3111</v>
      </c>
      <c r="F16" s="346"/>
      <c r="G16" s="550" t="s">
        <v>499</v>
      </c>
      <c r="H16" s="400"/>
      <c r="I16" s="347"/>
      <c r="J16" s="307">
        <v>5969406.580999998</v>
      </c>
      <c r="K16" s="309">
        <v>2168605.65637</v>
      </c>
      <c r="L16" s="309">
        <v>8138012.237369998</v>
      </c>
      <c r="M16" s="348">
        <v>12823283.04064</v>
      </c>
      <c r="N16" s="309">
        <v>239.5165</v>
      </c>
      <c r="O16" s="309">
        <v>12823522.55714</v>
      </c>
      <c r="P16" s="551">
        <v>20961534.79451</v>
      </c>
      <c r="Q16" s="47"/>
      <c r="AN16" s="166"/>
      <c r="AO16" s="166"/>
    </row>
    <row r="17" spans="1:41" ht="12.75">
      <c r="A17" s="51" t="e">
        <f t="shared" si="0"/>
        <v>#REF!</v>
      </c>
      <c r="B17" s="22" t="s">
        <v>94</v>
      </c>
      <c r="C17" s="52"/>
      <c r="D17" s="328"/>
      <c r="E17" s="242">
        <v>3112</v>
      </c>
      <c r="F17" s="329"/>
      <c r="G17" s="511" t="s">
        <v>500</v>
      </c>
      <c r="H17" s="381"/>
      <c r="I17" s="330"/>
      <c r="J17" s="255">
        <v>84581.06180999997</v>
      </c>
      <c r="K17" s="257">
        <v>0</v>
      </c>
      <c r="L17" s="257">
        <v>84581.06180999997</v>
      </c>
      <c r="M17" s="331">
        <v>311322.08869</v>
      </c>
      <c r="N17" s="257">
        <v>1474.40085</v>
      </c>
      <c r="O17" s="257">
        <v>312796.48954</v>
      </c>
      <c r="P17" s="552">
        <v>397377.55134999997</v>
      </c>
      <c r="Q17" s="47"/>
      <c r="AN17" s="166"/>
      <c r="AO17" s="166"/>
    </row>
    <row r="18" spans="1:41" ht="12.75">
      <c r="A18" s="51" t="e">
        <f t="shared" si="0"/>
        <v>#REF!</v>
      </c>
      <c r="B18" s="22" t="s">
        <v>94</v>
      </c>
      <c r="C18" s="52"/>
      <c r="D18" s="328"/>
      <c r="E18" s="242">
        <v>3113</v>
      </c>
      <c r="F18" s="329"/>
      <c r="G18" s="511" t="s">
        <v>501</v>
      </c>
      <c r="H18" s="381"/>
      <c r="I18" s="330"/>
      <c r="J18" s="255">
        <v>16593273.387679989</v>
      </c>
      <c r="K18" s="257">
        <v>5617199.82251</v>
      </c>
      <c r="L18" s="257">
        <v>22210473.21018999</v>
      </c>
      <c r="M18" s="331">
        <v>35373541.47257001</v>
      </c>
      <c r="N18" s="257">
        <v>876.9617</v>
      </c>
      <c r="O18" s="257">
        <v>35374418.43427001</v>
      </c>
      <c r="P18" s="552">
        <v>57584891.64446</v>
      </c>
      <c r="Q18" s="47"/>
      <c r="AN18" s="166"/>
      <c r="AO18" s="166"/>
    </row>
    <row r="19" spans="1:40" ht="12.75">
      <c r="A19" s="51" t="e">
        <f t="shared" si="0"/>
        <v>#REF!</v>
      </c>
      <c r="B19" s="22" t="s">
        <v>94</v>
      </c>
      <c r="C19" s="52"/>
      <c r="D19" s="328"/>
      <c r="E19" s="242">
        <v>3114</v>
      </c>
      <c r="F19" s="329"/>
      <c r="G19" s="511" t="s">
        <v>502</v>
      </c>
      <c r="H19" s="381"/>
      <c r="I19" s="330"/>
      <c r="J19" s="255">
        <v>705615.1104999996</v>
      </c>
      <c r="K19" s="257">
        <v>67437.56091</v>
      </c>
      <c r="L19" s="257">
        <v>773052.6714099996</v>
      </c>
      <c r="M19" s="331">
        <v>3741802.48025</v>
      </c>
      <c r="N19" s="257">
        <v>102104.95336000001</v>
      </c>
      <c r="O19" s="257">
        <v>3843907.43361</v>
      </c>
      <c r="P19" s="552">
        <v>4616960.10502</v>
      </c>
      <c r="Q19" s="47"/>
      <c r="AN19" s="166"/>
    </row>
    <row r="20" spans="1:40" ht="12.75">
      <c r="A20" s="51"/>
      <c r="B20" s="22"/>
      <c r="C20" s="52"/>
      <c r="D20" s="328"/>
      <c r="E20" s="242">
        <v>3115</v>
      </c>
      <c r="F20" s="329"/>
      <c r="G20" s="511" t="s">
        <v>533</v>
      </c>
      <c r="H20" s="381"/>
      <c r="I20" s="330"/>
      <c r="J20" s="255">
        <v>17089.45517</v>
      </c>
      <c r="K20" s="257">
        <v>3867.0244500000003</v>
      </c>
      <c r="L20" s="257">
        <v>20956.479620000002</v>
      </c>
      <c r="M20" s="331">
        <v>0</v>
      </c>
      <c r="N20" s="257">
        <v>0</v>
      </c>
      <c r="O20" s="257">
        <v>0</v>
      </c>
      <c r="P20" s="552">
        <v>20956.479620000002</v>
      </c>
      <c r="Q20" s="47"/>
      <c r="AN20" s="166"/>
    </row>
    <row r="21" spans="1:40" ht="12.75">
      <c r="A21" s="51" t="e">
        <f aca="true" t="shared" si="1" ref="A21:A29">IF(COUNTBLANK(C21:IV21)=254,"odstr",IF(AND($A$1="TISK",SUM(J21:P21)=0),"odstr","OK"))</f>
        <v>#REF!</v>
      </c>
      <c r="B21" s="22" t="s">
        <v>94</v>
      </c>
      <c r="C21" s="52"/>
      <c r="D21" s="328"/>
      <c r="E21" s="242">
        <v>3117</v>
      </c>
      <c r="F21" s="329"/>
      <c r="G21" s="511" t="s">
        <v>534</v>
      </c>
      <c r="H21" s="380"/>
      <c r="I21" s="330"/>
      <c r="J21" s="255">
        <v>633339.0279500001</v>
      </c>
      <c r="K21" s="257">
        <v>214941.55275</v>
      </c>
      <c r="L21" s="257">
        <v>848280.5807000002</v>
      </c>
      <c r="M21" s="331">
        <v>4940079.84317</v>
      </c>
      <c r="N21" s="257">
        <v>0</v>
      </c>
      <c r="O21" s="257">
        <v>4940079.84317</v>
      </c>
      <c r="P21" s="552">
        <v>5788360.42387</v>
      </c>
      <c r="Q21" s="47"/>
      <c r="AN21" s="166"/>
    </row>
    <row r="22" spans="1:40" ht="12.75">
      <c r="A22" s="51" t="e">
        <f t="shared" si="1"/>
        <v>#REF!</v>
      </c>
      <c r="B22" s="22" t="s">
        <v>94</v>
      </c>
      <c r="C22" s="52"/>
      <c r="D22" s="328"/>
      <c r="E22" s="242">
        <v>3118</v>
      </c>
      <c r="F22" s="329"/>
      <c r="G22" s="511" t="s">
        <v>535</v>
      </c>
      <c r="H22" s="381"/>
      <c r="I22" s="330"/>
      <c r="J22" s="255">
        <v>2173.83029</v>
      </c>
      <c r="K22" s="257">
        <v>4857.01746</v>
      </c>
      <c r="L22" s="257">
        <v>7030.84775</v>
      </c>
      <c r="M22" s="331">
        <v>13335.083</v>
      </c>
      <c r="N22" s="257">
        <v>0</v>
      </c>
      <c r="O22" s="257">
        <v>13335.083</v>
      </c>
      <c r="P22" s="552">
        <v>20365.93075</v>
      </c>
      <c r="Q22" s="47"/>
      <c r="AN22" s="166"/>
    </row>
    <row r="23" spans="1:40" ht="12.75">
      <c r="A23" s="51" t="e">
        <f t="shared" si="1"/>
        <v>#REF!</v>
      </c>
      <c r="B23" s="22" t="s">
        <v>94</v>
      </c>
      <c r="C23" s="52"/>
      <c r="D23" s="328"/>
      <c r="E23" s="242">
        <v>3119</v>
      </c>
      <c r="F23" s="329"/>
      <c r="G23" s="511" t="s">
        <v>549</v>
      </c>
      <c r="H23" s="381"/>
      <c r="I23" s="330"/>
      <c r="J23" s="255">
        <v>453840.99132000026</v>
      </c>
      <c r="K23" s="257">
        <v>103161.46597</v>
      </c>
      <c r="L23" s="257">
        <v>557002.4572900003</v>
      </c>
      <c r="M23" s="331">
        <v>617.83737</v>
      </c>
      <c r="N23" s="257">
        <v>255.02535999999998</v>
      </c>
      <c r="O23" s="257">
        <v>872.8627299999999</v>
      </c>
      <c r="P23" s="552">
        <v>557875.3200200003</v>
      </c>
      <c r="Q23" s="47"/>
      <c r="AN23" s="166"/>
    </row>
    <row r="24" spans="1:40" ht="12.75">
      <c r="A24" s="51" t="e">
        <f t="shared" si="1"/>
        <v>#REF!</v>
      </c>
      <c r="B24" s="22" t="s">
        <v>94</v>
      </c>
      <c r="C24" s="52"/>
      <c r="D24" s="328"/>
      <c r="E24" s="242">
        <v>3121</v>
      </c>
      <c r="F24" s="329"/>
      <c r="G24" s="511" t="s">
        <v>503</v>
      </c>
      <c r="H24" s="381"/>
      <c r="I24" s="330"/>
      <c r="J24" s="255">
        <v>1617327.2122200003</v>
      </c>
      <c r="K24" s="257">
        <v>110316.52265</v>
      </c>
      <c r="L24" s="257">
        <v>1727643.7348700003</v>
      </c>
      <c r="M24" s="331">
        <v>5832253.538229999</v>
      </c>
      <c r="N24" s="257">
        <v>368001.98515</v>
      </c>
      <c r="O24" s="257">
        <v>6200255.523379999</v>
      </c>
      <c r="P24" s="552">
        <v>7927899.25825</v>
      </c>
      <c r="Q24" s="47"/>
      <c r="AN24" s="166"/>
    </row>
    <row r="25" spans="1:40" ht="12.75">
      <c r="A25" s="51" t="e">
        <f t="shared" si="1"/>
        <v>#REF!</v>
      </c>
      <c r="B25" s="22" t="s">
        <v>94</v>
      </c>
      <c r="C25" s="52"/>
      <c r="D25" s="328"/>
      <c r="E25" s="242">
        <v>3122</v>
      </c>
      <c r="F25" s="329"/>
      <c r="G25" s="511" t="s">
        <v>504</v>
      </c>
      <c r="H25" s="381"/>
      <c r="I25" s="330"/>
      <c r="J25" s="255">
        <v>1657041.06399</v>
      </c>
      <c r="K25" s="257">
        <v>224180.83916</v>
      </c>
      <c r="L25" s="257">
        <v>1881221.90315</v>
      </c>
      <c r="M25" s="331">
        <v>9740850.953120003</v>
      </c>
      <c r="N25" s="257">
        <v>582493.7981899999</v>
      </c>
      <c r="O25" s="257">
        <v>10323344.751310002</v>
      </c>
      <c r="P25" s="552">
        <v>12204566.654460002</v>
      </c>
      <c r="Q25" s="47"/>
      <c r="AN25" s="166"/>
    </row>
    <row r="26" spans="1:40" ht="12.75">
      <c r="A26" s="51" t="e">
        <f t="shared" si="1"/>
        <v>#REF!</v>
      </c>
      <c r="B26" s="22" t="s">
        <v>94</v>
      </c>
      <c r="C26" s="52"/>
      <c r="D26" s="328"/>
      <c r="E26" s="242">
        <v>3123</v>
      </c>
      <c r="F26" s="329"/>
      <c r="G26" s="511" t="s">
        <v>505</v>
      </c>
      <c r="H26" s="381"/>
      <c r="I26" s="330"/>
      <c r="J26" s="255">
        <v>1179793.38078</v>
      </c>
      <c r="K26" s="257">
        <v>165092.09859</v>
      </c>
      <c r="L26" s="257">
        <v>1344885.47937</v>
      </c>
      <c r="M26" s="331">
        <v>6258468.65223</v>
      </c>
      <c r="N26" s="257">
        <v>382414.09069000004</v>
      </c>
      <c r="O26" s="257">
        <v>6640882.74292</v>
      </c>
      <c r="P26" s="552">
        <v>7985768.22229</v>
      </c>
      <c r="Q26" s="47"/>
      <c r="AN26" s="166"/>
    </row>
    <row r="27" spans="1:40" ht="12.75">
      <c r="A27" s="51" t="e">
        <f t="shared" si="1"/>
        <v>#REF!</v>
      </c>
      <c r="B27" s="22" t="s">
        <v>94</v>
      </c>
      <c r="C27" s="52"/>
      <c r="D27" s="328"/>
      <c r="E27" s="242">
        <v>3124</v>
      </c>
      <c r="F27" s="329"/>
      <c r="G27" s="511" t="s">
        <v>506</v>
      </c>
      <c r="H27" s="381"/>
      <c r="I27" s="330"/>
      <c r="J27" s="255">
        <v>191653.3112</v>
      </c>
      <c r="K27" s="257">
        <v>10404.81675</v>
      </c>
      <c r="L27" s="257">
        <v>202058.12795</v>
      </c>
      <c r="M27" s="331">
        <v>899753.0571600001</v>
      </c>
      <c r="N27" s="257">
        <v>10125.12708</v>
      </c>
      <c r="O27" s="257">
        <v>909878.1842400001</v>
      </c>
      <c r="P27" s="552">
        <v>1111936.31219</v>
      </c>
      <c r="Q27" s="47"/>
      <c r="AN27" s="166"/>
    </row>
    <row r="28" spans="1:40" ht="12.75">
      <c r="A28" s="51" t="e">
        <f t="shared" si="1"/>
        <v>#REF!</v>
      </c>
      <c r="B28" s="22" t="s">
        <v>94</v>
      </c>
      <c r="C28" s="52"/>
      <c r="D28" s="328"/>
      <c r="E28" s="242">
        <v>3125</v>
      </c>
      <c r="F28" s="329"/>
      <c r="G28" s="511" t="s">
        <v>536</v>
      </c>
      <c r="H28" s="381"/>
      <c r="I28" s="330"/>
      <c r="J28" s="255">
        <v>13763.224</v>
      </c>
      <c r="K28" s="257">
        <v>0</v>
      </c>
      <c r="L28" s="257">
        <v>13763.224</v>
      </c>
      <c r="M28" s="331">
        <v>53803.69492</v>
      </c>
      <c r="N28" s="257">
        <v>22161.7507</v>
      </c>
      <c r="O28" s="257">
        <v>75965.44562</v>
      </c>
      <c r="P28" s="552">
        <v>89728.66962</v>
      </c>
      <c r="Q28" s="47"/>
      <c r="AN28" s="166"/>
    </row>
    <row r="29" spans="1:40" ht="12.75">
      <c r="A29" s="51" t="e">
        <f t="shared" si="1"/>
        <v>#REF!</v>
      </c>
      <c r="B29" s="22" t="s">
        <v>94</v>
      </c>
      <c r="C29" s="52"/>
      <c r="D29" s="328"/>
      <c r="E29" s="242">
        <v>3126</v>
      </c>
      <c r="F29" s="329"/>
      <c r="G29" s="511" t="s">
        <v>507</v>
      </c>
      <c r="H29" s="381"/>
      <c r="I29" s="330"/>
      <c r="J29" s="255">
        <v>352859.281</v>
      </c>
      <c r="K29" s="257">
        <v>6873.722</v>
      </c>
      <c r="L29" s="257">
        <v>359733.003</v>
      </c>
      <c r="M29" s="331">
        <v>326233.18721</v>
      </c>
      <c r="N29" s="257">
        <v>21388.361820000002</v>
      </c>
      <c r="O29" s="257">
        <v>347621.54903</v>
      </c>
      <c r="P29" s="552">
        <v>707354.55203</v>
      </c>
      <c r="Q29" s="47"/>
      <c r="AN29" s="166"/>
    </row>
    <row r="30" spans="1:40" ht="12.75">
      <c r="A30" s="51"/>
      <c r="B30" s="22"/>
      <c r="C30" s="52"/>
      <c r="D30" s="328"/>
      <c r="E30" s="242">
        <v>3127</v>
      </c>
      <c r="F30" s="329"/>
      <c r="G30" s="511" t="s">
        <v>537</v>
      </c>
      <c r="H30" s="381"/>
      <c r="I30" s="330"/>
      <c r="J30" s="255">
        <v>183308.8475</v>
      </c>
      <c r="K30" s="257">
        <v>0</v>
      </c>
      <c r="L30" s="257">
        <v>183308.8475</v>
      </c>
      <c r="M30" s="331">
        <v>3361523.6609199997</v>
      </c>
      <c r="N30" s="257">
        <v>348253.50127</v>
      </c>
      <c r="O30" s="257">
        <v>3709777.1621899996</v>
      </c>
      <c r="P30" s="552">
        <v>3893086.0096899997</v>
      </c>
      <c r="Q30" s="47"/>
      <c r="AN30" s="166"/>
    </row>
    <row r="31" spans="1:40" ht="12.75">
      <c r="A31" s="51" t="e">
        <f>IF(COUNTBLANK(C31:IV31)=254,"odstr",IF(AND($A$1="TISK",SUM(J31:P31)=0),"odstr","OK"))</f>
        <v>#REF!</v>
      </c>
      <c r="B31" s="22" t="s">
        <v>94</v>
      </c>
      <c r="C31" s="52"/>
      <c r="D31" s="328"/>
      <c r="E31" s="242">
        <v>3128</v>
      </c>
      <c r="F31" s="329"/>
      <c r="G31" s="511" t="s">
        <v>508</v>
      </c>
      <c r="H31" s="381"/>
      <c r="I31" s="330"/>
      <c r="J31" s="255">
        <v>0</v>
      </c>
      <c r="K31" s="257">
        <v>0</v>
      </c>
      <c r="L31" s="257">
        <v>0</v>
      </c>
      <c r="M31" s="331">
        <v>97692.54994</v>
      </c>
      <c r="N31" s="257">
        <v>279.787</v>
      </c>
      <c r="O31" s="257">
        <v>97972.33694</v>
      </c>
      <c r="P31" s="552">
        <v>97972.33694</v>
      </c>
      <c r="Q31" s="47"/>
      <c r="AN31" s="166"/>
    </row>
    <row r="32" spans="1:40" ht="12.75">
      <c r="A32" s="51" t="e">
        <f>IF(COUNTBLANK(C32:IV32)=254,"odstr",IF(AND($A$1="TISK",SUM(J32:P32)=0),"odstr","OK"))</f>
        <v>#REF!</v>
      </c>
      <c r="B32" s="22" t="s">
        <v>94</v>
      </c>
      <c r="C32" s="52"/>
      <c r="D32" s="328"/>
      <c r="E32" s="242">
        <v>3129</v>
      </c>
      <c r="F32" s="329"/>
      <c r="G32" s="511" t="s">
        <v>538</v>
      </c>
      <c r="H32" s="380"/>
      <c r="I32" s="330"/>
      <c r="J32" s="255">
        <v>82</v>
      </c>
      <c r="K32" s="257">
        <v>0</v>
      </c>
      <c r="L32" s="257">
        <v>82</v>
      </c>
      <c r="M32" s="331">
        <v>0.2691</v>
      </c>
      <c r="N32" s="257">
        <v>0</v>
      </c>
      <c r="O32" s="257">
        <v>0.2691</v>
      </c>
      <c r="P32" s="552">
        <v>82.2691</v>
      </c>
      <c r="Q32" s="47"/>
      <c r="AN32" s="166"/>
    </row>
    <row r="33" spans="1:40" ht="12.75">
      <c r="A33" s="51" t="e">
        <f>IF(COUNTBLANK(C33:IV33)=254,"odstr",IF(AND($A$1="TISK",SUM(J33:P33)=0),"odstr","OK"))</f>
        <v>#REF!</v>
      </c>
      <c r="B33" s="22" t="s">
        <v>94</v>
      </c>
      <c r="C33" s="52"/>
      <c r="D33" s="328"/>
      <c r="E33" s="242">
        <v>3131</v>
      </c>
      <c r="F33" s="329"/>
      <c r="G33" s="511" t="s">
        <v>509</v>
      </c>
      <c r="H33" s="511"/>
      <c r="I33" s="330"/>
      <c r="J33" s="255">
        <v>62.672599999999996</v>
      </c>
      <c r="K33" s="257">
        <v>0</v>
      </c>
      <c r="L33" s="257">
        <v>62.672599999999996</v>
      </c>
      <c r="M33" s="331">
        <v>0</v>
      </c>
      <c r="N33" s="257">
        <v>0</v>
      </c>
      <c r="O33" s="257">
        <v>0</v>
      </c>
      <c r="P33" s="552">
        <v>62.672599999999996</v>
      </c>
      <c r="Q33" s="47"/>
      <c r="AN33" s="166"/>
    </row>
    <row r="34" spans="1:40" ht="12.75">
      <c r="A34" s="51" t="e">
        <f>IF(COUNTBLANK(C34:IV34)=254,"odstr",IF(AND($A$1="TISK",SUM(J34:P34)=0),"odstr","OK"))</f>
        <v>#REF!</v>
      </c>
      <c r="B34" s="22" t="s">
        <v>94</v>
      </c>
      <c r="C34" s="52"/>
      <c r="D34" s="328"/>
      <c r="E34" s="242">
        <v>3132</v>
      </c>
      <c r="F34" s="329"/>
      <c r="G34" s="511" t="s">
        <v>510</v>
      </c>
      <c r="H34" s="511"/>
      <c r="I34" s="330"/>
      <c r="J34" s="255">
        <v>0</v>
      </c>
      <c r="K34" s="257">
        <v>0</v>
      </c>
      <c r="L34" s="257">
        <v>0</v>
      </c>
      <c r="M34" s="331">
        <v>0</v>
      </c>
      <c r="N34" s="257">
        <v>0</v>
      </c>
      <c r="O34" s="257">
        <v>0</v>
      </c>
      <c r="P34" s="552">
        <v>0</v>
      </c>
      <c r="Q34" s="47"/>
      <c r="AN34" s="166"/>
    </row>
    <row r="35" spans="1:40" ht="12.75">
      <c r="A35" s="51"/>
      <c r="B35" s="22"/>
      <c r="C35" s="52"/>
      <c r="D35" s="328"/>
      <c r="E35" s="242">
        <v>3133</v>
      </c>
      <c r="F35" s="329"/>
      <c r="G35" s="511" t="s">
        <v>511</v>
      </c>
      <c r="H35" s="511"/>
      <c r="I35" s="330"/>
      <c r="J35" s="255">
        <v>72448.3596</v>
      </c>
      <c r="K35" s="257">
        <v>1939.3425</v>
      </c>
      <c r="L35" s="257">
        <v>74387.7021</v>
      </c>
      <c r="M35" s="331">
        <v>1741848.50517</v>
      </c>
      <c r="N35" s="257">
        <v>18374.44467</v>
      </c>
      <c r="O35" s="257">
        <v>1760222.9498400001</v>
      </c>
      <c r="P35" s="552">
        <v>1834610.6519400002</v>
      </c>
      <c r="Q35" s="47"/>
      <c r="AN35" s="166"/>
    </row>
    <row r="36" spans="1:40" ht="12.75" customHeight="1">
      <c r="A36" s="51" t="e">
        <f aca="true" t="shared" si="2" ref="A36:A43">IF(COUNTBLANK(C36:IV36)=254,"odstr",IF(AND($A$1="TISK",SUM(J36:P36)=0),"odstr","OK"))</f>
        <v>#REF!</v>
      </c>
      <c r="B36" s="22" t="s">
        <v>94</v>
      </c>
      <c r="C36" s="52"/>
      <c r="D36" s="328"/>
      <c r="E36" s="242">
        <v>3139</v>
      </c>
      <c r="F36" s="329"/>
      <c r="G36" s="511" t="s">
        <v>512</v>
      </c>
      <c r="H36" s="553"/>
      <c r="I36" s="330"/>
      <c r="J36" s="255">
        <v>10</v>
      </c>
      <c r="K36" s="257">
        <v>0</v>
      </c>
      <c r="L36" s="257">
        <v>10</v>
      </c>
      <c r="M36" s="331">
        <v>0</v>
      </c>
      <c r="N36" s="257">
        <v>0</v>
      </c>
      <c r="O36" s="257">
        <v>0</v>
      </c>
      <c r="P36" s="552">
        <v>10</v>
      </c>
      <c r="Q36" s="47"/>
      <c r="AN36" s="166"/>
    </row>
    <row r="37" spans="1:40" ht="12.75">
      <c r="A37" s="51" t="e">
        <f t="shared" si="2"/>
        <v>#REF!</v>
      </c>
      <c r="B37" s="22" t="s">
        <v>94</v>
      </c>
      <c r="C37" s="52"/>
      <c r="D37" s="328"/>
      <c r="E37" s="242">
        <v>3141</v>
      </c>
      <c r="F37" s="329"/>
      <c r="G37" s="511" t="s">
        <v>550</v>
      </c>
      <c r="H37" s="381"/>
      <c r="I37" s="330"/>
      <c r="J37" s="255">
        <v>595323.94073</v>
      </c>
      <c r="K37" s="257">
        <v>98761.56670000002</v>
      </c>
      <c r="L37" s="257">
        <v>694085.50743</v>
      </c>
      <c r="M37" s="331">
        <v>2863427.5511999996</v>
      </c>
      <c r="N37" s="257">
        <v>3974.787</v>
      </c>
      <c r="O37" s="257">
        <v>2867402.3381999996</v>
      </c>
      <c r="P37" s="552">
        <v>3561487.8456299994</v>
      </c>
      <c r="Q37" s="47"/>
      <c r="AN37" s="166"/>
    </row>
    <row r="38" spans="1:40" ht="12.75">
      <c r="A38" s="51" t="e">
        <f t="shared" si="2"/>
        <v>#REF!</v>
      </c>
      <c r="B38" s="22" t="s">
        <v>94</v>
      </c>
      <c r="C38" s="52"/>
      <c r="D38" s="328"/>
      <c r="E38" s="242">
        <v>3142</v>
      </c>
      <c r="F38" s="329"/>
      <c r="G38" s="554" t="s">
        <v>570</v>
      </c>
      <c r="H38" s="381"/>
      <c r="I38" s="330"/>
      <c r="J38" s="255"/>
      <c r="K38" s="257"/>
      <c r="L38" s="257">
        <v>0</v>
      </c>
      <c r="M38" s="331"/>
      <c r="N38" s="257"/>
      <c r="O38" s="257">
        <v>0</v>
      </c>
      <c r="P38" s="552">
        <v>0</v>
      </c>
      <c r="Q38" s="47"/>
      <c r="AN38" s="166"/>
    </row>
    <row r="39" spans="1:40" ht="12.75">
      <c r="A39" s="51" t="e">
        <f t="shared" si="2"/>
        <v>#REF!</v>
      </c>
      <c r="B39" s="22" t="s">
        <v>94</v>
      </c>
      <c r="C39" s="52"/>
      <c r="D39" s="328"/>
      <c r="E39" s="242">
        <v>3143</v>
      </c>
      <c r="F39" s="329"/>
      <c r="G39" s="511" t="s">
        <v>514</v>
      </c>
      <c r="H39" s="381"/>
      <c r="I39" s="330"/>
      <c r="J39" s="255">
        <v>33940.34765</v>
      </c>
      <c r="K39" s="257">
        <v>417.7155</v>
      </c>
      <c r="L39" s="257">
        <v>34358.06315</v>
      </c>
      <c r="M39" s="331">
        <v>1608936.537</v>
      </c>
      <c r="N39" s="257">
        <v>0</v>
      </c>
      <c r="O39" s="257">
        <v>1608936.537</v>
      </c>
      <c r="P39" s="552">
        <v>1643294.60015</v>
      </c>
      <c r="Q39" s="47"/>
      <c r="AN39" s="166"/>
    </row>
    <row r="40" spans="1:40" ht="12.75">
      <c r="A40" s="51" t="e">
        <f t="shared" si="2"/>
        <v>#REF!</v>
      </c>
      <c r="B40" s="22" t="s">
        <v>94</v>
      </c>
      <c r="C40" s="52"/>
      <c r="D40" s="328"/>
      <c r="E40" s="242">
        <v>3144</v>
      </c>
      <c r="F40" s="329"/>
      <c r="G40" s="511" t="s">
        <v>539</v>
      </c>
      <c r="H40" s="381"/>
      <c r="I40" s="330"/>
      <c r="J40" s="255">
        <v>19011.333</v>
      </c>
      <c r="K40" s="257">
        <v>0</v>
      </c>
      <c r="L40" s="257">
        <v>19011.333</v>
      </c>
      <c r="M40" s="331">
        <v>0</v>
      </c>
      <c r="N40" s="257">
        <v>0</v>
      </c>
      <c r="O40" s="257">
        <v>0</v>
      </c>
      <c r="P40" s="552">
        <v>19011.333</v>
      </c>
      <c r="Q40" s="47"/>
      <c r="AN40" s="166"/>
    </row>
    <row r="41" spans="1:40" ht="12.75">
      <c r="A41" s="51" t="e">
        <f t="shared" si="2"/>
        <v>#REF!</v>
      </c>
      <c r="B41" s="22" t="s">
        <v>94</v>
      </c>
      <c r="C41" s="52"/>
      <c r="D41" s="328"/>
      <c r="E41" s="242">
        <v>3145</v>
      </c>
      <c r="F41" s="329"/>
      <c r="G41" s="511" t="s">
        <v>515</v>
      </c>
      <c r="H41" s="381"/>
      <c r="I41" s="330"/>
      <c r="J41" s="255">
        <v>4.054</v>
      </c>
      <c r="K41" s="257">
        <v>0</v>
      </c>
      <c r="L41" s="257">
        <v>4.054</v>
      </c>
      <c r="M41" s="331">
        <v>72199.71378</v>
      </c>
      <c r="N41" s="257">
        <v>0</v>
      </c>
      <c r="O41" s="257">
        <v>72199.71378</v>
      </c>
      <c r="P41" s="552">
        <v>72203.76778000001</v>
      </c>
      <c r="Q41" s="47"/>
      <c r="AN41" s="166"/>
    </row>
    <row r="42" spans="1:40" ht="12.75">
      <c r="A42" s="51" t="e">
        <f t="shared" si="2"/>
        <v>#REF!</v>
      </c>
      <c r="B42" s="22" t="s">
        <v>94</v>
      </c>
      <c r="C42" s="52"/>
      <c r="D42" s="328"/>
      <c r="E42" s="242">
        <v>3146</v>
      </c>
      <c r="F42" s="329"/>
      <c r="G42" s="511" t="s">
        <v>551</v>
      </c>
      <c r="H42" s="381"/>
      <c r="I42" s="330"/>
      <c r="J42" s="255">
        <v>112101.4054</v>
      </c>
      <c r="K42" s="257">
        <v>580.4</v>
      </c>
      <c r="L42" s="257">
        <v>112681.8054</v>
      </c>
      <c r="M42" s="331">
        <v>732658.59974</v>
      </c>
      <c r="N42" s="257">
        <v>10708.4849</v>
      </c>
      <c r="O42" s="257">
        <v>743367.08464</v>
      </c>
      <c r="P42" s="552">
        <v>856048.89004</v>
      </c>
      <c r="Q42" s="47"/>
      <c r="AN42" s="166"/>
    </row>
    <row r="43" spans="1:40" ht="12.75">
      <c r="A43" s="51" t="e">
        <f t="shared" si="2"/>
        <v>#REF!</v>
      </c>
      <c r="B43" s="22" t="s">
        <v>94</v>
      </c>
      <c r="C43" s="52"/>
      <c r="D43" s="328"/>
      <c r="E43" s="242">
        <v>3147</v>
      </c>
      <c r="F43" s="329"/>
      <c r="G43" s="511" t="s">
        <v>517</v>
      </c>
      <c r="H43" s="381"/>
      <c r="I43" s="330"/>
      <c r="J43" s="255">
        <v>81477.958</v>
      </c>
      <c r="K43" s="257">
        <v>9605.135</v>
      </c>
      <c r="L43" s="257">
        <v>91083.093</v>
      </c>
      <c r="M43" s="331">
        <v>523627.70953</v>
      </c>
      <c r="N43" s="257">
        <v>20266.19101</v>
      </c>
      <c r="O43" s="257">
        <v>543893.90054</v>
      </c>
      <c r="P43" s="552">
        <v>634976.9935399999</v>
      </c>
      <c r="Q43" s="47"/>
      <c r="AN43" s="166"/>
    </row>
    <row r="44" spans="1:40" ht="12.75">
      <c r="A44" s="51"/>
      <c r="B44" s="22"/>
      <c r="C44" s="52"/>
      <c r="D44" s="328"/>
      <c r="E44" s="242">
        <v>3148</v>
      </c>
      <c r="F44" s="329"/>
      <c r="G44" s="511" t="s">
        <v>518</v>
      </c>
      <c r="H44" s="381"/>
      <c r="I44" s="330"/>
      <c r="J44" s="255">
        <v>1157.49</v>
      </c>
      <c r="K44" s="257">
        <v>0</v>
      </c>
      <c r="L44" s="257">
        <v>1157.49</v>
      </c>
      <c r="M44" s="331">
        <v>17688.595</v>
      </c>
      <c r="N44" s="257">
        <v>0</v>
      </c>
      <c r="O44" s="257">
        <v>17688.595</v>
      </c>
      <c r="P44" s="552">
        <v>18846.085000000003</v>
      </c>
      <c r="Q44" s="47"/>
      <c r="AN44" s="166"/>
    </row>
    <row r="45" spans="1:40" ht="12.75">
      <c r="A45" s="51" t="e">
        <f aca="true" t="shared" si="3" ref="A45:A53">IF(COUNTBLANK(C45:IV45)=254,"odstr",IF(AND($A$1="TISK",SUM(J45:P45)=0),"odstr","OK"))</f>
        <v>#REF!</v>
      </c>
      <c r="B45" s="22" t="s">
        <v>94</v>
      </c>
      <c r="C45" s="52"/>
      <c r="D45" s="328"/>
      <c r="E45" s="242">
        <v>3149</v>
      </c>
      <c r="F45" s="329"/>
      <c r="G45" s="511" t="s">
        <v>540</v>
      </c>
      <c r="H45" s="407"/>
      <c r="I45" s="555" t="e">
        <v>#N/A</v>
      </c>
      <c r="J45" s="255">
        <v>116522.43781999999</v>
      </c>
      <c r="K45" s="257">
        <v>375744.17858</v>
      </c>
      <c r="L45" s="257">
        <v>492266.6164</v>
      </c>
      <c r="M45" s="331">
        <v>82131.53283000001</v>
      </c>
      <c r="N45" s="257">
        <v>37960.80753</v>
      </c>
      <c r="O45" s="257">
        <v>120092.34036</v>
      </c>
      <c r="P45" s="552">
        <v>612358.95676</v>
      </c>
      <c r="Q45" s="47"/>
      <c r="AN45" s="166"/>
    </row>
    <row r="46" spans="1:40" ht="12.75">
      <c r="A46" s="51" t="e">
        <f t="shared" si="3"/>
        <v>#REF!</v>
      </c>
      <c r="B46" s="22" t="s">
        <v>94</v>
      </c>
      <c r="C46" s="52"/>
      <c r="D46" s="328"/>
      <c r="E46" s="242">
        <v>3150</v>
      </c>
      <c r="F46" s="329"/>
      <c r="G46" s="511" t="s">
        <v>519</v>
      </c>
      <c r="H46" s="381"/>
      <c r="I46" s="330"/>
      <c r="J46" s="255">
        <v>102762.43356</v>
      </c>
      <c r="K46" s="257">
        <v>0</v>
      </c>
      <c r="L46" s="257">
        <v>102762.43356</v>
      </c>
      <c r="M46" s="331">
        <v>308925.24979</v>
      </c>
      <c r="N46" s="257">
        <v>3074</v>
      </c>
      <c r="O46" s="257">
        <v>311999.24979</v>
      </c>
      <c r="P46" s="552">
        <v>414761.68334999995</v>
      </c>
      <c r="Q46" s="47"/>
      <c r="AN46" s="166"/>
    </row>
    <row r="47" spans="1:40" ht="12.75">
      <c r="A47" s="51" t="e">
        <f t="shared" si="3"/>
        <v>#REF!</v>
      </c>
      <c r="B47" s="22" t="s">
        <v>94</v>
      </c>
      <c r="C47" s="52"/>
      <c r="D47" s="328"/>
      <c r="E47" s="242">
        <v>3211</v>
      </c>
      <c r="F47" s="329"/>
      <c r="G47" s="511" t="s">
        <v>520</v>
      </c>
      <c r="H47" s="381"/>
      <c r="I47" s="330"/>
      <c r="J47" s="255">
        <v>4131.933</v>
      </c>
      <c r="K47" s="257">
        <v>0</v>
      </c>
      <c r="L47" s="257">
        <v>4131.933</v>
      </c>
      <c r="M47" s="331">
        <v>2702.9</v>
      </c>
      <c r="N47" s="257">
        <v>0</v>
      </c>
      <c r="O47" s="257">
        <v>2702.9</v>
      </c>
      <c r="P47" s="552">
        <v>6834.8330000000005</v>
      </c>
      <c r="Q47" s="47"/>
      <c r="AN47" s="166"/>
    </row>
    <row r="48" spans="1:40" ht="12.75">
      <c r="A48" s="51" t="e">
        <f t="shared" si="3"/>
        <v>#REF!</v>
      </c>
      <c r="B48" s="22" t="s">
        <v>94</v>
      </c>
      <c r="C48" s="52"/>
      <c r="D48" s="328"/>
      <c r="E48" s="242">
        <v>3212</v>
      </c>
      <c r="F48" s="329"/>
      <c r="G48" s="511" t="s">
        <v>521</v>
      </c>
      <c r="H48" s="381"/>
      <c r="I48" s="330"/>
      <c r="J48" s="255">
        <v>0</v>
      </c>
      <c r="K48" s="257">
        <v>0</v>
      </c>
      <c r="L48" s="257">
        <v>0</v>
      </c>
      <c r="M48" s="331">
        <v>3920.7</v>
      </c>
      <c r="N48" s="257">
        <v>0</v>
      </c>
      <c r="O48" s="257">
        <v>3920.7</v>
      </c>
      <c r="P48" s="552">
        <v>3920.7</v>
      </c>
      <c r="Q48" s="47"/>
      <c r="AN48" s="166"/>
    </row>
    <row r="49" spans="1:40" ht="12.75">
      <c r="A49" s="51" t="e">
        <f t="shared" si="3"/>
        <v>#REF!</v>
      </c>
      <c r="B49" s="22" t="s">
        <v>94</v>
      </c>
      <c r="C49" s="52"/>
      <c r="D49" s="328"/>
      <c r="E49" s="242">
        <v>3213</v>
      </c>
      <c r="F49" s="329"/>
      <c r="G49" s="511" t="s">
        <v>541</v>
      </c>
      <c r="H49" s="381"/>
      <c r="I49" s="330"/>
      <c r="J49" s="255">
        <v>104</v>
      </c>
      <c r="K49" s="257">
        <v>0</v>
      </c>
      <c r="L49" s="257">
        <v>104</v>
      </c>
      <c r="M49" s="331">
        <v>500</v>
      </c>
      <c r="N49" s="257">
        <v>0</v>
      </c>
      <c r="O49" s="257">
        <v>500</v>
      </c>
      <c r="P49" s="552">
        <v>604</v>
      </c>
      <c r="Q49" s="47"/>
      <c r="AN49" s="166"/>
    </row>
    <row r="50" spans="1:40" ht="12.75">
      <c r="A50" s="51" t="e">
        <f t="shared" si="3"/>
        <v>#REF!</v>
      </c>
      <c r="B50" s="22" t="s">
        <v>94</v>
      </c>
      <c r="C50" s="52"/>
      <c r="D50" s="328"/>
      <c r="E50" s="242">
        <v>3214</v>
      </c>
      <c r="F50" s="329"/>
      <c r="G50" s="511" t="s">
        <v>542</v>
      </c>
      <c r="H50" s="381"/>
      <c r="I50" s="330"/>
      <c r="J50" s="255">
        <v>50</v>
      </c>
      <c r="K50" s="257">
        <v>0</v>
      </c>
      <c r="L50" s="257">
        <v>50</v>
      </c>
      <c r="M50" s="331">
        <v>0</v>
      </c>
      <c r="N50" s="257">
        <v>0</v>
      </c>
      <c r="O50" s="257">
        <v>0</v>
      </c>
      <c r="P50" s="552">
        <v>50</v>
      </c>
      <c r="Q50" s="47"/>
      <c r="AN50" s="166"/>
    </row>
    <row r="51" spans="1:40" ht="12.75">
      <c r="A51" s="51" t="e">
        <f t="shared" si="3"/>
        <v>#REF!</v>
      </c>
      <c r="B51" s="22" t="s">
        <v>94</v>
      </c>
      <c r="C51" s="52"/>
      <c r="D51" s="328"/>
      <c r="E51" s="242">
        <v>3221</v>
      </c>
      <c r="F51" s="329"/>
      <c r="G51" s="511" t="s">
        <v>522</v>
      </c>
      <c r="H51" s="381"/>
      <c r="I51" s="330"/>
      <c r="J51" s="255">
        <v>0</v>
      </c>
      <c r="K51" s="257">
        <v>0</v>
      </c>
      <c r="L51" s="257">
        <v>0</v>
      </c>
      <c r="M51" s="331">
        <v>0</v>
      </c>
      <c r="N51" s="257">
        <v>0</v>
      </c>
      <c r="O51" s="257">
        <v>0</v>
      </c>
      <c r="P51" s="552">
        <v>0</v>
      </c>
      <c r="Q51" s="47"/>
      <c r="AN51" s="166"/>
    </row>
    <row r="52" spans="1:40" ht="12.75">
      <c r="A52" s="51" t="e">
        <f t="shared" si="3"/>
        <v>#REF!</v>
      </c>
      <c r="B52" s="22" t="s">
        <v>94</v>
      </c>
      <c r="C52" s="52"/>
      <c r="D52" s="328"/>
      <c r="E52" s="242">
        <v>3229</v>
      </c>
      <c r="F52" s="329"/>
      <c r="G52" s="511" t="s">
        <v>543</v>
      </c>
      <c r="H52" s="381"/>
      <c r="I52" s="330"/>
      <c r="J52" s="255">
        <v>2963</v>
      </c>
      <c r="K52" s="257">
        <v>0</v>
      </c>
      <c r="L52" s="257">
        <v>2963</v>
      </c>
      <c r="M52" s="331">
        <v>64.981</v>
      </c>
      <c r="N52" s="257">
        <v>0</v>
      </c>
      <c r="O52" s="257">
        <v>64.981</v>
      </c>
      <c r="P52" s="552">
        <v>3027.9809999999998</v>
      </c>
      <c r="Q52" s="47"/>
      <c r="AN52" s="166"/>
    </row>
    <row r="53" spans="1:40" ht="12.75">
      <c r="A53" s="51" t="e">
        <f t="shared" si="3"/>
        <v>#REF!</v>
      </c>
      <c r="B53" s="22" t="s">
        <v>94</v>
      </c>
      <c r="C53" s="52"/>
      <c r="D53" s="328"/>
      <c r="E53" s="242">
        <v>3231</v>
      </c>
      <c r="F53" s="329"/>
      <c r="G53" s="511" t="s">
        <v>523</v>
      </c>
      <c r="H53" s="381"/>
      <c r="I53" s="330"/>
      <c r="J53" s="255">
        <v>664890.2664699997</v>
      </c>
      <c r="K53" s="257">
        <v>160356.63191999999</v>
      </c>
      <c r="L53" s="257">
        <v>825246.8983899996</v>
      </c>
      <c r="M53" s="331">
        <v>4120014.62765</v>
      </c>
      <c r="N53" s="257">
        <v>12470.271069999999</v>
      </c>
      <c r="O53" s="257">
        <v>4132484.89872</v>
      </c>
      <c r="P53" s="552">
        <v>4957731.79711</v>
      </c>
      <c r="Q53" s="47"/>
      <c r="AN53" s="166"/>
    </row>
    <row r="54" spans="1:40" ht="12.75">
      <c r="A54" s="51"/>
      <c r="B54" s="22"/>
      <c r="C54" s="52"/>
      <c r="D54" s="328"/>
      <c r="E54" s="242">
        <v>3232</v>
      </c>
      <c r="F54" s="329"/>
      <c r="G54" s="511" t="s">
        <v>544</v>
      </c>
      <c r="H54" s="381"/>
      <c r="I54" s="330"/>
      <c r="J54" s="255">
        <v>1062.9</v>
      </c>
      <c r="K54" s="257">
        <v>0</v>
      </c>
      <c r="L54" s="257">
        <v>1062.9</v>
      </c>
      <c r="M54" s="331">
        <v>42</v>
      </c>
      <c r="N54" s="257">
        <v>0</v>
      </c>
      <c r="O54" s="257">
        <v>42</v>
      </c>
      <c r="P54" s="552">
        <v>1104.9</v>
      </c>
      <c r="Q54" s="47"/>
      <c r="AN54" s="166"/>
    </row>
    <row r="55" spans="1:40" ht="12.75">
      <c r="A55" s="51"/>
      <c r="B55" s="22"/>
      <c r="C55" s="52"/>
      <c r="D55" s="328"/>
      <c r="E55" s="242">
        <v>3233</v>
      </c>
      <c r="F55" s="329"/>
      <c r="G55" s="511" t="s">
        <v>524</v>
      </c>
      <c r="H55" s="381"/>
      <c r="I55" s="330"/>
      <c r="J55" s="255">
        <v>70525.35780999999</v>
      </c>
      <c r="K55" s="257">
        <v>19441.59393</v>
      </c>
      <c r="L55" s="257">
        <v>89966.95173999999</v>
      </c>
      <c r="M55" s="331">
        <v>741196.6287500001</v>
      </c>
      <c r="N55" s="257">
        <v>23295.66711</v>
      </c>
      <c r="O55" s="257">
        <v>764492.2958600002</v>
      </c>
      <c r="P55" s="552">
        <v>854459.2476000001</v>
      </c>
      <c r="Q55" s="47"/>
      <c r="AN55" s="166"/>
    </row>
    <row r="56" spans="1:40" ht="12.75">
      <c r="A56" s="51" t="e">
        <f aca="true" t="shared" si="4" ref="A56:A63">IF(COUNTBLANK(C56:IV56)=254,"odstr",IF(AND($A$1="TISK",SUM(J56:P56)=0),"odstr","OK"))</f>
        <v>#REF!</v>
      </c>
      <c r="B56" s="22" t="s">
        <v>94</v>
      </c>
      <c r="C56" s="52"/>
      <c r="D56" s="328"/>
      <c r="E56" s="242">
        <v>3239</v>
      </c>
      <c r="F56" s="329"/>
      <c r="G56" s="511" t="s">
        <v>552</v>
      </c>
      <c r="H56" s="381"/>
      <c r="I56" s="330"/>
      <c r="J56" s="255">
        <v>3025.50687</v>
      </c>
      <c r="K56" s="257">
        <v>1837.727</v>
      </c>
      <c r="L56" s="257">
        <v>4863.23387</v>
      </c>
      <c r="M56" s="331">
        <v>0</v>
      </c>
      <c r="N56" s="257">
        <v>0</v>
      </c>
      <c r="O56" s="257">
        <v>0</v>
      </c>
      <c r="P56" s="552">
        <v>4863.23387</v>
      </c>
      <c r="Q56" s="47"/>
      <c r="AN56" s="166"/>
    </row>
    <row r="57" spans="1:40" ht="12.75">
      <c r="A57" s="51" t="e">
        <f t="shared" si="4"/>
        <v>#REF!</v>
      </c>
      <c r="B57" s="22" t="s">
        <v>94</v>
      </c>
      <c r="C57" s="52"/>
      <c r="D57" s="328"/>
      <c r="E57" s="242">
        <v>3261</v>
      </c>
      <c r="F57" s="329"/>
      <c r="G57" s="511" t="s">
        <v>525</v>
      </c>
      <c r="H57" s="381"/>
      <c r="I57" s="330"/>
      <c r="J57" s="255">
        <v>0</v>
      </c>
      <c r="K57" s="257">
        <v>0</v>
      </c>
      <c r="L57" s="257">
        <v>0</v>
      </c>
      <c r="M57" s="331">
        <v>0</v>
      </c>
      <c r="N57" s="257">
        <v>0</v>
      </c>
      <c r="O57" s="257">
        <v>0</v>
      </c>
      <c r="P57" s="552">
        <v>0</v>
      </c>
      <c r="Q57" s="47"/>
      <c r="AN57" s="166"/>
    </row>
    <row r="58" spans="1:40" ht="12.75">
      <c r="A58" s="51" t="e">
        <f t="shared" si="4"/>
        <v>#REF!</v>
      </c>
      <c r="B58" s="22" t="s">
        <v>94</v>
      </c>
      <c r="C58" s="52"/>
      <c r="D58" s="328"/>
      <c r="E58" s="242">
        <v>3262</v>
      </c>
      <c r="F58" s="329"/>
      <c r="G58" s="511" t="s">
        <v>526</v>
      </c>
      <c r="H58" s="381"/>
      <c r="I58" s="330"/>
      <c r="J58" s="255">
        <v>0</v>
      </c>
      <c r="K58" s="257">
        <v>0</v>
      </c>
      <c r="L58" s="257">
        <v>0</v>
      </c>
      <c r="M58" s="331">
        <v>0</v>
      </c>
      <c r="N58" s="257">
        <v>0</v>
      </c>
      <c r="O58" s="257">
        <v>0</v>
      </c>
      <c r="P58" s="552">
        <v>0</v>
      </c>
      <c r="Q58" s="47"/>
      <c r="AN58" s="166"/>
    </row>
    <row r="59" spans="1:17" ht="12.75">
      <c r="A59" s="51" t="e">
        <f t="shared" si="4"/>
        <v>#REF!</v>
      </c>
      <c r="B59" s="22" t="s">
        <v>94</v>
      </c>
      <c r="C59" s="52"/>
      <c r="D59" s="328"/>
      <c r="E59" s="242">
        <v>3269</v>
      </c>
      <c r="F59" s="329"/>
      <c r="G59" s="511" t="s">
        <v>527</v>
      </c>
      <c r="H59" s="381"/>
      <c r="I59" s="330"/>
      <c r="J59" s="255">
        <v>19.064</v>
      </c>
      <c r="K59" s="257">
        <v>0</v>
      </c>
      <c r="L59" s="257">
        <v>19.064</v>
      </c>
      <c r="M59" s="331">
        <v>21425.574200000003</v>
      </c>
      <c r="N59" s="257">
        <v>0</v>
      </c>
      <c r="O59" s="257">
        <v>21425.574200000003</v>
      </c>
      <c r="P59" s="552">
        <v>21444.6382</v>
      </c>
      <c r="Q59" s="47"/>
    </row>
    <row r="60" spans="1:17" ht="12.75">
      <c r="A60" s="51" t="e">
        <f t="shared" si="4"/>
        <v>#REF!</v>
      </c>
      <c r="B60" s="22" t="s">
        <v>94</v>
      </c>
      <c r="C60" s="52"/>
      <c r="D60" s="328"/>
      <c r="E60" s="242">
        <v>3280</v>
      </c>
      <c r="F60" s="329"/>
      <c r="G60" s="511" t="s">
        <v>545</v>
      </c>
      <c r="H60" s="381"/>
      <c r="I60" s="330"/>
      <c r="J60" s="255">
        <v>834.6906599999999</v>
      </c>
      <c r="K60" s="257">
        <v>0</v>
      </c>
      <c r="L60" s="257">
        <v>834.6906599999999</v>
      </c>
      <c r="M60" s="331">
        <v>0</v>
      </c>
      <c r="N60" s="257">
        <v>0</v>
      </c>
      <c r="O60" s="257">
        <v>0</v>
      </c>
      <c r="P60" s="552">
        <v>834.6906599999999</v>
      </c>
      <c r="Q60" s="47"/>
    </row>
    <row r="61" spans="1:17" ht="12.75">
      <c r="A61" s="51" t="e">
        <f t="shared" si="4"/>
        <v>#REF!</v>
      </c>
      <c r="B61" s="22" t="s">
        <v>94</v>
      </c>
      <c r="C61" s="52"/>
      <c r="D61" s="328"/>
      <c r="E61" s="242">
        <v>3291</v>
      </c>
      <c r="F61" s="329"/>
      <c r="G61" s="511" t="s">
        <v>528</v>
      </c>
      <c r="H61" s="381"/>
      <c r="I61" s="330"/>
      <c r="J61" s="255">
        <v>2645.76492</v>
      </c>
      <c r="K61" s="257">
        <v>0</v>
      </c>
      <c r="L61" s="257">
        <v>2645.76492</v>
      </c>
      <c r="M61" s="331">
        <v>860</v>
      </c>
      <c r="N61" s="257">
        <v>0</v>
      </c>
      <c r="O61" s="257">
        <v>860</v>
      </c>
      <c r="P61" s="552">
        <v>3505.76492</v>
      </c>
      <c r="Q61" s="47"/>
    </row>
    <row r="62" spans="1:17" ht="12.75">
      <c r="A62" s="51" t="e">
        <f t="shared" si="4"/>
        <v>#REF!</v>
      </c>
      <c r="B62" s="22" t="s">
        <v>94</v>
      </c>
      <c r="C62" s="52"/>
      <c r="D62" s="328"/>
      <c r="E62" s="242">
        <v>3292</v>
      </c>
      <c r="F62" s="329"/>
      <c r="G62" s="511" t="s">
        <v>529</v>
      </c>
      <c r="H62" s="381"/>
      <c r="I62" s="330"/>
      <c r="J62" s="255">
        <v>4403.21801</v>
      </c>
      <c r="K62" s="257">
        <v>0</v>
      </c>
      <c r="L62" s="257">
        <v>4403.21801</v>
      </c>
      <c r="M62" s="331">
        <v>1778.4845</v>
      </c>
      <c r="N62" s="257">
        <v>0</v>
      </c>
      <c r="O62" s="257">
        <v>1778.4845</v>
      </c>
      <c r="P62" s="552">
        <v>6181.702509999999</v>
      </c>
      <c r="Q62" s="47"/>
    </row>
    <row r="63" spans="1:17" ht="12.75">
      <c r="A63" s="51" t="e">
        <f t="shared" si="4"/>
        <v>#REF!</v>
      </c>
      <c r="B63" s="22" t="s">
        <v>94</v>
      </c>
      <c r="C63" s="52"/>
      <c r="D63" s="328"/>
      <c r="E63" s="242">
        <v>3293</v>
      </c>
      <c r="F63" s="329"/>
      <c r="G63" s="511" t="s">
        <v>530</v>
      </c>
      <c r="H63" s="381"/>
      <c r="I63" s="330"/>
      <c r="J63" s="255">
        <v>0</v>
      </c>
      <c r="K63" s="257">
        <v>0</v>
      </c>
      <c r="L63" s="257">
        <v>0</v>
      </c>
      <c r="M63" s="331">
        <v>1086.823</v>
      </c>
      <c r="N63" s="257">
        <v>0</v>
      </c>
      <c r="O63" s="257">
        <v>1086.823</v>
      </c>
      <c r="P63" s="552">
        <v>1086.823</v>
      </c>
      <c r="Q63" s="47"/>
    </row>
    <row r="64" spans="1:17" ht="12.75">
      <c r="A64" s="51"/>
      <c r="B64" s="22"/>
      <c r="C64" s="52"/>
      <c r="D64" s="332"/>
      <c r="E64" s="282">
        <v>3294</v>
      </c>
      <c r="F64" s="333"/>
      <c r="G64" s="556" t="s">
        <v>531</v>
      </c>
      <c r="H64" s="408"/>
      <c r="I64" s="334"/>
      <c r="J64" s="286">
        <v>50</v>
      </c>
      <c r="K64" s="288">
        <v>0</v>
      </c>
      <c r="L64" s="288">
        <v>50</v>
      </c>
      <c r="M64" s="335">
        <v>35195.26374</v>
      </c>
      <c r="N64" s="288">
        <v>0</v>
      </c>
      <c r="O64" s="288">
        <v>35195.26374</v>
      </c>
      <c r="P64" s="557">
        <v>35245.26374</v>
      </c>
      <c r="Q64" s="47"/>
    </row>
    <row r="65" spans="1:17" ht="13.5" thickBot="1">
      <c r="A65" s="51" t="e">
        <f>IF(COUNTBLANK(C65:IV65)=254,"odstr",IF(AND($A$1="TISK",SUM(J65:P65)=0),"odstr","OK"))</f>
        <v>#REF!</v>
      </c>
      <c r="B65" s="22" t="s">
        <v>94</v>
      </c>
      <c r="C65" s="52"/>
      <c r="D65" s="528"/>
      <c r="E65" s="529">
        <v>3299</v>
      </c>
      <c r="F65" s="530"/>
      <c r="G65" s="558" t="s">
        <v>532</v>
      </c>
      <c r="H65" s="532"/>
      <c r="I65" s="533"/>
      <c r="J65" s="534">
        <v>365242.32112</v>
      </c>
      <c r="K65" s="535">
        <v>25528.47244</v>
      </c>
      <c r="L65" s="535">
        <v>390770.79355999996</v>
      </c>
      <c r="M65" s="559">
        <v>236592.18735999995</v>
      </c>
      <c r="N65" s="535">
        <v>83815.17731999999</v>
      </c>
      <c r="O65" s="535">
        <v>320407.36467999994</v>
      </c>
      <c r="P65" s="560">
        <v>711178.1582399999</v>
      </c>
      <c r="Q65" s="47"/>
    </row>
    <row r="66" spans="1:17" ht="15.75" thickBot="1">
      <c r="A66" s="51" t="e">
        <f>IF(COUNTBLANK(C66:IV66)=254,"odstr",IF(AND($A$1="TISK",SUM(J66:P66)=0),"odstr","OK"))</f>
        <v>#REF!</v>
      </c>
      <c r="B66" s="22" t="s">
        <v>94</v>
      </c>
      <c r="C66" s="52"/>
      <c r="D66" s="367"/>
      <c r="E66" s="368" t="s">
        <v>16</v>
      </c>
      <c r="F66" s="368"/>
      <c r="G66" s="368"/>
      <c r="H66" s="442"/>
      <c r="I66" s="369"/>
      <c r="J66" s="319">
        <v>31909918.221629996</v>
      </c>
      <c r="K66" s="321">
        <v>9391150.86314</v>
      </c>
      <c r="L66" s="526">
        <v>41301069.08476999</v>
      </c>
      <c r="M66" s="495">
        <v>96891385.57276003</v>
      </c>
      <c r="N66" s="321">
        <v>2054009.0902800004</v>
      </c>
      <c r="O66" s="561">
        <v>98945394.66304004</v>
      </c>
      <c r="P66" s="562">
        <v>140246463.74781004</v>
      </c>
      <c r="Q66" s="47"/>
    </row>
    <row r="67" spans="1:16" ht="12.75" customHeight="1">
      <c r="A67" s="51" t="s">
        <v>90</v>
      </c>
      <c r="B67" s="51" t="s">
        <v>95</v>
      </c>
      <c r="D67" s="117" t="s">
        <v>49</v>
      </c>
      <c r="E67" s="118"/>
      <c r="F67" s="118"/>
      <c r="G67" s="118"/>
      <c r="H67" s="118"/>
      <c r="I67" s="117"/>
      <c r="J67" s="117"/>
      <c r="K67" s="117"/>
      <c r="L67" s="117"/>
      <c r="M67" s="117"/>
      <c r="N67" s="117"/>
      <c r="O67" s="117"/>
      <c r="P67" s="119" t="s">
        <v>52</v>
      </c>
    </row>
    <row r="68" spans="1:16" ht="12.75" customHeight="1">
      <c r="A68" s="51" t="str">
        <f>IF(COUNTBLANK(D68:E68)=2,"odstr","OK")</f>
        <v>OK</v>
      </c>
      <c r="B68" s="51"/>
      <c r="D68" s="375" t="s">
        <v>198</v>
      </c>
      <c r="E68" s="668" t="s">
        <v>87</v>
      </c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</row>
    <row r="69" spans="1:16" ht="12.75">
      <c r="A69" s="51" t="str">
        <f>IF(COUNTBLANK(D69:E69)=2,"odstr","OK")</f>
        <v>odstr</v>
      </c>
      <c r="B69" s="51"/>
      <c r="D69" s="120"/>
      <c r="E69" s="601"/>
      <c r="F69" s="601"/>
      <c r="G69" s="601"/>
      <c r="H69" s="601"/>
      <c r="I69" s="601"/>
      <c r="J69" s="601"/>
      <c r="K69" s="601"/>
      <c r="L69" s="601"/>
      <c r="M69" s="601"/>
      <c r="N69" s="601"/>
      <c r="O69" s="601"/>
      <c r="P69" s="601"/>
    </row>
    <row r="70" spans="1:15" ht="12.75">
      <c r="A70" s="51" t="s">
        <v>95</v>
      </c>
      <c r="B70" s="51"/>
      <c r="L70" s="71"/>
      <c r="M70" s="71"/>
      <c r="N70" s="71"/>
      <c r="O70" s="71"/>
    </row>
    <row r="71" spans="1:2" ht="12.75">
      <c r="A71" s="51"/>
      <c r="B71" s="51"/>
    </row>
    <row r="72" spans="1:2" ht="12.75">
      <c r="A72" s="51"/>
      <c r="B72" s="51"/>
    </row>
    <row r="73" spans="1:15" ht="12.75">
      <c r="A73" s="51"/>
      <c r="B73" s="51"/>
      <c r="L73" s="71"/>
      <c r="M73" s="71"/>
      <c r="N73" s="71"/>
      <c r="O73" s="71"/>
    </row>
    <row r="74" spans="1:2" ht="12.75">
      <c r="A74" s="51"/>
      <c r="B74" s="51"/>
    </row>
    <row r="75" spans="1:16" ht="12.75">
      <c r="A75" s="51"/>
      <c r="B75" s="51"/>
      <c r="J75" s="71"/>
      <c r="K75" s="71"/>
      <c r="L75" s="71"/>
      <c r="M75" s="71"/>
      <c r="N75" s="71"/>
      <c r="O75" s="71"/>
      <c r="P75" s="7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  <row r="202" spans="1:2" ht="12.75">
      <c r="A202" s="51"/>
      <c r="B202" s="51"/>
    </row>
    <row r="203" spans="1:2" ht="12.75">
      <c r="A203" s="51"/>
      <c r="B203" s="51"/>
    </row>
    <row r="204" spans="1:2" ht="12.75">
      <c r="A204" s="51"/>
      <c r="B204" s="51"/>
    </row>
    <row r="205" spans="1:2" ht="12.75">
      <c r="A205" s="51"/>
      <c r="B205" s="51"/>
    </row>
    <row r="206" spans="1:2" ht="12.75">
      <c r="A206" s="51"/>
      <c r="B206" s="51"/>
    </row>
    <row r="207" spans="1:2" ht="12.75">
      <c r="A207" s="51"/>
      <c r="B207" s="51"/>
    </row>
    <row r="208" spans="1:2" ht="12.75">
      <c r="A208" s="51"/>
      <c r="B208" s="51"/>
    </row>
    <row r="209" spans="1:2" ht="12.75">
      <c r="A209" s="51"/>
      <c r="B209" s="51"/>
    </row>
    <row r="210" spans="1:2" ht="12.75">
      <c r="A210" s="51"/>
      <c r="B210" s="51"/>
    </row>
    <row r="211" spans="1:2" ht="12.75">
      <c r="A211" s="51"/>
      <c r="B211" s="51"/>
    </row>
    <row r="212" spans="1:2" ht="12.75">
      <c r="A212" s="51"/>
      <c r="B212" s="51"/>
    </row>
  </sheetData>
  <sheetProtection/>
  <mergeCells count="13">
    <mergeCell ref="E68:P68"/>
    <mergeCell ref="E69:P69"/>
    <mergeCell ref="D9:E13"/>
    <mergeCell ref="G9:H13"/>
    <mergeCell ref="J9:L10"/>
    <mergeCell ref="J11:J13"/>
    <mergeCell ref="O11:O13"/>
    <mergeCell ref="P9:P13"/>
    <mergeCell ref="M9:O10"/>
    <mergeCell ref="K11:K13"/>
    <mergeCell ref="L11:L13"/>
    <mergeCell ref="M11:M13"/>
    <mergeCell ref="N11:N13"/>
  </mergeCells>
  <conditionalFormatting sqref="G8">
    <cfRule type="expression" priority="2" dxfId="0" stopIfTrue="1">
      <formula>Q8=" "</formula>
    </cfRule>
  </conditionalFormatting>
  <conditionalFormatting sqref="B65:B66 A2:A51 B14:B51 A65:A69 A52:B64">
    <cfRule type="cellIs" priority="4" dxfId="92" operator="equal" stopIfTrue="1">
      <formula>"odstr"</formula>
    </cfRule>
  </conditionalFormatting>
  <conditionalFormatting sqref="C1:E1">
    <cfRule type="cellIs" priority="5" dxfId="91" operator="equal" stopIfTrue="1">
      <formula>"nezadána"</formula>
    </cfRule>
  </conditionalFormatting>
  <conditionalFormatting sqref="B1">
    <cfRule type="cellIs" priority="6" dxfId="93" operator="equal" stopIfTrue="1">
      <formula>"FUNKCE"</formula>
    </cfRule>
  </conditionalFormatting>
  <conditionalFormatting sqref="P1 F1:I1">
    <cfRule type="cellIs" priority="7" dxfId="94" operator="notEqual" stopIfTrue="1">
      <formula>""</formula>
    </cfRule>
  </conditionalFormatting>
  <conditionalFormatting sqref="B4">
    <cfRule type="expression" priority="8" dxfId="93" stopIfTrue="1">
      <formula>COUNTIF(Datova_oblast,"")-$B$5&gt;0</formula>
    </cfRule>
  </conditionalFormatting>
  <conditionalFormatting sqref="P67">
    <cfRule type="expression" priority="1" dxfId="17" stopIfTrue="1">
      <formula>Q67=" "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P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4"/>
  <dimension ref="A1:S207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6.75390625" style="26" customWidth="1"/>
    <col min="6" max="6" width="1.12109375" style="26" customWidth="1"/>
    <col min="7" max="7" width="11.375" style="26" customWidth="1"/>
    <col min="8" max="8" width="38.25390625" style="26" customWidth="1"/>
    <col min="9" max="9" width="1.12109375" style="26" customWidth="1"/>
    <col min="10" max="10" width="11.375" style="26" customWidth="1"/>
    <col min="11" max="11" width="7.375" style="26" customWidth="1"/>
    <col min="12" max="12" width="12.125" style="26" customWidth="1"/>
    <col min="13" max="13" width="8.75390625" style="26" customWidth="1"/>
    <col min="14" max="14" width="11.75390625" style="26" customWidth="1"/>
    <col min="15" max="15" width="7.375" style="26" customWidth="1"/>
    <col min="16" max="16" width="11.25390625" style="26" customWidth="1"/>
    <col min="17" max="17" width="7.375" style="26" customWidth="1"/>
    <col min="18" max="19" width="1.75390625" style="26" customWidth="1"/>
    <col min="20" max="20" width="4.25390625" style="26" customWidth="1"/>
    <col min="21" max="21" width="11.25390625" style="26" customWidth="1"/>
    <col min="22" max="38" width="1.75390625" style="26" customWidth="1"/>
    <col min="39" max="16384" width="9.125" style="26" customWidth="1"/>
  </cols>
  <sheetData>
    <row r="1" spans="1:18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CONCATENATE(C1,Q1)</f>
        <v>#REF!</v>
      </c>
      <c r="F1" s="18">
        <v>10</v>
      </c>
      <c r="G1" s="19"/>
      <c r="H1" s="19"/>
      <c r="I1" s="19"/>
      <c r="P1" s="21"/>
      <c r="Q1" s="22"/>
      <c r="R1" s="23"/>
    </row>
    <row r="2" spans="1:3" ht="12.75">
      <c r="A2" s="20" t="s">
        <v>90</v>
      </c>
      <c r="B2" s="24"/>
      <c r="C2" s="25"/>
    </row>
    <row r="3" spans="1:17" s="28" customFormat="1" ht="15.75">
      <c r="A3" s="20" t="s">
        <v>90</v>
      </c>
      <c r="B3" s="27" t="s">
        <v>105</v>
      </c>
      <c r="D3" s="29" t="s">
        <v>65</v>
      </c>
      <c r="E3" s="29"/>
      <c r="F3" s="29"/>
      <c r="G3" s="29"/>
      <c r="H3" s="30" t="s">
        <v>17</v>
      </c>
      <c r="I3" s="31"/>
      <c r="J3" s="29"/>
      <c r="K3" s="29"/>
      <c r="L3" s="29"/>
      <c r="M3" s="29"/>
      <c r="N3" s="29"/>
      <c r="O3" s="29"/>
      <c r="P3" s="29"/>
      <c r="Q3" s="29"/>
    </row>
    <row r="4" spans="1:17" s="28" customFormat="1" ht="15.75" hidden="1">
      <c r="A4" s="20" t="s">
        <v>90</v>
      </c>
      <c r="B4" s="33">
        <f>COUNTA(Datova_oblast)</f>
        <v>596</v>
      </c>
      <c r="D4" s="34" t="e">
        <f>IF(D1=" ?","",CONCATENATE("Tab. ",E1,":"))</f>
        <v>#REF!</v>
      </c>
      <c r="E4" s="29"/>
      <c r="F4" s="29"/>
      <c r="G4" s="29"/>
      <c r="H4" s="34" t="str">
        <f>IF(H3="Zadejte název tabulky","",H3)</f>
        <v>Výdaje kapitol 333-MŠMT a 700-Obce a DSO; KÚ  (vzdělávání) – podle paragrafů</v>
      </c>
      <c r="I4" s="31"/>
      <c r="J4" s="29"/>
      <c r="K4" s="29"/>
      <c r="L4" s="29"/>
      <c r="M4" s="29"/>
      <c r="N4" s="29"/>
      <c r="O4" s="29"/>
      <c r="P4" s="29"/>
      <c r="Q4" s="29"/>
    </row>
    <row r="5" spans="1:17" s="28" customFormat="1" ht="15.75">
      <c r="A5" s="20" t="str">
        <f>IF(D5="","odstr","OK")</f>
        <v>odstr</v>
      </c>
      <c r="B5" s="35">
        <v>0</v>
      </c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s="28" customFormat="1" ht="21" customHeight="1" hidden="1">
      <c r="A6" s="20" t="str">
        <f>IF(COUNTBLANK(C6:IV6)=254,"odstr","OK")</f>
        <v>odstr</v>
      </c>
      <c r="B6" s="38" t="s">
        <v>92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s="28" customFormat="1" ht="21" customHeight="1" hidden="1">
      <c r="A7" s="20" t="str">
        <f>IF(COUNTBLANK(C7:IV7)=254,"odstr","OK")</f>
        <v>odstr</v>
      </c>
      <c r="B7" s="38" t="s">
        <v>93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8" s="41" customFormat="1" ht="21" customHeight="1" thickBot="1">
      <c r="A8" s="20" t="s">
        <v>90</v>
      </c>
      <c r="B8" s="20"/>
      <c r="D8" s="42" t="s">
        <v>562</v>
      </c>
      <c r="E8" s="43"/>
      <c r="F8" s="43"/>
      <c r="G8" s="43"/>
      <c r="H8" s="43"/>
      <c r="I8" s="44"/>
      <c r="J8" s="44"/>
      <c r="K8" s="44"/>
      <c r="L8" s="44"/>
      <c r="M8" s="44"/>
      <c r="N8" s="44"/>
      <c r="O8" s="44"/>
      <c r="P8" s="44"/>
      <c r="Q8" s="181"/>
      <c r="R8" s="20"/>
    </row>
    <row r="9" spans="1:18" ht="7.5" customHeight="1">
      <c r="A9" s="20" t="s">
        <v>90</v>
      </c>
      <c r="C9" s="46"/>
      <c r="D9" s="714" t="s">
        <v>428</v>
      </c>
      <c r="E9" s="715"/>
      <c r="F9" s="139"/>
      <c r="G9" s="642" t="s">
        <v>429</v>
      </c>
      <c r="H9" s="642"/>
      <c r="I9" s="141"/>
      <c r="J9" s="608" t="s">
        <v>188</v>
      </c>
      <c r="K9" s="610"/>
      <c r="L9" s="635" t="s">
        <v>18</v>
      </c>
      <c r="M9" s="610"/>
      <c r="N9" s="635" t="s">
        <v>25</v>
      </c>
      <c r="O9" s="610"/>
      <c r="P9" s="635" t="s">
        <v>191</v>
      </c>
      <c r="Q9" s="672"/>
      <c r="R9" s="47"/>
    </row>
    <row r="10" spans="1:18" ht="7.5" customHeight="1">
      <c r="A10" s="20" t="s">
        <v>90</v>
      </c>
      <c r="C10" s="46"/>
      <c r="D10" s="716"/>
      <c r="E10" s="717"/>
      <c r="F10" s="143"/>
      <c r="G10" s="643"/>
      <c r="H10" s="643"/>
      <c r="I10" s="145"/>
      <c r="J10" s="611"/>
      <c r="K10" s="613"/>
      <c r="L10" s="712"/>
      <c r="M10" s="613"/>
      <c r="N10" s="712"/>
      <c r="O10" s="613"/>
      <c r="P10" s="712"/>
      <c r="Q10" s="720"/>
      <c r="R10" s="47"/>
    </row>
    <row r="11" spans="1:18" ht="7.5" customHeight="1">
      <c r="A11" s="20" t="s">
        <v>90</v>
      </c>
      <c r="C11" s="46"/>
      <c r="D11" s="716"/>
      <c r="E11" s="717"/>
      <c r="F11" s="143"/>
      <c r="G11" s="643"/>
      <c r="H11" s="643"/>
      <c r="I11" s="145"/>
      <c r="J11" s="611"/>
      <c r="K11" s="613"/>
      <c r="L11" s="712"/>
      <c r="M11" s="613"/>
      <c r="N11" s="712"/>
      <c r="O11" s="613"/>
      <c r="P11" s="712"/>
      <c r="Q11" s="720"/>
      <c r="R11" s="47"/>
    </row>
    <row r="12" spans="1:18" ht="7.5" customHeight="1">
      <c r="A12" s="20" t="s">
        <v>90</v>
      </c>
      <c r="C12" s="46"/>
      <c r="D12" s="716"/>
      <c r="E12" s="717"/>
      <c r="F12" s="143"/>
      <c r="G12" s="643"/>
      <c r="H12" s="643"/>
      <c r="I12" s="145"/>
      <c r="J12" s="614"/>
      <c r="K12" s="616"/>
      <c r="L12" s="713"/>
      <c r="M12" s="616"/>
      <c r="N12" s="713"/>
      <c r="O12" s="616"/>
      <c r="P12" s="713"/>
      <c r="Q12" s="721"/>
      <c r="R12" s="47"/>
    </row>
    <row r="13" spans="1:18" ht="27" customHeight="1" thickBot="1">
      <c r="A13" s="20" t="s">
        <v>90</v>
      </c>
      <c r="B13" s="20" t="s">
        <v>150</v>
      </c>
      <c r="C13" s="46"/>
      <c r="D13" s="718"/>
      <c r="E13" s="719"/>
      <c r="F13" s="147"/>
      <c r="G13" s="644"/>
      <c r="H13" s="644"/>
      <c r="I13" s="149"/>
      <c r="J13" s="48" t="s">
        <v>181</v>
      </c>
      <c r="K13" s="182" t="s">
        <v>19</v>
      </c>
      <c r="L13" s="133" t="s">
        <v>181</v>
      </c>
      <c r="M13" s="50" t="s">
        <v>19</v>
      </c>
      <c r="N13" s="133" t="s">
        <v>181</v>
      </c>
      <c r="O13" s="182" t="s">
        <v>19</v>
      </c>
      <c r="P13" s="133" t="s">
        <v>181</v>
      </c>
      <c r="Q13" s="183" t="s">
        <v>19</v>
      </c>
      <c r="R13" s="47"/>
    </row>
    <row r="14" spans="1:18" ht="14.25" thickBot="1" thickTop="1">
      <c r="A14" s="51" t="e">
        <f aca="true" t="shared" si="0" ref="A14:A48">IF(COUNTBLANK(C14:IV14)=254,"odstr",IF(AND($A$1="TISK",SUM(J14:Q14)=0),"odstr","OK"))</f>
        <v>#REF!</v>
      </c>
      <c r="B14" s="22" t="s">
        <v>94</v>
      </c>
      <c r="C14" s="52"/>
      <c r="D14" s="497"/>
      <c r="E14" s="498" t="s">
        <v>431</v>
      </c>
      <c r="F14" s="498"/>
      <c r="G14" s="498"/>
      <c r="H14" s="499"/>
      <c r="I14" s="500"/>
      <c r="J14" s="501">
        <v>157370213.11671004</v>
      </c>
      <c r="K14" s="563">
        <v>0.9991033863483925</v>
      </c>
      <c r="L14" s="564">
        <v>-106424970.75977</v>
      </c>
      <c r="M14" s="563">
        <v>-0.9998919026690434</v>
      </c>
      <c r="N14" s="564">
        <v>142567169.77511004</v>
      </c>
      <c r="O14" s="563">
        <v>1</v>
      </c>
      <c r="P14" s="564">
        <v>193512412.13205007</v>
      </c>
      <c r="Q14" s="565">
        <v>0.9993300971950773</v>
      </c>
      <c r="R14" s="47"/>
    </row>
    <row r="15" spans="1:18" ht="12.75">
      <c r="A15" s="51" t="e">
        <f t="shared" si="0"/>
        <v>#REF!</v>
      </c>
      <c r="B15" s="22" t="s">
        <v>94</v>
      </c>
      <c r="C15" s="52"/>
      <c r="D15" s="504"/>
      <c r="E15" s="505"/>
      <c r="F15" s="505"/>
      <c r="G15" s="505" t="s">
        <v>432</v>
      </c>
      <c r="H15" s="506"/>
      <c r="I15" s="507"/>
      <c r="J15" s="508">
        <v>145784199.86241</v>
      </c>
      <c r="K15" s="566">
        <v>0.9255467402246198</v>
      </c>
      <c r="L15" s="567">
        <v>-106254453.26749</v>
      </c>
      <c r="M15" s="566">
        <v>-0.9982898438798606</v>
      </c>
      <c r="N15" s="567">
        <v>140246463.74781004</v>
      </c>
      <c r="O15" s="566">
        <v>0.9837220165697281</v>
      </c>
      <c r="P15" s="567">
        <v>179776210.34273005</v>
      </c>
      <c r="Q15" s="568">
        <v>0.9283940796137075</v>
      </c>
      <c r="R15" s="47"/>
    </row>
    <row r="16" spans="1:18" ht="12.75">
      <c r="A16" s="51" t="e">
        <f t="shared" si="0"/>
        <v>#REF!</v>
      </c>
      <c r="B16" s="22" t="s">
        <v>94</v>
      </c>
      <c r="C16" s="52"/>
      <c r="D16" s="345"/>
      <c r="E16" s="303">
        <v>3111</v>
      </c>
      <c r="F16" s="346"/>
      <c r="G16" s="399" t="s">
        <v>499</v>
      </c>
      <c r="H16" s="400"/>
      <c r="I16" s="347"/>
      <c r="J16" s="307">
        <v>632221.1676</v>
      </c>
      <c r="K16" s="569">
        <v>0.004013811107962614</v>
      </c>
      <c r="L16" s="570">
        <v>-515762.89839999995</v>
      </c>
      <c r="M16" s="569">
        <v>-0.0048457344373752965</v>
      </c>
      <c r="N16" s="570">
        <v>20961534.79451</v>
      </c>
      <c r="O16" s="569">
        <v>0.14702918510324212</v>
      </c>
      <c r="P16" s="570">
        <v>21077993.06371</v>
      </c>
      <c r="Q16" s="571">
        <v>0.10885024182666277</v>
      </c>
      <c r="R16" s="47"/>
    </row>
    <row r="17" spans="1:18" ht="12.75">
      <c r="A17" s="51" t="e">
        <f t="shared" si="0"/>
        <v>#REF!</v>
      </c>
      <c r="B17" s="22" t="s">
        <v>94</v>
      </c>
      <c r="C17" s="52"/>
      <c r="D17" s="328"/>
      <c r="E17" s="242">
        <v>3112</v>
      </c>
      <c r="F17" s="329"/>
      <c r="G17" s="380" t="s">
        <v>500</v>
      </c>
      <c r="H17" s="381"/>
      <c r="I17" s="330"/>
      <c r="J17" s="255">
        <v>36864.961</v>
      </c>
      <c r="K17" s="572">
        <v>0.00023404624447820934</v>
      </c>
      <c r="L17" s="573">
        <v>-3858.2812000000004</v>
      </c>
      <c r="M17" s="572">
        <v>-3.624961418883962E-05</v>
      </c>
      <c r="N17" s="573">
        <v>397377.55135</v>
      </c>
      <c r="O17" s="572">
        <v>0.00278730055437613</v>
      </c>
      <c r="P17" s="573">
        <v>430384.23115</v>
      </c>
      <c r="Q17" s="574">
        <v>0.002222575341848702</v>
      </c>
      <c r="R17" s="47"/>
    </row>
    <row r="18" spans="1:18" ht="12.75">
      <c r="A18" s="51" t="e">
        <f t="shared" si="0"/>
        <v>#REF!</v>
      </c>
      <c r="B18" s="22" t="s">
        <v>94</v>
      </c>
      <c r="C18" s="52"/>
      <c r="D18" s="328"/>
      <c r="E18" s="242">
        <v>3113</v>
      </c>
      <c r="F18" s="329"/>
      <c r="G18" s="380" t="s">
        <v>501</v>
      </c>
      <c r="H18" s="381"/>
      <c r="I18" s="330"/>
      <c r="J18" s="255">
        <v>2087243.0524300002</v>
      </c>
      <c r="K18" s="572">
        <v>0.01325137432627355</v>
      </c>
      <c r="L18" s="573">
        <v>-1701039.8774</v>
      </c>
      <c r="M18" s="572">
        <v>-0.015981738001776814</v>
      </c>
      <c r="N18" s="573">
        <v>57584891.64446</v>
      </c>
      <c r="O18" s="572">
        <v>0.40391411104882163</v>
      </c>
      <c r="P18" s="573">
        <v>57971094.81949</v>
      </c>
      <c r="Q18" s="574">
        <v>0.29937232026715604</v>
      </c>
      <c r="R18" s="47"/>
    </row>
    <row r="19" spans="1:18" ht="12.75">
      <c r="A19" s="51" t="e">
        <f t="shared" si="0"/>
        <v>#REF!</v>
      </c>
      <c r="B19" s="22" t="s">
        <v>94</v>
      </c>
      <c r="C19" s="52"/>
      <c r="D19" s="328"/>
      <c r="E19" s="242">
        <v>3114</v>
      </c>
      <c r="F19" s="329"/>
      <c r="G19" s="380" t="s">
        <v>502</v>
      </c>
      <c r="H19" s="381"/>
      <c r="I19" s="330"/>
      <c r="J19" s="255">
        <v>487601.70549</v>
      </c>
      <c r="K19" s="572">
        <v>0.0030956589909617526</v>
      </c>
      <c r="L19" s="573">
        <v>-44914.82749</v>
      </c>
      <c r="M19" s="572">
        <v>-0.00042198717083420146</v>
      </c>
      <c r="N19" s="573">
        <v>4616960.10502</v>
      </c>
      <c r="O19" s="572">
        <v>0.032384455076880175</v>
      </c>
      <c r="P19" s="573">
        <v>5059646.98302</v>
      </c>
      <c r="Q19" s="574">
        <v>0.02612885372884422</v>
      </c>
      <c r="R19" s="47"/>
    </row>
    <row r="20" spans="1:18" ht="12.75">
      <c r="A20" s="51" t="e">
        <f t="shared" si="0"/>
        <v>#REF!</v>
      </c>
      <c r="B20" s="22"/>
      <c r="C20" s="52"/>
      <c r="D20" s="328"/>
      <c r="E20" s="242">
        <v>3115</v>
      </c>
      <c r="F20" s="329"/>
      <c r="G20" s="380" t="s">
        <v>533</v>
      </c>
      <c r="H20" s="381"/>
      <c r="I20" s="330"/>
      <c r="J20" s="255">
        <v>0</v>
      </c>
      <c r="K20" s="572">
        <v>0</v>
      </c>
      <c r="L20" s="573">
        <v>0</v>
      </c>
      <c r="M20" s="572">
        <v>0</v>
      </c>
      <c r="N20" s="573">
        <v>20956.479620000002</v>
      </c>
      <c r="O20" s="572">
        <v>0.00014699372690821748</v>
      </c>
      <c r="P20" s="573">
        <v>20956.479620000002</v>
      </c>
      <c r="Q20" s="574">
        <v>0.00010822272630879325</v>
      </c>
      <c r="R20" s="47"/>
    </row>
    <row r="21" spans="1:18" ht="12.75">
      <c r="A21" s="51" t="e">
        <f t="shared" si="0"/>
        <v>#REF!</v>
      </c>
      <c r="B21" s="22" t="s">
        <v>94</v>
      </c>
      <c r="C21" s="52"/>
      <c r="D21" s="328"/>
      <c r="E21" s="242">
        <v>3117</v>
      </c>
      <c r="F21" s="329"/>
      <c r="G21" s="380" t="s">
        <v>534</v>
      </c>
      <c r="H21" s="381"/>
      <c r="I21" s="330"/>
      <c r="J21" s="255">
        <v>0</v>
      </c>
      <c r="K21" s="572">
        <v>0</v>
      </c>
      <c r="L21" s="573">
        <v>0</v>
      </c>
      <c r="M21" s="572">
        <v>0</v>
      </c>
      <c r="N21" s="573">
        <v>5788360.42387</v>
      </c>
      <c r="O21" s="572">
        <v>0.0406009352153146</v>
      </c>
      <c r="P21" s="573">
        <v>5788360.42387</v>
      </c>
      <c r="Q21" s="574">
        <v>0.029892050443973063</v>
      </c>
      <c r="R21" s="47"/>
    </row>
    <row r="22" spans="1:18" ht="12.75" customHeight="1">
      <c r="A22" s="51" t="e">
        <f t="shared" si="0"/>
        <v>#REF!</v>
      </c>
      <c r="B22" s="22" t="s">
        <v>94</v>
      </c>
      <c r="C22" s="52"/>
      <c r="D22" s="328"/>
      <c r="E22" s="242">
        <v>3118</v>
      </c>
      <c r="F22" s="329"/>
      <c r="G22" s="380" t="s">
        <v>535</v>
      </c>
      <c r="H22" s="381"/>
      <c r="I22" s="330"/>
      <c r="J22" s="255">
        <v>0</v>
      </c>
      <c r="K22" s="572">
        <v>0</v>
      </c>
      <c r="L22" s="573">
        <v>0</v>
      </c>
      <c r="M22" s="572">
        <v>0</v>
      </c>
      <c r="N22" s="573">
        <v>20365.93075</v>
      </c>
      <c r="O22" s="572">
        <v>0.00014285147683106751</v>
      </c>
      <c r="P22" s="573">
        <v>20365.93075</v>
      </c>
      <c r="Q22" s="574">
        <v>0.00010517303428566435</v>
      </c>
      <c r="R22" s="47"/>
    </row>
    <row r="23" spans="1:18" ht="12.75" customHeight="1">
      <c r="A23" s="51" t="e">
        <f t="shared" si="0"/>
        <v>#REF!</v>
      </c>
      <c r="B23" s="22" t="s">
        <v>94</v>
      </c>
      <c r="C23" s="52"/>
      <c r="D23" s="328"/>
      <c r="E23" s="242">
        <v>3119</v>
      </c>
      <c r="F23" s="329"/>
      <c r="G23" s="380" t="s">
        <v>549</v>
      </c>
      <c r="H23" s="575"/>
      <c r="I23" s="330"/>
      <c r="J23" s="255">
        <v>0</v>
      </c>
      <c r="K23" s="572">
        <v>0</v>
      </c>
      <c r="L23" s="573">
        <v>0</v>
      </c>
      <c r="M23" s="572">
        <v>0</v>
      </c>
      <c r="N23" s="573">
        <v>557875.3200200003</v>
      </c>
      <c r="O23" s="572">
        <v>0.0039130700349877924</v>
      </c>
      <c r="P23" s="573">
        <v>557875.3200200003</v>
      </c>
      <c r="Q23" s="574">
        <v>0.002880960407841388</v>
      </c>
      <c r="R23" s="47"/>
    </row>
    <row r="24" spans="1:18" ht="12.75">
      <c r="A24" s="51" t="e">
        <f t="shared" si="0"/>
        <v>#REF!</v>
      </c>
      <c r="B24" s="22" t="s">
        <v>94</v>
      </c>
      <c r="C24" s="52"/>
      <c r="D24" s="328"/>
      <c r="E24" s="242">
        <v>3121</v>
      </c>
      <c r="F24" s="329"/>
      <c r="G24" s="380" t="s">
        <v>503</v>
      </c>
      <c r="H24" s="381"/>
      <c r="I24" s="330"/>
      <c r="J24" s="255">
        <v>514593.0488</v>
      </c>
      <c r="K24" s="572">
        <v>0.003267020152448605</v>
      </c>
      <c r="L24" s="573">
        <v>-120566.098</v>
      </c>
      <c r="M24" s="572">
        <v>-0.0011327516866198937</v>
      </c>
      <c r="N24" s="573">
        <v>7927899.258249999</v>
      </c>
      <c r="O24" s="572">
        <v>0.055608168912630575</v>
      </c>
      <c r="P24" s="573">
        <v>8321926.209049999</v>
      </c>
      <c r="Q24" s="574">
        <v>0.04297580313176624</v>
      </c>
      <c r="R24" s="47"/>
    </row>
    <row r="25" spans="1:18" ht="12.75">
      <c r="A25" s="51" t="e">
        <f t="shared" si="0"/>
        <v>#REF!</v>
      </c>
      <c r="B25" s="22" t="s">
        <v>94</v>
      </c>
      <c r="C25" s="52"/>
      <c r="D25" s="328"/>
      <c r="E25" s="242">
        <v>3122</v>
      </c>
      <c r="F25" s="329"/>
      <c r="G25" s="380" t="s">
        <v>504</v>
      </c>
      <c r="H25" s="381"/>
      <c r="I25" s="330"/>
      <c r="J25" s="255">
        <v>335334.96978999994</v>
      </c>
      <c r="K25" s="572">
        <v>0.0021289562824049445</v>
      </c>
      <c r="L25" s="573">
        <v>-156222.06840000002</v>
      </c>
      <c r="M25" s="572">
        <v>-0.001467749345818162</v>
      </c>
      <c r="N25" s="573">
        <v>12204566.654460004</v>
      </c>
      <c r="O25" s="572">
        <v>0.08560573008296281</v>
      </c>
      <c r="P25" s="573">
        <v>12383679.555850003</v>
      </c>
      <c r="Q25" s="574">
        <v>0.06395136910254362</v>
      </c>
      <c r="R25" s="47"/>
    </row>
    <row r="26" spans="1:18" ht="12.75">
      <c r="A26" s="51" t="e">
        <f t="shared" si="0"/>
        <v>#REF!</v>
      </c>
      <c r="B26" s="22" t="s">
        <v>94</v>
      </c>
      <c r="C26" s="52"/>
      <c r="D26" s="328"/>
      <c r="E26" s="242">
        <v>3123</v>
      </c>
      <c r="F26" s="329"/>
      <c r="G26" s="380" t="s">
        <v>505</v>
      </c>
      <c r="H26" s="381"/>
      <c r="I26" s="330"/>
      <c r="J26" s="255">
        <v>114483.54172999998</v>
      </c>
      <c r="K26" s="572">
        <v>0.0007268268369108231</v>
      </c>
      <c r="L26" s="573">
        <v>-87766.10312999999</v>
      </c>
      <c r="M26" s="572">
        <v>-0.0008245867038722861</v>
      </c>
      <c r="N26" s="573">
        <v>7985768.22229</v>
      </c>
      <c r="O26" s="572">
        <v>0.05601407557495182</v>
      </c>
      <c r="P26" s="573">
        <v>8012485.66089</v>
      </c>
      <c r="Q26" s="574">
        <v>0.04137780096920824</v>
      </c>
      <c r="R26" s="47"/>
    </row>
    <row r="27" spans="1:18" ht="12.75">
      <c r="A27" s="51" t="e">
        <f t="shared" si="0"/>
        <v>#REF!</v>
      </c>
      <c r="B27" s="22" t="s">
        <v>94</v>
      </c>
      <c r="C27" s="52"/>
      <c r="D27" s="328"/>
      <c r="E27" s="242">
        <v>3124</v>
      </c>
      <c r="F27" s="329"/>
      <c r="G27" s="380" t="s">
        <v>506</v>
      </c>
      <c r="H27" s="381"/>
      <c r="I27" s="330"/>
      <c r="J27" s="255">
        <v>309763.25818</v>
      </c>
      <c r="K27" s="572">
        <v>0.001966608000870066</v>
      </c>
      <c r="L27" s="573">
        <v>-5215.5815999999995</v>
      </c>
      <c r="M27" s="572">
        <v>-4.900182515738117E-05</v>
      </c>
      <c r="N27" s="573">
        <v>1111936.31219</v>
      </c>
      <c r="O27" s="572">
        <v>0.007799385468225283</v>
      </c>
      <c r="P27" s="573">
        <v>1416483.98877</v>
      </c>
      <c r="Q27" s="574">
        <v>0.00731495756048379</v>
      </c>
      <c r="R27" s="47"/>
    </row>
    <row r="28" spans="1:18" ht="12.75">
      <c r="A28" s="51" t="e">
        <f t="shared" si="0"/>
        <v>#REF!</v>
      </c>
      <c r="B28" s="22" t="s">
        <v>94</v>
      </c>
      <c r="C28" s="52"/>
      <c r="D28" s="328"/>
      <c r="E28" s="242">
        <v>3125</v>
      </c>
      <c r="F28" s="329"/>
      <c r="G28" s="380" t="s">
        <v>536</v>
      </c>
      <c r="H28" s="381"/>
      <c r="I28" s="330"/>
      <c r="J28" s="255">
        <v>0</v>
      </c>
      <c r="K28" s="572">
        <v>0</v>
      </c>
      <c r="L28" s="573">
        <v>0</v>
      </c>
      <c r="M28" s="572">
        <v>0</v>
      </c>
      <c r="N28" s="573">
        <v>89728.66962</v>
      </c>
      <c r="O28" s="572">
        <v>0.0006293782065081382</v>
      </c>
      <c r="P28" s="573">
        <v>89728.66962</v>
      </c>
      <c r="Q28" s="574">
        <v>0.0004633736882539144</v>
      </c>
      <c r="R28" s="47"/>
    </row>
    <row r="29" spans="1:18" ht="12.75">
      <c r="A29" s="51" t="e">
        <f t="shared" si="0"/>
        <v>#REF!</v>
      </c>
      <c r="B29" s="22" t="s">
        <v>94</v>
      </c>
      <c r="C29" s="52"/>
      <c r="D29" s="328"/>
      <c r="E29" s="242">
        <v>3126</v>
      </c>
      <c r="F29" s="329"/>
      <c r="G29" s="380" t="s">
        <v>507</v>
      </c>
      <c r="H29" s="381"/>
      <c r="I29" s="330"/>
      <c r="J29" s="255">
        <v>37237.4666</v>
      </c>
      <c r="K29" s="572">
        <v>0.00023641118762102458</v>
      </c>
      <c r="L29" s="573">
        <v>-462.33840000000004</v>
      </c>
      <c r="M29" s="572">
        <v>-4.3437965653424655E-06</v>
      </c>
      <c r="N29" s="573">
        <v>707354.55203</v>
      </c>
      <c r="O29" s="572">
        <v>0.004961552881675378</v>
      </c>
      <c r="P29" s="573">
        <v>744129.68023</v>
      </c>
      <c r="Q29" s="574">
        <v>0.0038428087246545435</v>
      </c>
      <c r="R29" s="47"/>
    </row>
    <row r="30" spans="1:18" ht="12.75">
      <c r="A30" s="51" t="e">
        <f t="shared" si="0"/>
        <v>#REF!</v>
      </c>
      <c r="B30" s="22"/>
      <c r="C30" s="52"/>
      <c r="D30" s="328"/>
      <c r="E30" s="242">
        <v>3127</v>
      </c>
      <c r="F30" s="329"/>
      <c r="G30" s="380" t="s">
        <v>537</v>
      </c>
      <c r="H30" s="381"/>
      <c r="I30" s="330"/>
      <c r="J30" s="255">
        <v>0</v>
      </c>
      <c r="K30" s="572">
        <v>0</v>
      </c>
      <c r="L30" s="573">
        <v>0</v>
      </c>
      <c r="M30" s="572">
        <v>0</v>
      </c>
      <c r="N30" s="573">
        <v>3893086.0096899997</v>
      </c>
      <c r="O30" s="572">
        <v>0.027307030193775166</v>
      </c>
      <c r="P30" s="573">
        <v>3893086.0096899997</v>
      </c>
      <c r="Q30" s="574">
        <v>0.02010453994960022</v>
      </c>
      <c r="R30" s="47"/>
    </row>
    <row r="31" spans="1:18" ht="12.75">
      <c r="A31" s="51" t="e">
        <f t="shared" si="0"/>
        <v>#REF!</v>
      </c>
      <c r="B31" s="22" t="s">
        <v>94</v>
      </c>
      <c r="C31" s="52"/>
      <c r="D31" s="328"/>
      <c r="E31" s="242">
        <v>3128</v>
      </c>
      <c r="F31" s="329"/>
      <c r="G31" s="380" t="s">
        <v>508</v>
      </c>
      <c r="H31" s="381"/>
      <c r="I31" s="330"/>
      <c r="J31" s="255">
        <v>82999.92</v>
      </c>
      <c r="K31" s="572">
        <v>0.0005269453443336564</v>
      </c>
      <c r="L31" s="573">
        <v>-82999.92</v>
      </c>
      <c r="M31" s="572">
        <v>-0.0007798071010750987</v>
      </c>
      <c r="N31" s="573">
        <v>97972.33694</v>
      </c>
      <c r="O31" s="572">
        <v>0.0006872012476262569</v>
      </c>
      <c r="P31" s="573">
        <v>97972.33694</v>
      </c>
      <c r="Q31" s="574">
        <v>0.0005059453495410358</v>
      </c>
      <c r="R31" s="47"/>
    </row>
    <row r="32" spans="1:18" ht="12.75">
      <c r="A32" s="51" t="e">
        <f t="shared" si="0"/>
        <v>#REF!</v>
      </c>
      <c r="B32" s="22" t="s">
        <v>94</v>
      </c>
      <c r="C32" s="52"/>
      <c r="D32" s="328"/>
      <c r="E32" s="242">
        <v>3129</v>
      </c>
      <c r="F32" s="329"/>
      <c r="G32" s="380" t="s">
        <v>538</v>
      </c>
      <c r="H32" s="381"/>
      <c r="I32" s="330"/>
      <c r="J32" s="255">
        <v>0</v>
      </c>
      <c r="K32" s="572">
        <v>0</v>
      </c>
      <c r="L32" s="573">
        <v>0</v>
      </c>
      <c r="M32" s="572">
        <v>0</v>
      </c>
      <c r="N32" s="573">
        <v>82.26910000000001</v>
      </c>
      <c r="O32" s="572">
        <v>5.770550129442415E-07</v>
      </c>
      <c r="P32" s="573">
        <v>82.26910000000001</v>
      </c>
      <c r="Q32" s="574">
        <v>4.248512371550095E-07</v>
      </c>
      <c r="R32" s="47"/>
    </row>
    <row r="33" spans="1:18" ht="12.75">
      <c r="A33" s="51" t="e">
        <f t="shared" si="0"/>
        <v>#REF!</v>
      </c>
      <c r="B33" s="22" t="s">
        <v>94</v>
      </c>
      <c r="C33" s="52"/>
      <c r="D33" s="328"/>
      <c r="E33" s="242">
        <v>3131</v>
      </c>
      <c r="F33" s="329"/>
      <c r="G33" s="380" t="s">
        <v>509</v>
      </c>
      <c r="H33" s="381"/>
      <c r="I33" s="330"/>
      <c r="J33" s="255">
        <v>890553.34366</v>
      </c>
      <c r="K33" s="572">
        <v>0.005653896272700115</v>
      </c>
      <c r="L33" s="573">
        <v>-280.0464</v>
      </c>
      <c r="M33" s="572">
        <v>-2.6311130342115695E-06</v>
      </c>
      <c r="N33" s="573">
        <v>62.672599999999996</v>
      </c>
      <c r="O33" s="572">
        <v>4.3960050619551286E-07</v>
      </c>
      <c r="P33" s="573">
        <v>890335.9698600001</v>
      </c>
      <c r="Q33" s="574">
        <v>0.004597842182285041</v>
      </c>
      <c r="R33" s="47"/>
    </row>
    <row r="34" spans="1:18" ht="12.75">
      <c r="A34" s="51" t="e">
        <f t="shared" si="0"/>
        <v>#REF!</v>
      </c>
      <c r="B34" s="22" t="s">
        <v>94</v>
      </c>
      <c r="C34" s="52"/>
      <c r="D34" s="328"/>
      <c r="E34" s="242">
        <v>3132</v>
      </c>
      <c r="F34" s="329"/>
      <c r="G34" s="380" t="s">
        <v>510</v>
      </c>
      <c r="H34" s="381"/>
      <c r="I34" s="330"/>
      <c r="J34" s="255">
        <v>331675.31220000004</v>
      </c>
      <c r="K34" s="572">
        <v>0.0021057220488188665</v>
      </c>
      <c r="L34" s="573">
        <v>0</v>
      </c>
      <c r="M34" s="572">
        <v>0</v>
      </c>
      <c r="N34" s="573">
        <v>0</v>
      </c>
      <c r="O34" s="572">
        <v>0</v>
      </c>
      <c r="P34" s="573">
        <v>331675.31220000004</v>
      </c>
      <c r="Q34" s="574">
        <v>0.0017128261610002298</v>
      </c>
      <c r="R34" s="47"/>
    </row>
    <row r="35" spans="1:18" ht="12.75">
      <c r="A35" s="51" t="e">
        <f t="shared" si="0"/>
        <v>#REF!</v>
      </c>
      <c r="B35" s="22"/>
      <c r="C35" s="52"/>
      <c r="D35" s="328"/>
      <c r="E35" s="242">
        <v>3133</v>
      </c>
      <c r="F35" s="329"/>
      <c r="G35" s="380" t="s">
        <v>511</v>
      </c>
      <c r="H35" s="381"/>
      <c r="I35" s="330"/>
      <c r="J35" s="255">
        <v>32072.405</v>
      </c>
      <c r="K35" s="572">
        <v>0.00020361952754091188</v>
      </c>
      <c r="L35" s="573">
        <v>0</v>
      </c>
      <c r="M35" s="572">
        <v>0</v>
      </c>
      <c r="N35" s="573">
        <v>1834610.65194</v>
      </c>
      <c r="O35" s="572">
        <v>0.01286839498065349</v>
      </c>
      <c r="P35" s="573">
        <v>1866683.05694</v>
      </c>
      <c r="Q35" s="574">
        <v>0.009639859997462643</v>
      </c>
      <c r="R35" s="47"/>
    </row>
    <row r="36" spans="1:18" ht="12.75" customHeight="1">
      <c r="A36" s="51" t="e">
        <f t="shared" si="0"/>
        <v>#REF!</v>
      </c>
      <c r="B36" s="22" t="s">
        <v>94</v>
      </c>
      <c r="C36" s="52"/>
      <c r="D36" s="328"/>
      <c r="E36" s="242">
        <v>3139</v>
      </c>
      <c r="F36" s="329"/>
      <c r="G36" s="380" t="s">
        <v>512</v>
      </c>
      <c r="H36" s="575"/>
      <c r="I36" s="330"/>
      <c r="J36" s="255">
        <v>127843.736</v>
      </c>
      <c r="K36" s="572">
        <v>0.0008116473062554888</v>
      </c>
      <c r="L36" s="573">
        <v>0</v>
      </c>
      <c r="M36" s="572">
        <v>0</v>
      </c>
      <c r="N36" s="573">
        <v>10</v>
      </c>
      <c r="O36" s="572">
        <v>7.014237580625551E-08</v>
      </c>
      <c r="P36" s="573">
        <v>127853.736</v>
      </c>
      <c r="Q36" s="574">
        <v>0.000660257835742581</v>
      </c>
      <c r="R36" s="47"/>
    </row>
    <row r="37" spans="1:18" ht="12.75">
      <c r="A37" s="51" t="e">
        <f t="shared" si="0"/>
        <v>#REF!</v>
      </c>
      <c r="B37" s="22" t="s">
        <v>94</v>
      </c>
      <c r="C37" s="52"/>
      <c r="D37" s="328"/>
      <c r="E37" s="242">
        <v>3141</v>
      </c>
      <c r="F37" s="329"/>
      <c r="G37" s="380" t="s">
        <v>550</v>
      </c>
      <c r="H37" s="381"/>
      <c r="I37" s="330"/>
      <c r="J37" s="255">
        <v>199275.971</v>
      </c>
      <c r="K37" s="572">
        <v>0.001265152365882024</v>
      </c>
      <c r="L37" s="573">
        <v>0</v>
      </c>
      <c r="M37" s="572">
        <v>0</v>
      </c>
      <c r="N37" s="573">
        <v>3561487.8456299994</v>
      </c>
      <c r="O37" s="572">
        <v>0.024981121889759074</v>
      </c>
      <c r="P37" s="573">
        <v>3760763.8166299993</v>
      </c>
      <c r="Q37" s="574">
        <v>0.019421206262655727</v>
      </c>
      <c r="R37" s="47"/>
    </row>
    <row r="38" spans="1:18" ht="12.75">
      <c r="A38" s="51" t="e">
        <f t="shared" si="0"/>
        <v>#REF!</v>
      </c>
      <c r="B38" s="22" t="s">
        <v>94</v>
      </c>
      <c r="C38" s="52"/>
      <c r="D38" s="328"/>
      <c r="E38" s="242">
        <v>3143</v>
      </c>
      <c r="F38" s="329"/>
      <c r="G38" s="380" t="s">
        <v>514</v>
      </c>
      <c r="H38" s="381"/>
      <c r="I38" s="330"/>
      <c r="J38" s="255">
        <v>108720.727</v>
      </c>
      <c r="K38" s="572">
        <v>0.0006902401945112773</v>
      </c>
      <c r="L38" s="573">
        <v>0</v>
      </c>
      <c r="M38" s="572">
        <v>0</v>
      </c>
      <c r="N38" s="573">
        <v>1643294.60015</v>
      </c>
      <c r="O38" s="572">
        <v>0.011526458740411168</v>
      </c>
      <c r="P38" s="573">
        <v>1752015.32715</v>
      </c>
      <c r="Q38" s="574">
        <v>0.009047696878344556</v>
      </c>
      <c r="R38" s="47"/>
    </row>
    <row r="39" spans="1:18" ht="12.75">
      <c r="A39" s="51" t="e">
        <f t="shared" si="0"/>
        <v>#REF!</v>
      </c>
      <c r="B39" s="22" t="s">
        <v>94</v>
      </c>
      <c r="C39" s="52"/>
      <c r="D39" s="328"/>
      <c r="E39" s="242">
        <v>3144</v>
      </c>
      <c r="F39" s="329"/>
      <c r="G39" s="380" t="s">
        <v>539</v>
      </c>
      <c r="H39" s="381"/>
      <c r="I39" s="330"/>
      <c r="J39" s="255">
        <v>0</v>
      </c>
      <c r="K39" s="572">
        <v>0</v>
      </c>
      <c r="L39" s="573">
        <v>0</v>
      </c>
      <c r="M39" s="572">
        <v>0</v>
      </c>
      <c r="N39" s="573">
        <v>19011.333</v>
      </c>
      <c r="O39" s="572">
        <v>0.0001333500063863867</v>
      </c>
      <c r="P39" s="573">
        <v>19011.333</v>
      </c>
      <c r="Q39" s="574">
        <v>9.81776674962514E-05</v>
      </c>
      <c r="R39" s="47"/>
    </row>
    <row r="40" spans="1:18" ht="12.75">
      <c r="A40" s="51" t="e">
        <f t="shared" si="0"/>
        <v>#REF!</v>
      </c>
      <c r="B40" s="22" t="s">
        <v>94</v>
      </c>
      <c r="C40" s="52"/>
      <c r="D40" s="328"/>
      <c r="E40" s="242">
        <v>3145</v>
      </c>
      <c r="F40" s="329"/>
      <c r="G40" s="380" t="s">
        <v>515</v>
      </c>
      <c r="H40" s="381"/>
      <c r="I40" s="330"/>
      <c r="J40" s="255">
        <v>66352.792</v>
      </c>
      <c r="K40" s="572">
        <v>0.00042125697022285665</v>
      </c>
      <c r="L40" s="573">
        <v>0</v>
      </c>
      <c r="M40" s="572">
        <v>0</v>
      </c>
      <c r="N40" s="573">
        <v>72203.76778</v>
      </c>
      <c r="O40" s="572">
        <v>0.0005064543814252363</v>
      </c>
      <c r="P40" s="573">
        <v>138556.55978</v>
      </c>
      <c r="Q40" s="574">
        <v>0.0007155289876572738</v>
      </c>
      <c r="R40" s="47"/>
    </row>
    <row r="41" spans="1:18" ht="12.75">
      <c r="A41" s="51" t="e">
        <f t="shared" si="0"/>
        <v>#REF!</v>
      </c>
      <c r="B41" s="22" t="s">
        <v>94</v>
      </c>
      <c r="C41" s="52"/>
      <c r="D41" s="328"/>
      <c r="E41" s="242">
        <v>3146</v>
      </c>
      <c r="F41" s="329"/>
      <c r="G41" s="380" t="s">
        <v>551</v>
      </c>
      <c r="H41" s="575"/>
      <c r="I41" s="330"/>
      <c r="J41" s="255">
        <v>50637.399</v>
      </c>
      <c r="K41" s="572">
        <v>0.00032148394422808777</v>
      </c>
      <c r="L41" s="573">
        <v>0</v>
      </c>
      <c r="M41" s="572">
        <v>0</v>
      </c>
      <c r="N41" s="573">
        <v>856048.89004</v>
      </c>
      <c r="O41" s="572">
        <v>0.006004530295371358</v>
      </c>
      <c r="P41" s="573">
        <v>906686.28904</v>
      </c>
      <c r="Q41" s="574">
        <v>0.00468227793436574</v>
      </c>
      <c r="R41" s="47"/>
    </row>
    <row r="42" spans="1:18" ht="12.75" customHeight="1">
      <c r="A42" s="51" t="e">
        <f t="shared" si="0"/>
        <v>#REF!</v>
      </c>
      <c r="B42" s="22" t="s">
        <v>94</v>
      </c>
      <c r="C42" s="52"/>
      <c r="D42" s="328"/>
      <c r="E42" s="242">
        <v>3147</v>
      </c>
      <c r="F42" s="329"/>
      <c r="G42" s="380" t="s">
        <v>517</v>
      </c>
      <c r="H42" s="381"/>
      <c r="I42" s="330"/>
      <c r="J42" s="255">
        <v>48663.65</v>
      </c>
      <c r="K42" s="572">
        <v>0.0003089531147232737</v>
      </c>
      <c r="L42" s="573">
        <v>0</v>
      </c>
      <c r="M42" s="572">
        <v>0</v>
      </c>
      <c r="N42" s="573">
        <v>634976.9935399999</v>
      </c>
      <c r="O42" s="572">
        <v>0.004453879490920895</v>
      </c>
      <c r="P42" s="573">
        <v>683640.64354</v>
      </c>
      <c r="Q42" s="574">
        <v>0.00353043333617866</v>
      </c>
      <c r="R42" s="47"/>
    </row>
    <row r="43" spans="1:18" ht="12.75">
      <c r="A43" s="51" t="e">
        <f t="shared" si="0"/>
        <v>#REF!</v>
      </c>
      <c r="B43" s="22" t="s">
        <v>94</v>
      </c>
      <c r="C43" s="52"/>
      <c r="D43" s="328"/>
      <c r="E43" s="242">
        <v>3148</v>
      </c>
      <c r="F43" s="329"/>
      <c r="G43" s="380" t="s">
        <v>518</v>
      </c>
      <c r="H43" s="381"/>
      <c r="I43" s="330"/>
      <c r="J43" s="255">
        <v>249092.187</v>
      </c>
      <c r="K43" s="572">
        <v>0.001581422828474275</v>
      </c>
      <c r="L43" s="573">
        <v>0</v>
      </c>
      <c r="M43" s="572">
        <v>0</v>
      </c>
      <c r="N43" s="573">
        <v>18846.085</v>
      </c>
      <c r="O43" s="572">
        <v>0.00013219091765466349</v>
      </c>
      <c r="P43" s="573">
        <v>267938.272</v>
      </c>
      <c r="Q43" s="574">
        <v>0.0013836775452797639</v>
      </c>
      <c r="R43" s="47"/>
    </row>
    <row r="44" spans="1:18" ht="12.75" customHeight="1">
      <c r="A44" s="51" t="e">
        <f t="shared" si="0"/>
        <v>#REF!</v>
      </c>
      <c r="B44" s="22" t="s">
        <v>94</v>
      </c>
      <c r="C44" s="52"/>
      <c r="D44" s="328"/>
      <c r="E44" s="242">
        <v>3149</v>
      </c>
      <c r="F44" s="329"/>
      <c r="G44" s="380" t="s">
        <v>540</v>
      </c>
      <c r="H44" s="575"/>
      <c r="I44" s="330"/>
      <c r="J44" s="255">
        <v>0</v>
      </c>
      <c r="K44" s="572">
        <v>0</v>
      </c>
      <c r="L44" s="573">
        <v>0</v>
      </c>
      <c r="M44" s="572">
        <v>0</v>
      </c>
      <c r="N44" s="573">
        <v>612358.95676</v>
      </c>
      <c r="O44" s="572">
        <v>0.004295231207338649</v>
      </c>
      <c r="P44" s="573">
        <v>612358.95676</v>
      </c>
      <c r="Q44" s="574">
        <v>0.0031623229178687614</v>
      </c>
      <c r="R44" s="47"/>
    </row>
    <row r="45" spans="1:18" ht="12.75">
      <c r="A45" s="51" t="e">
        <f t="shared" si="0"/>
        <v>#REF!</v>
      </c>
      <c r="B45" s="22" t="s">
        <v>94</v>
      </c>
      <c r="C45" s="52"/>
      <c r="D45" s="328"/>
      <c r="E45" s="242">
        <v>3150</v>
      </c>
      <c r="F45" s="329"/>
      <c r="G45" s="380" t="s">
        <v>519</v>
      </c>
      <c r="H45" s="381"/>
      <c r="I45" s="330"/>
      <c r="J45" s="255">
        <v>105887.0906</v>
      </c>
      <c r="K45" s="572">
        <v>0.0006722501589966119</v>
      </c>
      <c r="L45" s="573">
        <v>-37848.165</v>
      </c>
      <c r="M45" s="572">
        <v>-0.0003555939310503192</v>
      </c>
      <c r="N45" s="573">
        <v>414761.68334999995</v>
      </c>
      <c r="O45" s="572">
        <v>0.0029092369863570845</v>
      </c>
      <c r="P45" s="573">
        <v>482800.6089499999</v>
      </c>
      <c r="Q45" s="574">
        <v>0.002493262184849468</v>
      </c>
      <c r="R45" s="47"/>
    </row>
    <row r="46" spans="1:18" ht="12.75">
      <c r="A46" s="51" t="e">
        <f t="shared" si="0"/>
        <v>#REF!</v>
      </c>
      <c r="B46" s="22" t="s">
        <v>94</v>
      </c>
      <c r="C46" s="52"/>
      <c r="D46" s="328"/>
      <c r="E46" s="242">
        <v>3211</v>
      </c>
      <c r="F46" s="329"/>
      <c r="G46" s="380" t="s">
        <v>520</v>
      </c>
      <c r="H46" s="381"/>
      <c r="I46" s="330"/>
      <c r="J46" s="255">
        <v>22625790.35863</v>
      </c>
      <c r="K46" s="572">
        <v>0.14364537810818864</v>
      </c>
      <c r="L46" s="573">
        <v>0</v>
      </c>
      <c r="M46" s="572">
        <v>0</v>
      </c>
      <c r="N46" s="573">
        <v>6834.833</v>
      </c>
      <c r="O46" s="572">
        <v>4.794114248589967E-05</v>
      </c>
      <c r="P46" s="573">
        <v>22632625.191630002</v>
      </c>
      <c r="Q46" s="574">
        <v>0.11687861922313042</v>
      </c>
      <c r="R46" s="47"/>
    </row>
    <row r="47" spans="1:18" ht="12.75">
      <c r="A47" s="51" t="e">
        <f t="shared" si="0"/>
        <v>#REF!</v>
      </c>
      <c r="B47" s="22" t="s">
        <v>94</v>
      </c>
      <c r="C47" s="52"/>
      <c r="D47" s="328"/>
      <c r="E47" s="242">
        <v>3212</v>
      </c>
      <c r="F47" s="329"/>
      <c r="G47" s="380" t="s">
        <v>521</v>
      </c>
      <c r="H47" s="381"/>
      <c r="I47" s="330"/>
      <c r="J47" s="255">
        <v>9852317.95201</v>
      </c>
      <c r="K47" s="572">
        <v>0.06254985638186848</v>
      </c>
      <c r="L47" s="573">
        <v>0</v>
      </c>
      <c r="M47" s="572">
        <v>0</v>
      </c>
      <c r="N47" s="573">
        <v>3920.7</v>
      </c>
      <c r="O47" s="572">
        <v>2.7500721282358596E-05</v>
      </c>
      <c r="P47" s="573">
        <v>9856238.65201</v>
      </c>
      <c r="Q47" s="574">
        <v>0.05089924631485541</v>
      </c>
      <c r="R47" s="47"/>
    </row>
    <row r="48" spans="1:18" ht="12.75">
      <c r="A48" s="51" t="e">
        <f t="shared" si="0"/>
        <v>#REF!</v>
      </c>
      <c r="B48" s="22" t="s">
        <v>94</v>
      </c>
      <c r="C48" s="52"/>
      <c r="D48" s="328"/>
      <c r="E48" s="242">
        <v>3213</v>
      </c>
      <c r="F48" s="329"/>
      <c r="G48" s="380" t="s">
        <v>541</v>
      </c>
      <c r="H48" s="381"/>
      <c r="I48" s="330"/>
      <c r="J48" s="255">
        <v>0</v>
      </c>
      <c r="K48" s="572">
        <v>0</v>
      </c>
      <c r="L48" s="573">
        <v>0</v>
      </c>
      <c r="M48" s="572">
        <v>0</v>
      </c>
      <c r="N48" s="573">
        <v>604</v>
      </c>
      <c r="O48" s="572">
        <v>4.236599498697833E-06</v>
      </c>
      <c r="P48" s="573">
        <v>604</v>
      </c>
      <c r="Q48" s="574">
        <v>3.119155882848186E-06</v>
      </c>
      <c r="R48" s="47"/>
    </row>
    <row r="49" spans="1:18" ht="12.75">
      <c r="A49" s="51" t="e">
        <f aca="true" t="shared" si="1" ref="A49:A83">IF(COUNTBLANK(C49:IV49)=254,"odstr",IF(AND($A$1="TISK",SUM(J49:Q49)=0),"odstr","OK"))</f>
        <v>#REF!</v>
      </c>
      <c r="B49" s="22" t="s">
        <v>94</v>
      </c>
      <c r="C49" s="52"/>
      <c r="D49" s="328"/>
      <c r="E49" s="242">
        <v>3214</v>
      </c>
      <c r="F49" s="329"/>
      <c r="G49" s="380" t="s">
        <v>542</v>
      </c>
      <c r="H49" s="381"/>
      <c r="I49" s="330"/>
      <c r="J49" s="255">
        <v>0</v>
      </c>
      <c r="K49" s="572">
        <v>0</v>
      </c>
      <c r="L49" s="573">
        <v>0</v>
      </c>
      <c r="M49" s="572">
        <v>0</v>
      </c>
      <c r="N49" s="573">
        <v>50</v>
      </c>
      <c r="O49" s="572">
        <v>3.507118790312776E-07</v>
      </c>
      <c r="P49" s="573">
        <v>50</v>
      </c>
      <c r="Q49" s="574">
        <v>2.582082684476975E-07</v>
      </c>
      <c r="R49" s="47"/>
    </row>
    <row r="50" spans="1:18" ht="12.75">
      <c r="A50" s="51" t="e">
        <f t="shared" si="1"/>
        <v>#REF!</v>
      </c>
      <c r="B50" s="22" t="s">
        <v>94</v>
      </c>
      <c r="C50" s="52"/>
      <c r="D50" s="328"/>
      <c r="E50" s="242">
        <v>3221</v>
      </c>
      <c r="F50" s="329"/>
      <c r="G50" s="380" t="s">
        <v>522</v>
      </c>
      <c r="H50" s="381"/>
      <c r="I50" s="330"/>
      <c r="J50" s="255">
        <v>129947</v>
      </c>
      <c r="K50" s="572">
        <v>0.000825000393495869</v>
      </c>
      <c r="L50" s="573">
        <v>0</v>
      </c>
      <c r="M50" s="572">
        <v>0</v>
      </c>
      <c r="N50" s="573">
        <v>0</v>
      </c>
      <c r="O50" s="572">
        <v>0</v>
      </c>
      <c r="P50" s="573">
        <v>129947</v>
      </c>
      <c r="Q50" s="574">
        <v>0.000671067797199459</v>
      </c>
      <c r="R50" s="47"/>
    </row>
    <row r="51" spans="1:18" ht="12.75">
      <c r="A51" s="51" t="e">
        <f t="shared" si="1"/>
        <v>#REF!</v>
      </c>
      <c r="B51" s="22" t="s">
        <v>94</v>
      </c>
      <c r="C51" s="52"/>
      <c r="D51" s="328"/>
      <c r="E51" s="242">
        <v>3229</v>
      </c>
      <c r="F51" s="329"/>
      <c r="G51" s="380" t="s">
        <v>543</v>
      </c>
      <c r="H51" s="381"/>
      <c r="I51" s="330"/>
      <c r="J51" s="255">
        <v>0</v>
      </c>
      <c r="K51" s="572">
        <v>0</v>
      </c>
      <c r="L51" s="573">
        <v>0</v>
      </c>
      <c r="M51" s="572">
        <v>0</v>
      </c>
      <c r="N51" s="573">
        <v>3027.981</v>
      </c>
      <c r="O51" s="572">
        <v>2.123897812362014E-05</v>
      </c>
      <c r="P51" s="573">
        <v>3027.981</v>
      </c>
      <c r="Q51" s="574">
        <v>1.5636994618050553E-05</v>
      </c>
      <c r="R51" s="47"/>
    </row>
    <row r="52" spans="1:18" ht="12.75">
      <c r="A52" s="51" t="e">
        <f t="shared" si="1"/>
        <v>#REF!</v>
      </c>
      <c r="B52" s="22" t="s">
        <v>94</v>
      </c>
      <c r="C52" s="52"/>
      <c r="D52" s="328"/>
      <c r="E52" s="242">
        <v>3231</v>
      </c>
      <c r="F52" s="329"/>
      <c r="G52" s="380" t="s">
        <v>523</v>
      </c>
      <c r="H52" s="381"/>
      <c r="I52" s="330"/>
      <c r="J52" s="255">
        <v>18015.727</v>
      </c>
      <c r="K52" s="572">
        <v>0.0001143772604532167</v>
      </c>
      <c r="L52" s="573">
        <v>0</v>
      </c>
      <c r="M52" s="572">
        <v>0</v>
      </c>
      <c r="N52" s="573">
        <v>4957731.79711</v>
      </c>
      <c r="O52" s="572">
        <v>0.03477470868595121</v>
      </c>
      <c r="P52" s="573">
        <v>4975747.52411</v>
      </c>
      <c r="Q52" s="574">
        <v>0.02569558304866722</v>
      </c>
      <c r="R52" s="47"/>
    </row>
    <row r="53" spans="1:18" ht="12.75">
      <c r="A53" s="51" t="e">
        <f t="shared" si="1"/>
        <v>#REF!</v>
      </c>
      <c r="B53" s="22"/>
      <c r="C53" s="52"/>
      <c r="D53" s="328"/>
      <c r="E53" s="242">
        <v>3232</v>
      </c>
      <c r="F53" s="329"/>
      <c r="G53" s="380" t="s">
        <v>544</v>
      </c>
      <c r="H53" s="381"/>
      <c r="I53" s="330"/>
      <c r="J53" s="255">
        <v>0</v>
      </c>
      <c r="K53" s="572">
        <v>0</v>
      </c>
      <c r="L53" s="573">
        <v>0</v>
      </c>
      <c r="M53" s="572">
        <v>0</v>
      </c>
      <c r="N53" s="573">
        <v>1104.9</v>
      </c>
      <c r="O53" s="572">
        <v>7.750031102833171E-06</v>
      </c>
      <c r="P53" s="573">
        <v>1104.9</v>
      </c>
      <c r="Q53" s="574">
        <v>5.70588631615722E-06</v>
      </c>
      <c r="R53" s="47"/>
    </row>
    <row r="54" spans="1:18" ht="12.75">
      <c r="A54" s="51" t="e">
        <f t="shared" si="1"/>
        <v>#REF!</v>
      </c>
      <c r="B54" s="22"/>
      <c r="C54" s="52"/>
      <c r="D54" s="328"/>
      <c r="E54" s="242">
        <v>3233</v>
      </c>
      <c r="F54" s="329"/>
      <c r="G54" s="380" t="s">
        <v>524</v>
      </c>
      <c r="H54" s="381"/>
      <c r="I54" s="330"/>
      <c r="J54" s="255">
        <v>106034.5122</v>
      </c>
      <c r="K54" s="572">
        <v>0.0006731861011731131</v>
      </c>
      <c r="L54" s="573">
        <v>-4472.5732</v>
      </c>
      <c r="M54" s="572">
        <v>-4.202105666412904E-05</v>
      </c>
      <c r="N54" s="573">
        <v>854459.2476</v>
      </c>
      <c r="O54" s="572">
        <v>0.005993380165628953</v>
      </c>
      <c r="P54" s="573">
        <v>956021.1866</v>
      </c>
      <c r="Q54" s="574">
        <v>0.004937051503825982</v>
      </c>
      <c r="R54" s="47"/>
    </row>
    <row r="55" spans="1:18" ht="12.75">
      <c r="A55" s="51" t="e">
        <f t="shared" si="1"/>
        <v>#REF!</v>
      </c>
      <c r="B55" s="22" t="s">
        <v>94</v>
      </c>
      <c r="C55" s="52"/>
      <c r="D55" s="328"/>
      <c r="E55" s="242">
        <v>3239</v>
      </c>
      <c r="F55" s="329"/>
      <c r="G55" s="380" t="s">
        <v>552</v>
      </c>
      <c r="H55" s="381"/>
      <c r="I55" s="330"/>
      <c r="J55" s="255">
        <v>0</v>
      </c>
      <c r="K55" s="572">
        <v>0</v>
      </c>
      <c r="L55" s="573">
        <v>0</v>
      </c>
      <c r="M55" s="572">
        <v>0</v>
      </c>
      <c r="N55" s="573">
        <v>4863.23387</v>
      </c>
      <c r="O55" s="572">
        <v>3.411187777432503E-05</v>
      </c>
      <c r="P55" s="573">
        <v>4863.23387</v>
      </c>
      <c r="Q55" s="574">
        <v>2.5114543932577897E-05</v>
      </c>
      <c r="R55" s="47"/>
    </row>
    <row r="56" spans="1:18" ht="12.75" customHeight="1">
      <c r="A56" s="51" t="e">
        <f t="shared" si="1"/>
        <v>#REF!</v>
      </c>
      <c r="B56" s="22" t="s">
        <v>94</v>
      </c>
      <c r="C56" s="52"/>
      <c r="D56" s="328"/>
      <c r="E56" s="242">
        <v>3261</v>
      </c>
      <c r="F56" s="329"/>
      <c r="G56" s="380" t="s">
        <v>525</v>
      </c>
      <c r="H56" s="575"/>
      <c r="I56" s="330"/>
      <c r="J56" s="255">
        <v>471826.32829999994</v>
      </c>
      <c r="K56" s="572">
        <v>0.002995505140628187</v>
      </c>
      <c r="L56" s="573">
        <v>0</v>
      </c>
      <c r="M56" s="572">
        <v>0</v>
      </c>
      <c r="N56" s="573">
        <v>0</v>
      </c>
      <c r="O56" s="572">
        <v>0</v>
      </c>
      <c r="P56" s="573">
        <v>471826.32829999994</v>
      </c>
      <c r="Q56" s="574">
        <v>0.002436589184767557</v>
      </c>
      <c r="R56" s="47"/>
    </row>
    <row r="57" spans="1:18" ht="12.75">
      <c r="A57" s="51" t="e">
        <f t="shared" si="1"/>
        <v>#REF!</v>
      </c>
      <c r="B57" s="22" t="s">
        <v>94</v>
      </c>
      <c r="C57" s="52"/>
      <c r="D57" s="328"/>
      <c r="E57" s="242">
        <v>3262</v>
      </c>
      <c r="F57" s="329"/>
      <c r="G57" s="380" t="s">
        <v>526</v>
      </c>
      <c r="H57" s="381"/>
      <c r="I57" s="330"/>
      <c r="J57" s="255">
        <v>378274.29704000003</v>
      </c>
      <c r="K57" s="572">
        <v>0.00240156713050223</v>
      </c>
      <c r="L57" s="573">
        <v>0</v>
      </c>
      <c r="M57" s="572">
        <v>0</v>
      </c>
      <c r="N57" s="573">
        <v>0</v>
      </c>
      <c r="O57" s="572">
        <v>0</v>
      </c>
      <c r="P57" s="573">
        <v>378274.29704000003</v>
      </c>
      <c r="Q57" s="574">
        <v>0.001953471024739368</v>
      </c>
      <c r="R57" s="47"/>
    </row>
    <row r="58" spans="1:18" ht="12.75">
      <c r="A58" s="51" t="e">
        <f t="shared" si="1"/>
        <v>#REF!</v>
      </c>
      <c r="B58" s="22" t="s">
        <v>94</v>
      </c>
      <c r="C58" s="52"/>
      <c r="D58" s="328"/>
      <c r="E58" s="242">
        <v>3269</v>
      </c>
      <c r="F58" s="329"/>
      <c r="G58" s="380" t="s">
        <v>527</v>
      </c>
      <c r="H58" s="381"/>
      <c r="I58" s="330"/>
      <c r="J58" s="255">
        <v>0</v>
      </c>
      <c r="K58" s="572">
        <v>0</v>
      </c>
      <c r="L58" s="573">
        <v>0</v>
      </c>
      <c r="M58" s="572">
        <v>0</v>
      </c>
      <c r="N58" s="573">
        <v>21444.6382</v>
      </c>
      <c r="O58" s="572">
        <v>0.00015041778716535828</v>
      </c>
      <c r="P58" s="573">
        <v>21444.6382</v>
      </c>
      <c r="Q58" s="574">
        <v>0.00011074365794218699</v>
      </c>
      <c r="R58" s="47"/>
    </row>
    <row r="59" spans="1:18" ht="12.75">
      <c r="A59" s="51" t="e">
        <f t="shared" si="1"/>
        <v>#REF!</v>
      </c>
      <c r="B59" s="22" t="s">
        <v>94</v>
      </c>
      <c r="C59" s="52"/>
      <c r="D59" s="328"/>
      <c r="E59" s="242">
        <v>3280</v>
      </c>
      <c r="F59" s="329"/>
      <c r="G59" s="380" t="s">
        <v>545</v>
      </c>
      <c r="H59" s="381"/>
      <c r="I59" s="330"/>
      <c r="J59" s="255">
        <v>0</v>
      </c>
      <c r="K59" s="572">
        <v>0</v>
      </c>
      <c r="L59" s="573">
        <v>0</v>
      </c>
      <c r="M59" s="572">
        <v>0</v>
      </c>
      <c r="N59" s="573">
        <v>834.6906599999999</v>
      </c>
      <c r="O59" s="572">
        <v>5.854718595569143E-06</v>
      </c>
      <c r="P59" s="573">
        <v>834.6906599999999</v>
      </c>
      <c r="Q59" s="574">
        <v>4.310480600161315E-06</v>
      </c>
      <c r="R59" s="47"/>
    </row>
    <row r="60" spans="1:18" ht="12.75">
      <c r="A60" s="51" t="e">
        <f t="shared" si="1"/>
        <v>#REF!</v>
      </c>
      <c r="B60" s="22" t="s">
        <v>94</v>
      </c>
      <c r="C60" s="52"/>
      <c r="D60" s="328"/>
      <c r="E60" s="242">
        <v>3291</v>
      </c>
      <c r="F60" s="329"/>
      <c r="G60" s="380" t="s">
        <v>528</v>
      </c>
      <c r="H60" s="381"/>
      <c r="I60" s="330"/>
      <c r="J60" s="255">
        <v>17503.67021</v>
      </c>
      <c r="K60" s="572">
        <v>0.00011112634236166992</v>
      </c>
      <c r="L60" s="573">
        <v>0</v>
      </c>
      <c r="M60" s="572">
        <v>0</v>
      </c>
      <c r="N60" s="573">
        <v>3505.76492</v>
      </c>
      <c r="O60" s="572">
        <v>2.4590268050702728E-05</v>
      </c>
      <c r="P60" s="573">
        <v>21009.43513</v>
      </c>
      <c r="Q60" s="574">
        <v>0.00010849619731963055</v>
      </c>
      <c r="R60" s="47"/>
    </row>
    <row r="61" spans="1:18" ht="12.75">
      <c r="A61" s="51" t="e">
        <f t="shared" si="1"/>
        <v>#REF!</v>
      </c>
      <c r="B61" s="22" t="s">
        <v>94</v>
      </c>
      <c r="C61" s="52"/>
      <c r="D61" s="328"/>
      <c r="E61" s="242">
        <v>3292</v>
      </c>
      <c r="F61" s="329"/>
      <c r="G61" s="380" t="s">
        <v>529</v>
      </c>
      <c r="H61" s="381"/>
      <c r="I61" s="330"/>
      <c r="J61" s="255">
        <v>10200.973</v>
      </c>
      <c r="K61" s="572">
        <v>6.476337844691094E-05</v>
      </c>
      <c r="L61" s="573">
        <v>-878.267</v>
      </c>
      <c r="M61" s="572">
        <v>-8.251560281502967E-06</v>
      </c>
      <c r="N61" s="573">
        <v>6181.70251</v>
      </c>
      <c r="O61" s="572">
        <v>4.3359930057889295E-05</v>
      </c>
      <c r="P61" s="573">
        <v>15504.408510000001</v>
      </c>
      <c r="Q61" s="574">
        <v>8.006732949345692E-05</v>
      </c>
      <c r="R61" s="47"/>
    </row>
    <row r="62" spans="1:18" ht="12.75">
      <c r="A62" s="51" t="e">
        <f t="shared" si="1"/>
        <v>#REF!</v>
      </c>
      <c r="B62" s="22" t="s">
        <v>94</v>
      </c>
      <c r="C62" s="52"/>
      <c r="D62" s="328"/>
      <c r="E62" s="242">
        <v>3293</v>
      </c>
      <c r="F62" s="329"/>
      <c r="G62" s="380" t="s">
        <v>530</v>
      </c>
      <c r="H62" s="381"/>
      <c r="I62" s="330"/>
      <c r="J62" s="255">
        <v>14328.256</v>
      </c>
      <c r="K62" s="572">
        <v>9.096644661369286E-05</v>
      </c>
      <c r="L62" s="573">
        <v>-4364.62</v>
      </c>
      <c r="M62" s="572">
        <v>-4.1006806626975026E-05</v>
      </c>
      <c r="N62" s="573">
        <v>1086.823</v>
      </c>
      <c r="O62" s="572">
        <v>7.623234730088204E-06</v>
      </c>
      <c r="P62" s="573">
        <v>11050.458999999999</v>
      </c>
      <c r="Q62" s="574">
        <v>5.7066397678845494E-05</v>
      </c>
      <c r="R62" s="47"/>
    </row>
    <row r="63" spans="1:18" ht="12.75">
      <c r="A63" s="51" t="e">
        <f t="shared" si="1"/>
        <v>#REF!</v>
      </c>
      <c r="B63" s="22"/>
      <c r="C63" s="52"/>
      <c r="D63" s="328"/>
      <c r="E63" s="242">
        <v>3294</v>
      </c>
      <c r="F63" s="329"/>
      <c r="G63" s="384" t="s">
        <v>531</v>
      </c>
      <c r="H63" s="381"/>
      <c r="I63" s="330"/>
      <c r="J63" s="255">
        <v>181720.49931</v>
      </c>
      <c r="K63" s="572">
        <v>0.001153697149122456</v>
      </c>
      <c r="L63" s="573">
        <v>-5100</v>
      </c>
      <c r="M63" s="572">
        <v>-4.791590420187156E-05</v>
      </c>
      <c r="N63" s="573">
        <v>35245.26374</v>
      </c>
      <c r="O63" s="572">
        <v>0.00024721865346416706</v>
      </c>
      <c r="P63" s="573">
        <v>211865.76305</v>
      </c>
      <c r="Q63" s="574">
        <v>0.0010941098364098136</v>
      </c>
      <c r="R63" s="47"/>
    </row>
    <row r="64" spans="1:18" ht="12.75">
      <c r="A64" s="51" t="e">
        <f t="shared" si="1"/>
        <v>#REF!</v>
      </c>
      <c r="B64" s="22" t="s">
        <v>94</v>
      </c>
      <c r="C64" s="52"/>
      <c r="D64" s="328"/>
      <c r="E64" s="242">
        <v>3299</v>
      </c>
      <c r="F64" s="329"/>
      <c r="G64" s="387" t="s">
        <v>532</v>
      </c>
      <c r="H64" s="381"/>
      <c r="I64" s="330"/>
      <c r="J64" s="255">
        <v>105129122.58363001</v>
      </c>
      <c r="K64" s="572">
        <v>0.6674380131851463</v>
      </c>
      <c r="L64" s="573">
        <v>-103482701.60187</v>
      </c>
      <c r="M64" s="572">
        <v>-0.9722484738247184</v>
      </c>
      <c r="N64" s="573">
        <v>711178.15824</v>
      </c>
      <c r="O64" s="572">
        <v>0.004988372564047073</v>
      </c>
      <c r="P64" s="573">
        <v>2357599.14000001</v>
      </c>
      <c r="Q64" s="574">
        <v>0.012175031832663667</v>
      </c>
      <c r="R64" s="47"/>
    </row>
    <row r="65" spans="1:18" ht="12.75">
      <c r="A65" s="51" t="e">
        <f t="shared" si="1"/>
        <v>#REF!</v>
      </c>
      <c r="B65" s="22" t="s">
        <v>94</v>
      </c>
      <c r="C65" s="52"/>
      <c r="D65" s="340"/>
      <c r="E65" s="514"/>
      <c r="F65" s="394"/>
      <c r="G65" s="394" t="s">
        <v>464</v>
      </c>
      <c r="H65" s="404"/>
      <c r="I65" s="342"/>
      <c r="J65" s="273">
        <v>201678.92906</v>
      </c>
      <c r="K65" s="576">
        <v>0.0012804081343495844</v>
      </c>
      <c r="L65" s="577">
        <v>0</v>
      </c>
      <c r="M65" s="576">
        <v>0</v>
      </c>
      <c r="N65" s="577">
        <v>0</v>
      </c>
      <c r="O65" s="576">
        <v>0</v>
      </c>
      <c r="P65" s="577">
        <v>201678.92906</v>
      </c>
      <c r="Q65" s="578">
        <v>0.0010415033410993725</v>
      </c>
      <c r="R65" s="47"/>
    </row>
    <row r="66" spans="1:18" ht="12.75">
      <c r="A66" s="51" t="e">
        <f t="shared" si="1"/>
        <v>#REF!</v>
      </c>
      <c r="B66" s="22" t="s">
        <v>94</v>
      </c>
      <c r="C66" s="52"/>
      <c r="D66" s="328"/>
      <c r="E66" s="242">
        <v>3314</v>
      </c>
      <c r="F66" s="329"/>
      <c r="G66" s="380" t="s">
        <v>465</v>
      </c>
      <c r="H66" s="381"/>
      <c r="I66" s="330"/>
      <c r="J66" s="255">
        <v>159061.824</v>
      </c>
      <c r="K66" s="572">
        <v>0.001009842992836854</v>
      </c>
      <c r="L66" s="573">
        <v>0</v>
      </c>
      <c r="M66" s="572">
        <v>0</v>
      </c>
      <c r="N66" s="573">
        <v>0</v>
      </c>
      <c r="O66" s="572">
        <v>0</v>
      </c>
      <c r="P66" s="573">
        <v>159061.824</v>
      </c>
      <c r="Q66" s="574">
        <v>0.0008214215630234483</v>
      </c>
      <c r="R66" s="47"/>
    </row>
    <row r="67" spans="1:18" ht="12.75">
      <c r="A67" s="51" t="e">
        <f t="shared" si="1"/>
        <v>#REF!</v>
      </c>
      <c r="B67" s="22" t="s">
        <v>94</v>
      </c>
      <c r="C67" s="52"/>
      <c r="D67" s="328"/>
      <c r="E67" s="242">
        <v>3315</v>
      </c>
      <c r="F67" s="329"/>
      <c r="G67" s="380" t="s">
        <v>466</v>
      </c>
      <c r="H67" s="381"/>
      <c r="I67" s="330"/>
      <c r="J67" s="255">
        <v>42617.10506</v>
      </c>
      <c r="K67" s="579">
        <v>0.0002705651415127305</v>
      </c>
      <c r="L67" s="580">
        <v>0</v>
      </c>
      <c r="M67" s="581">
        <v>0</v>
      </c>
      <c r="N67" s="580">
        <v>0</v>
      </c>
      <c r="O67" s="581">
        <v>0</v>
      </c>
      <c r="P67" s="573">
        <v>42617.10506</v>
      </c>
      <c r="Q67" s="574">
        <v>0.00022008177807592417</v>
      </c>
      <c r="R67" s="47"/>
    </row>
    <row r="68" spans="1:18" ht="12.75">
      <c r="A68" s="51" t="e">
        <f t="shared" si="1"/>
        <v>#REF!</v>
      </c>
      <c r="B68" s="22" t="s">
        <v>94</v>
      </c>
      <c r="C68" s="52"/>
      <c r="D68" s="340"/>
      <c r="E68" s="514"/>
      <c r="F68" s="394"/>
      <c r="G68" s="394" t="s">
        <v>467</v>
      </c>
      <c r="H68" s="404"/>
      <c r="I68" s="342"/>
      <c r="J68" s="273">
        <v>4533931.07262</v>
      </c>
      <c r="K68" s="576">
        <v>0.02878477316902004</v>
      </c>
      <c r="L68" s="577">
        <v>-64910.576</v>
      </c>
      <c r="M68" s="576">
        <v>-0.000609852733589079</v>
      </c>
      <c r="N68" s="577">
        <v>2095480.25107</v>
      </c>
      <c r="O68" s="576">
        <v>0.01469819632651386</v>
      </c>
      <c r="P68" s="577">
        <v>6564500.74769</v>
      </c>
      <c r="Q68" s="578">
        <v>0.03390016742569301</v>
      </c>
      <c r="R68" s="47"/>
    </row>
    <row r="69" spans="1:18" ht="12.75">
      <c r="A69" s="51" t="e">
        <f t="shared" si="1"/>
        <v>#REF!</v>
      </c>
      <c r="B69" s="22" t="s">
        <v>94</v>
      </c>
      <c r="C69" s="52"/>
      <c r="D69" s="345"/>
      <c r="E69" s="303">
        <v>3411</v>
      </c>
      <c r="F69" s="346"/>
      <c r="G69" s="399" t="s">
        <v>468</v>
      </c>
      <c r="H69" s="400"/>
      <c r="I69" s="347"/>
      <c r="J69" s="307">
        <v>1342501.12383</v>
      </c>
      <c r="K69" s="569">
        <v>0.008523197576153326</v>
      </c>
      <c r="L69" s="570">
        <v>0</v>
      </c>
      <c r="M69" s="569">
        <v>0</v>
      </c>
      <c r="N69" s="570">
        <v>0</v>
      </c>
      <c r="O69" s="569">
        <v>0</v>
      </c>
      <c r="P69" s="570">
        <v>1342501.12383</v>
      </c>
      <c r="Q69" s="571">
        <v>0.006932897811464645</v>
      </c>
      <c r="R69" s="47"/>
    </row>
    <row r="70" spans="1:18" ht="12.75">
      <c r="A70" s="51" t="e">
        <f t="shared" si="1"/>
        <v>#REF!</v>
      </c>
      <c r="B70" s="22" t="s">
        <v>94</v>
      </c>
      <c r="C70" s="52"/>
      <c r="D70" s="328"/>
      <c r="E70" s="242">
        <v>3419</v>
      </c>
      <c r="F70" s="329"/>
      <c r="G70" s="380" t="s">
        <v>469</v>
      </c>
      <c r="H70" s="381"/>
      <c r="I70" s="330"/>
      <c r="J70" s="255">
        <v>2910807.4336800002</v>
      </c>
      <c r="K70" s="572">
        <v>0.018479974744909086</v>
      </c>
      <c r="L70" s="573">
        <v>-20000</v>
      </c>
      <c r="M70" s="572">
        <v>-0.00018790550667400612</v>
      </c>
      <c r="N70" s="573">
        <v>0</v>
      </c>
      <c r="O70" s="572">
        <v>0</v>
      </c>
      <c r="P70" s="573">
        <v>2890807.4336800002</v>
      </c>
      <c r="Q70" s="574">
        <v>0.014928607637324901</v>
      </c>
      <c r="R70" s="47"/>
    </row>
    <row r="71" spans="1:18" ht="12.75" customHeight="1">
      <c r="A71" s="51" t="e">
        <f t="shared" si="1"/>
        <v>#REF!</v>
      </c>
      <c r="B71" s="22" t="s">
        <v>94</v>
      </c>
      <c r="C71" s="52"/>
      <c r="D71" s="328"/>
      <c r="E71" s="242">
        <v>3421</v>
      </c>
      <c r="F71" s="329"/>
      <c r="G71" s="711" t="s">
        <v>470</v>
      </c>
      <c r="H71" s="711" t="e">
        <v>#N/A</v>
      </c>
      <c r="I71" s="330"/>
      <c r="J71" s="265">
        <v>280622.51511000004</v>
      </c>
      <c r="K71" s="579">
        <v>0.0017816008479576326</v>
      </c>
      <c r="L71" s="580">
        <v>-44910.576</v>
      </c>
      <c r="M71" s="582">
        <v>-0.00042194722691507293</v>
      </c>
      <c r="N71" s="580">
        <v>2095480.25107</v>
      </c>
      <c r="O71" s="581">
        <v>0.01469819632651386</v>
      </c>
      <c r="P71" s="573">
        <v>2331192.19018</v>
      </c>
      <c r="Q71" s="574">
        <v>0.012038661976903467</v>
      </c>
      <c r="R71" s="47"/>
    </row>
    <row r="72" spans="1:18" ht="12.75">
      <c r="A72" s="51" t="e">
        <f t="shared" si="1"/>
        <v>#REF!</v>
      </c>
      <c r="B72" s="22" t="s">
        <v>94</v>
      </c>
      <c r="C72" s="52"/>
      <c r="D72" s="340"/>
      <c r="E72" s="514"/>
      <c r="F72" s="394"/>
      <c r="G72" s="394" t="s">
        <v>471</v>
      </c>
      <c r="H72" s="404"/>
      <c r="I72" s="342"/>
      <c r="J72" s="273">
        <v>12058.398</v>
      </c>
      <c r="K72" s="576">
        <v>7.65556965141927E-05</v>
      </c>
      <c r="L72" s="577">
        <v>-1194.259</v>
      </c>
      <c r="M72" s="576">
        <v>-1.1220392124749593E-05</v>
      </c>
      <c r="N72" s="577">
        <v>0</v>
      </c>
      <c r="O72" s="576">
        <v>0</v>
      </c>
      <c r="P72" s="577">
        <v>10864.139</v>
      </c>
      <c r="Q72" s="578">
        <v>5.6104210387302E-05</v>
      </c>
      <c r="R72" s="47"/>
    </row>
    <row r="73" spans="1:18" ht="12.75">
      <c r="A73" s="51" t="e">
        <f t="shared" si="1"/>
        <v>#REF!</v>
      </c>
      <c r="B73" s="22" t="s">
        <v>94</v>
      </c>
      <c r="C73" s="52"/>
      <c r="D73" s="465"/>
      <c r="E73" s="298">
        <v>3541</v>
      </c>
      <c r="F73" s="467"/>
      <c r="G73" s="517" t="s">
        <v>472</v>
      </c>
      <c r="H73" s="518"/>
      <c r="I73" s="468"/>
      <c r="J73" s="292">
        <v>12058.398</v>
      </c>
      <c r="K73" s="583">
        <v>7.65556965141927E-05</v>
      </c>
      <c r="L73" s="584">
        <v>-1194.259</v>
      </c>
      <c r="M73" s="583">
        <v>-1.1220392124749593E-05</v>
      </c>
      <c r="N73" s="584"/>
      <c r="O73" s="583">
        <v>0</v>
      </c>
      <c r="P73" s="584">
        <v>10864.139</v>
      </c>
      <c r="Q73" s="585">
        <v>5.6104210387302E-05</v>
      </c>
      <c r="R73" s="47"/>
    </row>
    <row r="74" spans="1:18" ht="12.75">
      <c r="A74" s="51" t="e">
        <f t="shared" si="1"/>
        <v>#REF!</v>
      </c>
      <c r="B74" s="22" t="s">
        <v>94</v>
      </c>
      <c r="C74" s="52"/>
      <c r="D74" s="340"/>
      <c r="E74" s="514"/>
      <c r="F74" s="394"/>
      <c r="G74" s="394" t="s">
        <v>20</v>
      </c>
      <c r="H74" s="404"/>
      <c r="I74" s="342"/>
      <c r="J74" s="273">
        <v>6838344.8546199985</v>
      </c>
      <c r="K74" s="576">
        <v>0.04341490912388859</v>
      </c>
      <c r="L74" s="577">
        <v>-104412.65728</v>
      </c>
      <c r="M74" s="576">
        <v>-0.0009809856634688877</v>
      </c>
      <c r="N74" s="577">
        <v>225225.77623</v>
      </c>
      <c r="O74" s="576">
        <v>0.001579787103758027</v>
      </c>
      <c r="P74" s="577">
        <v>6959157.9735699985</v>
      </c>
      <c r="Q74" s="578">
        <v>0.035938242604189936</v>
      </c>
      <c r="R74" s="47"/>
    </row>
    <row r="75" spans="1:18" ht="13.5" customHeight="1" thickBot="1">
      <c r="A75" s="51" t="e">
        <f t="shared" si="1"/>
        <v>#REF!</v>
      </c>
      <c r="B75" s="22" t="s">
        <v>94</v>
      </c>
      <c r="C75" s="52"/>
      <c r="D75" s="519"/>
      <c r="E75" s="520">
        <v>3809</v>
      </c>
      <c r="F75" s="521"/>
      <c r="G75" s="702" t="s">
        <v>474</v>
      </c>
      <c r="H75" s="702" t="e">
        <v>#N/A</v>
      </c>
      <c r="I75" s="361"/>
      <c r="J75" s="522">
        <v>6838344.8546199985</v>
      </c>
      <c r="K75" s="586">
        <v>0.04341490912388859</v>
      </c>
      <c r="L75" s="587">
        <v>-104412.65728</v>
      </c>
      <c r="M75" s="586">
        <v>-0.0009809856634688877</v>
      </c>
      <c r="N75" s="587">
        <v>225225.77623</v>
      </c>
      <c r="O75" s="586">
        <v>0.001579787103758027</v>
      </c>
      <c r="P75" s="587">
        <v>6959157.9735699985</v>
      </c>
      <c r="Q75" s="588">
        <v>0.035938242604189936</v>
      </c>
      <c r="R75" s="47"/>
    </row>
    <row r="76" spans="1:18" ht="13.5" thickBot="1">
      <c r="A76" s="51" t="e">
        <f t="shared" si="1"/>
        <v>#REF!</v>
      </c>
      <c r="B76" s="22" t="s">
        <v>94</v>
      </c>
      <c r="C76" s="52"/>
      <c r="D76" s="367"/>
      <c r="E76" s="525" t="s">
        <v>475</v>
      </c>
      <c r="F76" s="368"/>
      <c r="G76" s="368"/>
      <c r="H76" s="442"/>
      <c r="I76" s="369"/>
      <c r="J76" s="319">
        <v>0</v>
      </c>
      <c r="K76" s="589">
        <v>0</v>
      </c>
      <c r="L76" s="590">
        <v>0</v>
      </c>
      <c r="M76" s="589">
        <v>0</v>
      </c>
      <c r="N76" s="590">
        <v>0</v>
      </c>
      <c r="O76" s="589">
        <v>0</v>
      </c>
      <c r="P76" s="590">
        <v>0</v>
      </c>
      <c r="Q76" s="591">
        <v>0</v>
      </c>
      <c r="R76" s="47"/>
    </row>
    <row r="77" spans="1:18" ht="12.75" customHeight="1">
      <c r="A77" s="51" t="e">
        <f t="shared" si="1"/>
        <v>#REF!</v>
      </c>
      <c r="B77" s="22" t="s">
        <v>94</v>
      </c>
      <c r="C77" s="52"/>
      <c r="D77" s="504"/>
      <c r="E77" s="527"/>
      <c r="F77" s="505"/>
      <c r="G77" s="701" t="s">
        <v>476</v>
      </c>
      <c r="H77" s="701"/>
      <c r="I77" s="507"/>
      <c r="J77" s="508">
        <v>0</v>
      </c>
      <c r="K77" s="566">
        <v>0</v>
      </c>
      <c r="L77" s="567">
        <v>0</v>
      </c>
      <c r="M77" s="566">
        <v>0</v>
      </c>
      <c r="N77" s="567">
        <v>0</v>
      </c>
      <c r="O77" s="566">
        <v>0</v>
      </c>
      <c r="P77" s="567">
        <v>0</v>
      </c>
      <c r="Q77" s="568">
        <v>0</v>
      </c>
      <c r="R77" s="47"/>
    </row>
    <row r="78" spans="1:18" ht="12.75">
      <c r="A78" s="51" t="e">
        <f t="shared" si="1"/>
        <v>#REF!</v>
      </c>
      <c r="B78" s="22" t="s">
        <v>94</v>
      </c>
      <c r="C78" s="52"/>
      <c r="D78" s="345"/>
      <c r="E78" s="303">
        <v>4313</v>
      </c>
      <c r="F78" s="346"/>
      <c r="G78" s="399" t="s">
        <v>21</v>
      </c>
      <c r="H78" s="400"/>
      <c r="I78" s="347"/>
      <c r="J78" s="307">
        <v>0</v>
      </c>
      <c r="K78" s="569">
        <v>0</v>
      </c>
      <c r="L78" s="570">
        <v>0</v>
      </c>
      <c r="M78" s="569">
        <v>0</v>
      </c>
      <c r="N78" s="570">
        <v>0</v>
      </c>
      <c r="O78" s="569">
        <v>0</v>
      </c>
      <c r="P78" s="570">
        <v>0</v>
      </c>
      <c r="Q78" s="571">
        <v>0</v>
      </c>
      <c r="R78" s="47"/>
    </row>
    <row r="79" spans="1:18" ht="13.5" thickBot="1">
      <c r="A79" s="51" t="e">
        <f t="shared" si="1"/>
        <v>#REF!</v>
      </c>
      <c r="B79" s="22" t="s">
        <v>94</v>
      </c>
      <c r="C79" s="52"/>
      <c r="D79" s="528"/>
      <c r="E79" s="529">
        <v>4322</v>
      </c>
      <c r="F79" s="530"/>
      <c r="G79" s="592" t="s">
        <v>477</v>
      </c>
      <c r="H79" s="532"/>
      <c r="I79" s="533"/>
      <c r="J79" s="534">
        <v>0</v>
      </c>
      <c r="K79" s="593">
        <v>0</v>
      </c>
      <c r="L79" s="594">
        <v>0</v>
      </c>
      <c r="M79" s="593">
        <v>0</v>
      </c>
      <c r="N79" s="594"/>
      <c r="O79" s="593">
        <v>0</v>
      </c>
      <c r="P79" s="594">
        <v>0</v>
      </c>
      <c r="Q79" s="595">
        <v>0</v>
      </c>
      <c r="R79" s="47"/>
    </row>
    <row r="80" spans="1:18" ht="13.5" thickBot="1">
      <c r="A80" s="51" t="e">
        <f t="shared" si="1"/>
        <v>#REF!</v>
      </c>
      <c r="B80" s="22" t="s">
        <v>94</v>
      </c>
      <c r="C80" s="52"/>
      <c r="D80" s="367"/>
      <c r="E80" s="525" t="s">
        <v>478</v>
      </c>
      <c r="F80" s="368"/>
      <c r="G80" s="368"/>
      <c r="H80" s="442"/>
      <c r="I80" s="369"/>
      <c r="J80" s="319">
        <v>17728.292009999997</v>
      </c>
      <c r="K80" s="589">
        <v>0.00011255240893794907</v>
      </c>
      <c r="L80" s="590">
        <v>-11505.499</v>
      </c>
      <c r="M80" s="589">
        <v>-0.00010809733095661353</v>
      </c>
      <c r="N80" s="590" t="s">
        <v>572</v>
      </c>
      <c r="O80" s="589"/>
      <c r="P80" s="590">
        <v>6222.793009999998</v>
      </c>
      <c r="Q80" s="591">
        <v>3.21355321604107E-05</v>
      </c>
      <c r="R80" s="47"/>
    </row>
    <row r="81" spans="1:18" ht="12.75">
      <c r="A81" s="51" t="e">
        <f t="shared" si="1"/>
        <v>#REF!</v>
      </c>
      <c r="B81" s="22" t="s">
        <v>94</v>
      </c>
      <c r="C81" s="52"/>
      <c r="D81" s="504"/>
      <c r="E81" s="527"/>
      <c r="F81" s="505"/>
      <c r="G81" s="505" t="s">
        <v>479</v>
      </c>
      <c r="H81" s="506"/>
      <c r="I81" s="507"/>
      <c r="J81" s="508">
        <v>52.42501</v>
      </c>
      <c r="K81" s="566">
        <v>3.328330309974441E-07</v>
      </c>
      <c r="L81" s="567">
        <v>0</v>
      </c>
      <c r="M81" s="566">
        <v>0</v>
      </c>
      <c r="N81" s="596" t="s">
        <v>572</v>
      </c>
      <c r="O81" s="566"/>
      <c r="P81" s="567">
        <v>52.42501</v>
      </c>
      <c r="Q81" s="568">
        <v>2.7073142110906455E-07</v>
      </c>
      <c r="R81" s="47"/>
    </row>
    <row r="82" spans="1:18" ht="13.5" thickBot="1">
      <c r="A82" s="51" t="e">
        <f t="shared" si="1"/>
        <v>#REF!</v>
      </c>
      <c r="B82" s="22" t="s">
        <v>94</v>
      </c>
      <c r="C82" s="52"/>
      <c r="D82" s="519"/>
      <c r="E82" s="520">
        <v>5299</v>
      </c>
      <c r="F82" s="521"/>
      <c r="G82" s="517" t="s">
        <v>480</v>
      </c>
      <c r="H82" s="540"/>
      <c r="I82" s="361"/>
      <c r="J82" s="522">
        <v>52.42501</v>
      </c>
      <c r="K82" s="586">
        <v>3.328330309974441E-07</v>
      </c>
      <c r="L82" s="587">
        <v>0</v>
      </c>
      <c r="M82" s="586">
        <v>0</v>
      </c>
      <c r="N82" s="597" t="s">
        <v>572</v>
      </c>
      <c r="O82" s="586"/>
      <c r="P82" s="587">
        <v>52.42501</v>
      </c>
      <c r="Q82" s="588">
        <v>2.7073142110906455E-07</v>
      </c>
      <c r="R82" s="47"/>
    </row>
    <row r="83" spans="1:18" ht="12.75">
      <c r="A83" s="51" t="e">
        <f t="shared" si="1"/>
        <v>#REF!</v>
      </c>
      <c r="B83" s="22" t="s">
        <v>94</v>
      </c>
      <c r="C83" s="52"/>
      <c r="D83" s="504"/>
      <c r="E83" s="527"/>
      <c r="F83" s="505"/>
      <c r="G83" s="505" t="s">
        <v>481</v>
      </c>
      <c r="H83" s="506"/>
      <c r="I83" s="507"/>
      <c r="J83" s="508">
        <v>17675.867</v>
      </c>
      <c r="K83" s="566">
        <v>0.00011221957590695163</v>
      </c>
      <c r="L83" s="567">
        <v>-11505.499</v>
      </c>
      <c r="M83" s="566">
        <v>-0.00010809733095661353</v>
      </c>
      <c r="N83" s="567" t="s">
        <v>572</v>
      </c>
      <c r="O83" s="566"/>
      <c r="P83" s="567">
        <v>6170.367999999999</v>
      </c>
      <c r="Q83" s="568">
        <v>3.186480073930164E-05</v>
      </c>
      <c r="R83" s="47"/>
    </row>
    <row r="84" spans="1:18" ht="13.5" thickBot="1">
      <c r="A84" s="51" t="e">
        <f aca="true" t="shared" si="2" ref="A84:A89">IF(COUNTBLANK(C84:IV84)=254,"odstr",IF(AND($A$1="TISK",SUM(J84:Q84)=0),"odstr","OK"))</f>
        <v>#REF!</v>
      </c>
      <c r="B84" s="22" t="s">
        <v>94</v>
      </c>
      <c r="C84" s="52"/>
      <c r="D84" s="519"/>
      <c r="E84" s="520">
        <v>5399</v>
      </c>
      <c r="F84" s="521"/>
      <c r="G84" s="539" t="s">
        <v>482</v>
      </c>
      <c r="H84" s="540"/>
      <c r="I84" s="361"/>
      <c r="J84" s="522">
        <v>17675.867</v>
      </c>
      <c r="K84" s="586">
        <v>0.00011221957590695163</v>
      </c>
      <c r="L84" s="587">
        <v>-11505.499</v>
      </c>
      <c r="M84" s="586">
        <v>-0.00010809733095661353</v>
      </c>
      <c r="N84" s="587" t="s">
        <v>572</v>
      </c>
      <c r="O84" s="586"/>
      <c r="P84" s="587">
        <v>6170.367999999999</v>
      </c>
      <c r="Q84" s="588">
        <v>3.186480073930164E-05</v>
      </c>
      <c r="R84" s="47"/>
    </row>
    <row r="85" spans="1:18" ht="13.5" thickBot="1">
      <c r="A85" s="51" t="e">
        <f t="shared" si="2"/>
        <v>#REF!</v>
      </c>
      <c r="B85" s="22" t="s">
        <v>94</v>
      </c>
      <c r="C85" s="52"/>
      <c r="D85" s="367"/>
      <c r="E85" s="525" t="s">
        <v>483</v>
      </c>
      <c r="F85" s="368"/>
      <c r="G85" s="368"/>
      <c r="H85" s="442"/>
      <c r="I85" s="369"/>
      <c r="J85" s="319">
        <v>123498.61540000001</v>
      </c>
      <c r="K85" s="589">
        <v>0.0007840612426696654</v>
      </c>
      <c r="L85" s="590">
        <v>0</v>
      </c>
      <c r="M85" s="589">
        <v>0</v>
      </c>
      <c r="N85" s="590" t="s">
        <v>572</v>
      </c>
      <c r="O85" s="589"/>
      <c r="P85" s="590">
        <v>123498.61540000001</v>
      </c>
      <c r="Q85" s="591">
        <v>0.0006377672727624431</v>
      </c>
      <c r="R85" s="47"/>
    </row>
    <row r="86" spans="1:18" ht="12.75">
      <c r="A86" s="51" t="e">
        <f t="shared" si="2"/>
        <v>#REF!</v>
      </c>
      <c r="B86" s="22" t="s">
        <v>94</v>
      </c>
      <c r="C86" s="52"/>
      <c r="D86" s="504"/>
      <c r="E86" s="527"/>
      <c r="F86" s="505"/>
      <c r="G86" s="505" t="s">
        <v>484</v>
      </c>
      <c r="H86" s="506"/>
      <c r="I86" s="507"/>
      <c r="J86" s="508">
        <v>123498.61540000001</v>
      </c>
      <c r="K86" s="566">
        <v>0.0007840612426696654</v>
      </c>
      <c r="L86" s="567">
        <v>0</v>
      </c>
      <c r="M86" s="566">
        <v>0</v>
      </c>
      <c r="N86" s="567" t="s">
        <v>572</v>
      </c>
      <c r="O86" s="566"/>
      <c r="P86" s="567">
        <v>123498.61540000001</v>
      </c>
      <c r="Q86" s="568">
        <v>0.0006377672727624431</v>
      </c>
      <c r="R86" s="47"/>
    </row>
    <row r="87" spans="1:18" ht="12.75">
      <c r="A87" s="51" t="e">
        <f t="shared" si="2"/>
        <v>#REF!</v>
      </c>
      <c r="B87" s="22" t="s">
        <v>94</v>
      </c>
      <c r="C87" s="52"/>
      <c r="D87" s="345"/>
      <c r="E87" s="303">
        <v>6221</v>
      </c>
      <c r="F87" s="346"/>
      <c r="G87" s="399" t="s">
        <v>485</v>
      </c>
      <c r="H87" s="400"/>
      <c r="I87" s="347"/>
      <c r="J87" s="307">
        <v>7431.122</v>
      </c>
      <c r="K87" s="569">
        <v>4.7178300184812345E-05</v>
      </c>
      <c r="L87" s="570">
        <v>0</v>
      </c>
      <c r="M87" s="569">
        <v>0</v>
      </c>
      <c r="N87" s="570" t="s">
        <v>572</v>
      </c>
      <c r="O87" s="569"/>
      <c r="P87" s="570">
        <v>7431.122</v>
      </c>
      <c r="Q87" s="571">
        <v>3.837554288487182E-05</v>
      </c>
      <c r="R87" s="47"/>
    </row>
    <row r="88" spans="1:18" ht="12.75">
      <c r="A88" s="51" t="e">
        <f t="shared" si="2"/>
        <v>#REF!</v>
      </c>
      <c r="B88" s="22" t="s">
        <v>94</v>
      </c>
      <c r="C88" s="52"/>
      <c r="D88" s="424"/>
      <c r="E88" s="311">
        <v>6222</v>
      </c>
      <c r="F88" s="425"/>
      <c r="G88" s="426" t="s">
        <v>486</v>
      </c>
      <c r="H88" s="427"/>
      <c r="I88" s="428"/>
      <c r="J88" s="429">
        <v>115277.51640000001</v>
      </c>
      <c r="K88" s="598">
        <v>0.0007318675797919652</v>
      </c>
      <c r="L88" s="599">
        <v>0</v>
      </c>
      <c r="M88" s="598">
        <v>0</v>
      </c>
      <c r="N88" s="599" t="s">
        <v>572</v>
      </c>
      <c r="O88" s="598"/>
      <c r="P88" s="599">
        <v>115277.51640000001</v>
      </c>
      <c r="Q88" s="600">
        <v>0.0005953121580119011</v>
      </c>
      <c r="R88" s="47"/>
    </row>
    <row r="89" spans="1:18" ht="13.5" thickBot="1">
      <c r="A89" s="51" t="e">
        <f t="shared" si="2"/>
        <v>#REF!</v>
      </c>
      <c r="B89" s="22" t="s">
        <v>94</v>
      </c>
      <c r="C89" s="52"/>
      <c r="D89" s="528"/>
      <c r="E89" s="529">
        <v>6229</v>
      </c>
      <c r="F89" s="530"/>
      <c r="G89" s="592" t="s">
        <v>571</v>
      </c>
      <c r="H89" s="532"/>
      <c r="I89" s="533"/>
      <c r="J89" s="534">
        <v>789.977</v>
      </c>
      <c r="K89" s="593">
        <v>5.015362692887763E-06</v>
      </c>
      <c r="L89" s="594">
        <v>0</v>
      </c>
      <c r="M89" s="593">
        <v>0</v>
      </c>
      <c r="N89" s="594" t="s">
        <v>572</v>
      </c>
      <c r="O89" s="593"/>
      <c r="P89" s="594">
        <v>789.977</v>
      </c>
      <c r="Q89" s="595">
        <v>4.079571865670135E-06</v>
      </c>
      <c r="R89" s="47"/>
    </row>
    <row r="90" spans="1:17" ht="13.5" thickBot="1">
      <c r="A90" s="51" t="s">
        <v>90</v>
      </c>
      <c r="B90" s="51" t="s">
        <v>95</v>
      </c>
      <c r="D90" s="367"/>
      <c r="E90" s="368" t="s">
        <v>22</v>
      </c>
      <c r="F90" s="368"/>
      <c r="G90" s="368"/>
      <c r="H90" s="442"/>
      <c r="I90" s="369"/>
      <c r="J90" s="319">
        <v>157511440.02412003</v>
      </c>
      <c r="K90" s="589">
        <v>1</v>
      </c>
      <c r="L90" s="590">
        <v>-106436476.25877</v>
      </c>
      <c r="M90" s="589">
        <v>-1</v>
      </c>
      <c r="N90" s="590">
        <v>142567169.77511004</v>
      </c>
      <c r="O90" s="589">
        <v>1</v>
      </c>
      <c r="P90" s="590">
        <v>193642133.54046005</v>
      </c>
      <c r="Q90" s="591">
        <v>1</v>
      </c>
    </row>
    <row r="91" spans="1:17" ht="12.75" customHeight="1">
      <c r="A91" s="51" t="str">
        <f>IF(COUNTBLANK(D91:E91)=2,"odstr","OK")</f>
        <v>OK</v>
      </c>
      <c r="B91" s="51"/>
      <c r="D91" s="117" t="s">
        <v>49</v>
      </c>
      <c r="E91" s="118"/>
      <c r="F91" s="118"/>
      <c r="G91" s="118"/>
      <c r="H91" s="118"/>
      <c r="I91" s="117"/>
      <c r="J91" s="117"/>
      <c r="K91" s="117"/>
      <c r="L91" s="117"/>
      <c r="M91" s="117"/>
      <c r="N91" s="117"/>
      <c r="O91" s="117"/>
      <c r="P91" s="117"/>
      <c r="Q91" s="119" t="s">
        <v>51</v>
      </c>
    </row>
    <row r="92" spans="1:17" ht="12.75" customHeight="1">
      <c r="A92" s="51" t="str">
        <f>IF(COUNTBLANK(D92:E92)=2,"odstr","OK")</f>
        <v>OK</v>
      </c>
      <c r="B92" s="51"/>
      <c r="D92" s="375" t="s">
        <v>198</v>
      </c>
      <c r="E92" s="668" t="s">
        <v>87</v>
      </c>
      <c r="F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</row>
    <row r="93" spans="1:17" ht="12.75" customHeight="1">
      <c r="A93" s="51" t="s">
        <v>95</v>
      </c>
      <c r="B93" s="51"/>
      <c r="D93" s="375" t="s">
        <v>23</v>
      </c>
      <c r="E93" s="668" t="s">
        <v>24</v>
      </c>
      <c r="F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18" ht="12.75">
      <c r="A97" s="51"/>
      <c r="B97" s="51"/>
      <c r="J97" s="71"/>
      <c r="K97" s="71"/>
      <c r="L97" s="71"/>
      <c r="M97" s="71"/>
      <c r="N97" s="71"/>
      <c r="O97" s="71"/>
      <c r="P97" s="71"/>
      <c r="Q97" s="71"/>
      <c r="R97" s="71"/>
    </row>
    <row r="98" spans="1:19" ht="12.75">
      <c r="A98" s="51"/>
      <c r="B98" s="51"/>
      <c r="J98" s="71"/>
      <c r="K98" s="71"/>
      <c r="L98" s="71"/>
      <c r="M98" s="71"/>
      <c r="N98" s="71"/>
      <c r="O98" s="71"/>
      <c r="P98" s="71"/>
      <c r="Q98" s="71"/>
      <c r="R98" s="71"/>
      <c r="S98" s="7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  <row r="202" spans="1:2" ht="12.75">
      <c r="A202" s="51"/>
      <c r="B202" s="51"/>
    </row>
    <row r="203" spans="1:2" ht="12.75">
      <c r="A203" s="51"/>
      <c r="B203" s="51"/>
    </row>
    <row r="204" spans="1:2" ht="12.75">
      <c r="A204" s="51"/>
      <c r="B204" s="51"/>
    </row>
    <row r="205" spans="1:2" ht="12.75">
      <c r="A205" s="51"/>
      <c r="B205" s="51"/>
    </row>
    <row r="206" spans="1:2" ht="12.75">
      <c r="A206" s="51"/>
      <c r="B206" s="51"/>
    </row>
    <row r="207" spans="1:2" ht="12.75">
      <c r="A207" s="51"/>
      <c r="B207" s="51"/>
    </row>
  </sheetData>
  <sheetProtection/>
  <mergeCells count="11">
    <mergeCell ref="G75:H75"/>
    <mergeCell ref="G71:H71"/>
    <mergeCell ref="E93:Q93"/>
    <mergeCell ref="L9:M12"/>
    <mergeCell ref="N9:O12"/>
    <mergeCell ref="E92:Q92"/>
    <mergeCell ref="D9:E13"/>
    <mergeCell ref="G9:H13"/>
    <mergeCell ref="J9:K12"/>
    <mergeCell ref="P9:Q12"/>
    <mergeCell ref="G77:H77"/>
  </mergeCells>
  <conditionalFormatting sqref="G8">
    <cfRule type="expression" priority="2" dxfId="0" stopIfTrue="1">
      <formula>R8=" "</formula>
    </cfRule>
  </conditionalFormatting>
  <conditionalFormatting sqref="G3">
    <cfRule type="expression" priority="4" dxfId="0" stopIfTrue="1">
      <formula>D1=" ?"</formula>
    </cfRule>
  </conditionalFormatting>
  <conditionalFormatting sqref="B14:B89 A2:A92">
    <cfRule type="cellIs" priority="5" dxfId="92" operator="equal" stopIfTrue="1">
      <formula>"odstr"</formula>
    </cfRule>
  </conditionalFormatting>
  <conditionalFormatting sqref="C1:E1">
    <cfRule type="cellIs" priority="6" dxfId="91" operator="equal" stopIfTrue="1">
      <formula>"nezadána"</formula>
    </cfRule>
  </conditionalFormatting>
  <conditionalFormatting sqref="B1">
    <cfRule type="cellIs" priority="7" dxfId="93" operator="equal" stopIfTrue="1">
      <formula>"FUNKCE"</formula>
    </cfRule>
  </conditionalFormatting>
  <conditionalFormatting sqref="Q1 F1:I1">
    <cfRule type="cellIs" priority="8" dxfId="94" operator="notEqual" stopIfTrue="1">
      <formula>""</formula>
    </cfRule>
  </conditionalFormatting>
  <conditionalFormatting sqref="B4">
    <cfRule type="expression" priority="9" dxfId="93" stopIfTrue="1">
      <formula>COUNTIF(Datova_oblast,"")-$B$5&gt;0</formula>
    </cfRule>
  </conditionalFormatting>
  <conditionalFormatting sqref="Q91">
    <cfRule type="expression" priority="1" dxfId="17" stopIfTrue="1">
      <formula>R91=" "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Q1">
      <formula1>"a,b,c,d,e,f,g,h,i,j,k,l,m,a,o,p"</formula1>
    </dataValidation>
  </dataValidations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5"/>
  <dimension ref="A1:AL193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6.75390625" style="26" customWidth="1"/>
    <col min="6" max="6" width="1.12109375" style="26" customWidth="1"/>
    <col min="7" max="7" width="11.375" style="26" customWidth="1"/>
    <col min="8" max="8" width="31.625" style="26" customWidth="1"/>
    <col min="9" max="9" width="1.12109375" style="26" customWidth="1"/>
    <col min="10" max="11" width="12.75390625" style="26" customWidth="1"/>
    <col min="12" max="15" width="1.75390625" style="26" customWidth="1"/>
    <col min="16" max="16" width="10.00390625" style="26" customWidth="1"/>
    <col min="17" max="17" width="9.25390625" style="26" customWidth="1"/>
    <col min="18" max="34" width="1.75390625" style="26" customWidth="1"/>
    <col min="35" max="35" width="11.875" style="26" customWidth="1"/>
    <col min="36" max="16384" width="9.125" style="26" customWidth="1"/>
  </cols>
  <sheetData>
    <row r="1" spans="1:12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CONCATENATE(C1,K1)</f>
        <v>#REF!</v>
      </c>
      <c r="F1" s="18">
        <v>11</v>
      </c>
      <c r="G1" s="19"/>
      <c r="H1" s="19"/>
      <c r="I1" s="19"/>
      <c r="J1" s="21"/>
      <c r="K1" s="22"/>
      <c r="L1" s="23"/>
    </row>
    <row r="2" spans="1:3" ht="12.75">
      <c r="A2" s="20" t="s">
        <v>90</v>
      </c>
      <c r="B2" s="24"/>
      <c r="C2" s="25"/>
    </row>
    <row r="3" spans="1:11" s="28" customFormat="1" ht="15.75">
      <c r="A3" s="20" t="s">
        <v>90</v>
      </c>
      <c r="B3" s="27" t="s">
        <v>106</v>
      </c>
      <c r="D3" s="29" t="s">
        <v>64</v>
      </c>
      <c r="E3" s="29"/>
      <c r="F3" s="29"/>
      <c r="G3" s="29"/>
      <c r="H3" s="30" t="s">
        <v>26</v>
      </c>
      <c r="I3" s="31"/>
      <c r="J3" s="29"/>
      <c r="K3" s="29"/>
    </row>
    <row r="4" spans="1:11" s="28" customFormat="1" ht="15.75" hidden="1">
      <c r="A4" s="20" t="s">
        <v>90</v>
      </c>
      <c r="B4" s="33">
        <f>COUNTA(Datova_oblast)</f>
        <v>40</v>
      </c>
      <c r="D4" s="34" t="e">
        <f>IF(D1=" ?","",CONCATENATE("Tab. ",E1,":"))</f>
        <v>#REF!</v>
      </c>
      <c r="E4" s="29"/>
      <c r="F4" s="29"/>
      <c r="G4" s="29"/>
      <c r="H4" s="34" t="str">
        <f>IF(H3="Zadejte název tabulky","",H3)</f>
        <v>Poskytnuté dotace církevním školám – podle paragrafů</v>
      </c>
      <c r="I4" s="31"/>
      <c r="J4" s="29"/>
      <c r="K4" s="29"/>
    </row>
    <row r="5" spans="1:11" s="28" customFormat="1" ht="15.75">
      <c r="A5" s="20" t="str">
        <f>IF(D5="","odstr","OK")</f>
        <v>odstr</v>
      </c>
      <c r="B5" s="35">
        <v>0</v>
      </c>
      <c r="D5" s="160"/>
      <c r="E5" s="37"/>
      <c r="F5" s="37"/>
      <c r="G5" s="37"/>
      <c r="H5" s="37"/>
      <c r="I5" s="37"/>
      <c r="J5" s="37"/>
      <c r="K5" s="37"/>
    </row>
    <row r="6" spans="1:11" s="28" customFormat="1" ht="21" customHeight="1" hidden="1">
      <c r="A6" s="20" t="str">
        <f>IF(COUNTBLANK(C6:IV6)=254,"odstr","OK")</f>
        <v>odstr</v>
      </c>
      <c r="B6" s="38" t="s">
        <v>92</v>
      </c>
      <c r="D6" s="39"/>
      <c r="E6" s="39"/>
      <c r="F6" s="39"/>
      <c r="G6" s="39"/>
      <c r="H6" s="39"/>
      <c r="I6" s="39"/>
      <c r="J6" s="39"/>
      <c r="K6" s="39"/>
    </row>
    <row r="7" spans="1:11" s="28" customFormat="1" ht="21" customHeight="1" hidden="1">
      <c r="A7" s="20" t="str">
        <f>IF(COUNTBLANK(C7:IV7)=254,"odstr","OK")</f>
        <v>odstr</v>
      </c>
      <c r="B7" s="38" t="s">
        <v>93</v>
      </c>
      <c r="D7" s="40"/>
      <c r="E7" s="40"/>
      <c r="F7" s="40"/>
      <c r="G7" s="40"/>
      <c r="H7" s="40"/>
      <c r="I7" s="40"/>
      <c r="J7" s="40"/>
      <c r="K7" s="40"/>
    </row>
    <row r="8" spans="1:12" s="41" customFormat="1" ht="21" customHeight="1" thickBot="1">
      <c r="A8" s="20" t="s">
        <v>90</v>
      </c>
      <c r="B8" s="20"/>
      <c r="D8" s="42" t="s">
        <v>562</v>
      </c>
      <c r="E8" s="43"/>
      <c r="F8" s="43"/>
      <c r="G8" s="43"/>
      <c r="H8" s="43"/>
      <c r="I8" s="44"/>
      <c r="J8" s="44"/>
      <c r="K8" s="45" t="s">
        <v>181</v>
      </c>
      <c r="L8" s="20"/>
    </row>
    <row r="9" spans="1:12" ht="8.25" customHeight="1">
      <c r="A9" s="20" t="s">
        <v>90</v>
      </c>
      <c r="C9" s="46"/>
      <c r="D9" s="714" t="s">
        <v>428</v>
      </c>
      <c r="E9" s="715"/>
      <c r="F9" s="139"/>
      <c r="G9" s="642" t="s">
        <v>429</v>
      </c>
      <c r="H9" s="642"/>
      <c r="I9" s="141"/>
      <c r="J9" s="652" t="s">
        <v>546</v>
      </c>
      <c r="K9" s="605" t="s">
        <v>547</v>
      </c>
      <c r="L9" s="47"/>
    </row>
    <row r="10" spans="1:12" ht="8.25" customHeight="1">
      <c r="A10" s="20" t="s">
        <v>90</v>
      </c>
      <c r="C10" s="46"/>
      <c r="D10" s="716"/>
      <c r="E10" s="717"/>
      <c r="F10" s="143"/>
      <c r="G10" s="643"/>
      <c r="H10" s="643"/>
      <c r="I10" s="145"/>
      <c r="J10" s="653"/>
      <c r="K10" s="606"/>
      <c r="L10" s="47"/>
    </row>
    <row r="11" spans="1:12" ht="8.25" customHeight="1">
      <c r="A11" s="20" t="s">
        <v>90</v>
      </c>
      <c r="C11" s="46"/>
      <c r="D11" s="716"/>
      <c r="E11" s="717"/>
      <c r="F11" s="143"/>
      <c r="G11" s="643"/>
      <c r="H11" s="643"/>
      <c r="I11" s="145"/>
      <c r="J11" s="653"/>
      <c r="K11" s="606"/>
      <c r="L11" s="47"/>
    </row>
    <row r="12" spans="1:12" ht="8.25" customHeight="1">
      <c r="A12" s="20" t="s">
        <v>90</v>
      </c>
      <c r="C12" s="46"/>
      <c r="D12" s="716"/>
      <c r="E12" s="717"/>
      <c r="F12" s="143"/>
      <c r="G12" s="643"/>
      <c r="H12" s="643"/>
      <c r="I12" s="145"/>
      <c r="J12" s="653"/>
      <c r="K12" s="606"/>
      <c r="L12" s="47"/>
    </row>
    <row r="13" spans="1:12" ht="8.25" customHeight="1" thickBot="1">
      <c r="A13" s="20" t="s">
        <v>90</v>
      </c>
      <c r="C13" s="46"/>
      <c r="D13" s="718"/>
      <c r="E13" s="719"/>
      <c r="F13" s="147"/>
      <c r="G13" s="644"/>
      <c r="H13" s="644"/>
      <c r="I13" s="149"/>
      <c r="J13" s="654"/>
      <c r="K13" s="607"/>
      <c r="L13" s="47"/>
    </row>
    <row r="14" spans="1:38" ht="13.5" thickTop="1">
      <c r="A14" s="51" t="e">
        <f aca="true" t="shared" si="0" ref="A14:A33">IF(COUNTBLANK(C14:IV14)=254,"odstr",IF(AND($A$1="TISK",SUM(J14:K14)=0),"odstr","OK"))</f>
        <v>#REF!</v>
      </c>
      <c r="B14" s="22" t="s">
        <v>94</v>
      </c>
      <c r="C14" s="52"/>
      <c r="D14" s="184"/>
      <c r="E14" s="150">
        <v>3111</v>
      </c>
      <c r="F14" s="161"/>
      <c r="G14" s="178" t="s">
        <v>499</v>
      </c>
      <c r="H14" s="185"/>
      <c r="I14" s="186"/>
      <c r="J14" s="59">
        <v>84531.373</v>
      </c>
      <c r="K14" s="61">
        <v>84496.402</v>
      </c>
      <c r="L14" s="47"/>
      <c r="AL14" s="71"/>
    </row>
    <row r="15" spans="1:38" ht="12.75">
      <c r="A15" s="51" t="e">
        <f t="shared" si="0"/>
        <v>#REF!</v>
      </c>
      <c r="B15" s="22" t="s">
        <v>94</v>
      </c>
      <c r="C15" s="52"/>
      <c r="D15" s="187"/>
      <c r="E15" s="151">
        <v>3112</v>
      </c>
      <c r="F15" s="162"/>
      <c r="G15" s="178" t="s">
        <v>500</v>
      </c>
      <c r="H15" s="178"/>
      <c r="I15" s="188" t="e">
        <v>#N/A</v>
      </c>
      <c r="J15" s="68">
        <v>10474.317</v>
      </c>
      <c r="K15" s="70">
        <v>10474.317</v>
      </c>
      <c r="L15" s="47"/>
      <c r="Q15" s="166"/>
      <c r="AL15" s="71"/>
    </row>
    <row r="16" spans="1:38" ht="12.75">
      <c r="A16" s="51" t="e">
        <f t="shared" si="0"/>
        <v>#REF!</v>
      </c>
      <c r="B16" s="22" t="s">
        <v>94</v>
      </c>
      <c r="C16" s="52"/>
      <c r="D16" s="187"/>
      <c r="E16" s="151">
        <v>3113</v>
      </c>
      <c r="F16" s="162"/>
      <c r="G16" s="178" t="s">
        <v>501</v>
      </c>
      <c r="H16" s="178"/>
      <c r="I16" s="188" t="e">
        <v>#N/A</v>
      </c>
      <c r="J16" s="68">
        <v>333558.849</v>
      </c>
      <c r="K16" s="70">
        <v>333142.427</v>
      </c>
      <c r="L16" s="47"/>
      <c r="AL16" s="71"/>
    </row>
    <row r="17" spans="1:38" ht="12.75">
      <c r="A17" s="51" t="e">
        <f t="shared" si="0"/>
        <v>#REF!</v>
      </c>
      <c r="B17" s="22" t="s">
        <v>94</v>
      </c>
      <c r="C17" s="52"/>
      <c r="D17" s="187"/>
      <c r="E17" s="151">
        <v>3114</v>
      </c>
      <c r="F17" s="162"/>
      <c r="G17" s="178" t="s">
        <v>502</v>
      </c>
      <c r="H17" s="178"/>
      <c r="I17" s="188" t="e">
        <v>#N/A</v>
      </c>
      <c r="J17" s="68">
        <v>99125.805</v>
      </c>
      <c r="K17" s="70">
        <v>98844.206</v>
      </c>
      <c r="L17" s="47"/>
      <c r="Q17" s="166"/>
      <c r="AL17" s="71"/>
    </row>
    <row r="18" spans="1:38" ht="12.75">
      <c r="A18" s="51" t="e">
        <f t="shared" si="0"/>
        <v>#REF!</v>
      </c>
      <c r="B18" s="22" t="s">
        <v>94</v>
      </c>
      <c r="C18" s="52"/>
      <c r="D18" s="187"/>
      <c r="E18" s="151">
        <v>3121</v>
      </c>
      <c r="F18" s="162"/>
      <c r="G18" s="178" t="s">
        <v>503</v>
      </c>
      <c r="H18" s="178"/>
      <c r="I18" s="188" t="e">
        <v>#N/A</v>
      </c>
      <c r="J18" s="68">
        <v>360065.113</v>
      </c>
      <c r="K18" s="70">
        <v>359657.843</v>
      </c>
      <c r="L18" s="47"/>
      <c r="AL18" s="71"/>
    </row>
    <row r="19" spans="1:38" ht="12.75">
      <c r="A19" s="51" t="e">
        <f t="shared" si="0"/>
        <v>#REF!</v>
      </c>
      <c r="B19" s="22" t="s">
        <v>94</v>
      </c>
      <c r="C19" s="52"/>
      <c r="D19" s="187"/>
      <c r="E19" s="151">
        <v>3122</v>
      </c>
      <c r="F19" s="162"/>
      <c r="G19" s="178" t="s">
        <v>504</v>
      </c>
      <c r="H19" s="178"/>
      <c r="I19" s="188" t="e">
        <v>#N/A</v>
      </c>
      <c r="J19" s="68">
        <v>124135.734</v>
      </c>
      <c r="K19" s="70">
        <v>124134.653</v>
      </c>
      <c r="L19" s="47"/>
      <c r="Q19" s="166"/>
      <c r="AL19" s="71"/>
    </row>
    <row r="20" spans="1:38" ht="12.75">
      <c r="A20" s="51" t="e">
        <f t="shared" si="0"/>
        <v>#REF!</v>
      </c>
      <c r="B20" s="22" t="s">
        <v>94</v>
      </c>
      <c r="C20" s="52"/>
      <c r="D20" s="187"/>
      <c r="E20" s="151">
        <v>3123</v>
      </c>
      <c r="F20" s="162"/>
      <c r="G20" s="178" t="s">
        <v>505</v>
      </c>
      <c r="H20" s="178"/>
      <c r="I20" s="188" t="e">
        <v>#N/A</v>
      </c>
      <c r="J20" s="68">
        <v>14653.139</v>
      </c>
      <c r="K20" s="70">
        <v>14653.139</v>
      </c>
      <c r="L20" s="47"/>
      <c r="AL20" s="71"/>
    </row>
    <row r="21" spans="1:38" ht="12.75">
      <c r="A21" s="51" t="e">
        <f t="shared" si="0"/>
        <v>#REF!</v>
      </c>
      <c r="B21" s="22" t="s">
        <v>94</v>
      </c>
      <c r="C21" s="52"/>
      <c r="D21" s="187"/>
      <c r="E21" s="151">
        <v>3124</v>
      </c>
      <c r="F21" s="162"/>
      <c r="G21" s="178" t="s">
        <v>506</v>
      </c>
      <c r="H21" s="178"/>
      <c r="I21" s="188" t="e">
        <v>#N/A</v>
      </c>
      <c r="J21" s="68">
        <v>36211.018</v>
      </c>
      <c r="K21" s="70">
        <v>36069.751</v>
      </c>
      <c r="L21" s="47"/>
      <c r="AL21" s="71"/>
    </row>
    <row r="22" spans="1:38" ht="12.75">
      <c r="A22" s="51" t="e">
        <f t="shared" si="0"/>
        <v>#REF!</v>
      </c>
      <c r="B22" s="22" t="s">
        <v>94</v>
      </c>
      <c r="C22" s="52"/>
      <c r="D22" s="187"/>
      <c r="E22" s="151">
        <v>3126</v>
      </c>
      <c r="F22" s="162"/>
      <c r="G22" s="178" t="s">
        <v>507</v>
      </c>
      <c r="H22" s="178"/>
      <c r="I22" s="188" t="e">
        <v>#N/A</v>
      </c>
      <c r="J22" s="68">
        <v>36487.271</v>
      </c>
      <c r="K22" s="70">
        <v>36487.271</v>
      </c>
      <c r="L22" s="47"/>
      <c r="AL22" s="71"/>
    </row>
    <row r="23" spans="1:38" ht="12.75">
      <c r="A23" s="51" t="e">
        <f t="shared" si="0"/>
        <v>#REF!</v>
      </c>
      <c r="B23" s="22" t="s">
        <v>94</v>
      </c>
      <c r="C23" s="52"/>
      <c r="D23" s="187"/>
      <c r="E23" s="151">
        <v>3133</v>
      </c>
      <c r="F23" s="162"/>
      <c r="G23" s="178" t="s">
        <v>511</v>
      </c>
      <c r="H23" s="178"/>
      <c r="I23" s="188" t="e">
        <v>#N/A</v>
      </c>
      <c r="J23" s="68">
        <v>14410</v>
      </c>
      <c r="K23" s="70">
        <v>14410</v>
      </c>
      <c r="L23" s="47"/>
      <c r="AL23" s="71"/>
    </row>
    <row r="24" spans="1:38" ht="12.75">
      <c r="A24" s="51" t="e">
        <f t="shared" si="0"/>
        <v>#REF!</v>
      </c>
      <c r="B24" s="22" t="s">
        <v>94</v>
      </c>
      <c r="C24" s="52"/>
      <c r="D24" s="187"/>
      <c r="E24" s="151">
        <v>3141</v>
      </c>
      <c r="F24" s="162"/>
      <c r="G24" s="178" t="s">
        <v>513</v>
      </c>
      <c r="H24" s="178"/>
      <c r="I24" s="188" t="e">
        <v>#N/A</v>
      </c>
      <c r="J24" s="68">
        <v>64859.248</v>
      </c>
      <c r="K24" s="70">
        <v>64859.248</v>
      </c>
      <c r="L24" s="47"/>
      <c r="AL24" s="71"/>
    </row>
    <row r="25" spans="1:38" ht="12.75">
      <c r="A25" s="51" t="e">
        <f t="shared" si="0"/>
        <v>#REF!</v>
      </c>
      <c r="B25" s="22" t="s">
        <v>94</v>
      </c>
      <c r="C25" s="52"/>
      <c r="D25" s="187"/>
      <c r="E25" s="151">
        <v>3143</v>
      </c>
      <c r="F25" s="162"/>
      <c r="G25" s="178" t="s">
        <v>514</v>
      </c>
      <c r="H25" s="178"/>
      <c r="I25" s="188" t="e">
        <v>#N/A</v>
      </c>
      <c r="J25" s="68">
        <v>91142.207</v>
      </c>
      <c r="K25" s="70">
        <v>91142.207</v>
      </c>
      <c r="L25" s="47"/>
      <c r="AL25" s="71"/>
    </row>
    <row r="26" spans="1:38" ht="12.75">
      <c r="A26" s="51" t="e">
        <f t="shared" si="0"/>
        <v>#REF!</v>
      </c>
      <c r="B26" s="22" t="s">
        <v>94</v>
      </c>
      <c r="C26" s="52"/>
      <c r="D26" s="187"/>
      <c r="E26" s="151">
        <v>3145</v>
      </c>
      <c r="F26" s="162"/>
      <c r="G26" s="178" t="s">
        <v>515</v>
      </c>
      <c r="H26" s="178"/>
      <c r="I26" s="188" t="e">
        <v>#N/A</v>
      </c>
      <c r="J26" s="68">
        <v>4889.744</v>
      </c>
      <c r="K26" s="70">
        <v>4889.744</v>
      </c>
      <c r="L26" s="47"/>
      <c r="AL26" s="71"/>
    </row>
    <row r="27" spans="1:38" ht="12.75" customHeight="1">
      <c r="A27" s="51" t="e">
        <f t="shared" si="0"/>
        <v>#REF!</v>
      </c>
      <c r="B27" s="22" t="s">
        <v>94</v>
      </c>
      <c r="C27" s="52"/>
      <c r="D27" s="187"/>
      <c r="E27" s="151">
        <v>3146</v>
      </c>
      <c r="F27" s="162"/>
      <c r="G27" s="178" t="s">
        <v>516</v>
      </c>
      <c r="H27" s="179"/>
      <c r="I27" s="189" t="e">
        <v>#N/A</v>
      </c>
      <c r="J27" s="68">
        <v>9953</v>
      </c>
      <c r="K27" s="70">
        <v>9953</v>
      </c>
      <c r="L27" s="47"/>
      <c r="AL27" s="71"/>
    </row>
    <row r="28" spans="1:38" ht="12.75">
      <c r="A28" s="51" t="e">
        <f t="shared" si="0"/>
        <v>#REF!</v>
      </c>
      <c r="B28" s="22" t="s">
        <v>94</v>
      </c>
      <c r="C28" s="52"/>
      <c r="D28" s="187"/>
      <c r="E28" s="151">
        <v>3147</v>
      </c>
      <c r="F28" s="162"/>
      <c r="G28" s="178" t="s">
        <v>517</v>
      </c>
      <c r="H28" s="179"/>
      <c r="I28" s="189"/>
      <c r="J28" s="68">
        <v>48663.65</v>
      </c>
      <c r="K28" s="70">
        <v>48663.65</v>
      </c>
      <c r="L28" s="47"/>
      <c r="AL28" s="71"/>
    </row>
    <row r="29" spans="1:38" ht="12.75">
      <c r="A29" s="51" t="e">
        <f t="shared" si="0"/>
        <v>#REF!</v>
      </c>
      <c r="B29" s="22" t="s">
        <v>94</v>
      </c>
      <c r="C29" s="52"/>
      <c r="D29" s="187"/>
      <c r="E29" s="151">
        <v>3150</v>
      </c>
      <c r="F29" s="162"/>
      <c r="G29" s="178" t="s">
        <v>519</v>
      </c>
      <c r="H29" s="178"/>
      <c r="I29" s="188" t="e">
        <v>#N/A</v>
      </c>
      <c r="J29" s="68">
        <v>62055.887</v>
      </c>
      <c r="K29" s="70">
        <v>62055.887</v>
      </c>
      <c r="L29" s="47"/>
      <c r="AL29" s="71"/>
    </row>
    <row r="30" spans="1:38" ht="12.75">
      <c r="A30" s="51" t="e">
        <f t="shared" si="0"/>
        <v>#REF!</v>
      </c>
      <c r="B30" s="22" t="s">
        <v>94</v>
      </c>
      <c r="C30" s="52"/>
      <c r="D30" s="187"/>
      <c r="E30" s="151">
        <v>3231</v>
      </c>
      <c r="F30" s="162"/>
      <c r="G30" s="178" t="s">
        <v>523</v>
      </c>
      <c r="H30" s="178"/>
      <c r="I30" s="188" t="e">
        <v>#N/A</v>
      </c>
      <c r="J30" s="68">
        <v>15346.963</v>
      </c>
      <c r="K30" s="70">
        <v>15346.963</v>
      </c>
      <c r="L30" s="47"/>
      <c r="AL30" s="71"/>
    </row>
    <row r="31" spans="1:38" ht="12.75">
      <c r="A31" s="51" t="e">
        <f t="shared" si="0"/>
        <v>#REF!</v>
      </c>
      <c r="B31" s="22" t="s">
        <v>94</v>
      </c>
      <c r="C31" s="52"/>
      <c r="D31" s="187"/>
      <c r="E31" s="151">
        <v>3392</v>
      </c>
      <c r="F31" s="162"/>
      <c r="G31" s="178" t="s">
        <v>524</v>
      </c>
      <c r="H31" s="178"/>
      <c r="I31" s="188" t="e">
        <v>#N/A</v>
      </c>
      <c r="J31" s="68">
        <v>100304.394</v>
      </c>
      <c r="K31" s="68">
        <v>100304.394</v>
      </c>
      <c r="L31" s="47"/>
      <c r="Q31" s="166"/>
      <c r="AL31" s="71"/>
    </row>
    <row r="32" spans="1:38" ht="13.5" thickBot="1">
      <c r="A32" s="51" t="e">
        <f t="shared" si="0"/>
        <v>#REF!</v>
      </c>
      <c r="B32" s="22" t="s">
        <v>94</v>
      </c>
      <c r="C32" s="52"/>
      <c r="D32" s="190"/>
      <c r="E32" s="151">
        <v>3299</v>
      </c>
      <c r="F32" s="162"/>
      <c r="G32" s="178" t="s">
        <v>532</v>
      </c>
      <c r="H32" s="178"/>
      <c r="I32" s="188"/>
      <c r="J32" s="68">
        <v>39950.334</v>
      </c>
      <c r="K32" s="70">
        <v>36397.36296</v>
      </c>
      <c r="L32" s="47"/>
      <c r="AL32" s="71"/>
    </row>
    <row r="33" spans="1:12" ht="13.5" thickBot="1">
      <c r="A33" s="51" t="e">
        <f t="shared" si="0"/>
        <v>#REF!</v>
      </c>
      <c r="B33" s="22" t="s">
        <v>94</v>
      </c>
      <c r="C33" s="52"/>
      <c r="D33" s="108"/>
      <c r="E33" s="109" t="s">
        <v>27</v>
      </c>
      <c r="F33" s="109"/>
      <c r="G33" s="109"/>
      <c r="H33" s="110"/>
      <c r="I33" s="111"/>
      <c r="J33" s="114">
        <v>1550818.0459999999</v>
      </c>
      <c r="K33" s="116">
        <v>1545982.4649599998</v>
      </c>
      <c r="L33" s="47"/>
    </row>
    <row r="34" spans="1:11" ht="13.5">
      <c r="A34" s="51" t="s">
        <v>90</v>
      </c>
      <c r="B34" s="51" t="s">
        <v>95</v>
      </c>
      <c r="D34" s="117" t="s">
        <v>49</v>
      </c>
      <c r="E34" s="118"/>
      <c r="F34" s="118"/>
      <c r="G34" s="118"/>
      <c r="H34" s="118"/>
      <c r="I34" s="117"/>
      <c r="J34" s="117"/>
      <c r="K34" s="119" t="s">
        <v>50</v>
      </c>
    </row>
    <row r="35" spans="1:10" ht="12.75">
      <c r="A35" s="51" t="s">
        <v>95</v>
      </c>
      <c r="B35" s="51"/>
      <c r="J35" s="166"/>
    </row>
    <row r="36" spans="1:2" ht="12.75">
      <c r="A36" s="51"/>
      <c r="B36" s="51"/>
    </row>
    <row r="37" spans="1:10" ht="12.75">
      <c r="A37" s="51"/>
      <c r="B37" s="51"/>
      <c r="J37" s="166"/>
    </row>
    <row r="38" spans="1:2" ht="12.75">
      <c r="A38" s="51"/>
      <c r="B38" s="51"/>
    </row>
    <row r="39" spans="1:11" ht="12.75">
      <c r="A39" s="51"/>
      <c r="B39" s="51"/>
      <c r="K39" s="7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</sheetData>
  <sheetProtection/>
  <mergeCells count="4">
    <mergeCell ref="K9:K13"/>
    <mergeCell ref="D9:E13"/>
    <mergeCell ref="G9:H13"/>
    <mergeCell ref="J9:J13"/>
  </mergeCells>
  <conditionalFormatting sqref="G8">
    <cfRule type="expression" priority="1" dxfId="0" stopIfTrue="1">
      <formula>L8=" "</formula>
    </cfRule>
  </conditionalFormatting>
  <conditionalFormatting sqref="K34">
    <cfRule type="expression" priority="2" dxfId="0" stopIfTrue="1">
      <formula>L34=" "</formula>
    </cfRule>
  </conditionalFormatting>
  <conditionalFormatting sqref="G3">
    <cfRule type="expression" priority="3" dxfId="0" stopIfTrue="1">
      <formula>D1=" ?"</formula>
    </cfRule>
  </conditionalFormatting>
  <conditionalFormatting sqref="A2:A34 B14:B33">
    <cfRule type="cellIs" priority="4" dxfId="92" operator="equal" stopIfTrue="1">
      <formula>"odstr"</formula>
    </cfRule>
  </conditionalFormatting>
  <conditionalFormatting sqref="K1 F1:I1">
    <cfRule type="cellIs" priority="5" dxfId="94" operator="notEqual" stopIfTrue="1">
      <formula>""</formula>
    </cfRule>
  </conditionalFormatting>
  <conditionalFormatting sqref="C1:E1">
    <cfRule type="cellIs" priority="6" dxfId="91" operator="equal" stopIfTrue="1">
      <formula>"nezadána"</formula>
    </cfRule>
  </conditionalFormatting>
  <conditionalFormatting sqref="B1">
    <cfRule type="cellIs" priority="7" dxfId="93" operator="equal" stopIfTrue="1">
      <formula>"FUNKCE"</formula>
    </cfRule>
  </conditionalFormatting>
  <conditionalFormatting sqref="B4">
    <cfRule type="expression" priority="8" dxfId="93" stopIfTrue="1">
      <formula>COUNTIF(Datova_oblast,"")-$B$5&gt;0</formula>
    </cfRule>
  </conditionalFormatting>
  <dataValidations count="2">
    <dataValidation type="list" allowBlank="1" showErrorMessage="1" errorTitle="  Zadané nelze přijmout" error="Do buňky lze vložit pouze malé písmeno (od a do p)." sqref="K1">
      <formula1>"a,b,c,d,e,f,g,h,i,j,k,l,m,a,o,p"</formula1>
    </dataValidation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6"/>
  <dimension ref="A1:AN201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2.125" style="26" customWidth="1"/>
    <col min="6" max="6" width="1.75390625" style="26" customWidth="1"/>
    <col min="7" max="7" width="15.75390625" style="26" customWidth="1"/>
    <col min="8" max="8" width="17.125" style="26" customWidth="1"/>
    <col min="9" max="9" width="1.12109375" style="26" customWidth="1"/>
    <col min="10" max="10" width="9.75390625" style="26" customWidth="1"/>
    <col min="11" max="11" width="10.875" style="26" customWidth="1"/>
    <col min="12" max="12" width="8.75390625" style="26" customWidth="1"/>
    <col min="13" max="36" width="1.75390625" style="26" customWidth="1"/>
    <col min="37" max="16384" width="9.125" style="26" customWidth="1"/>
  </cols>
  <sheetData>
    <row r="1" spans="1:13" s="20" customFormat="1" ht="13.5" hidden="1">
      <c r="A1" s="15" t="e">
        <v>#REF!</v>
      </c>
      <c r="B1" s="15">
        <v>0</v>
      </c>
      <c r="C1" s="16" t="e">
        <v>#REF!</v>
      </c>
      <c r="D1" s="17" t="e">
        <v>#REF!</v>
      </c>
      <c r="E1" s="17" t="e">
        <v>#REF!</v>
      </c>
      <c r="F1" s="18">
        <v>12</v>
      </c>
      <c r="G1" s="19"/>
      <c r="H1" s="19"/>
      <c r="I1" s="19"/>
      <c r="J1" s="21"/>
      <c r="K1" s="21"/>
      <c r="L1" s="22"/>
      <c r="M1" s="23"/>
    </row>
    <row r="2" spans="1:3" ht="12.75">
      <c r="A2" s="20" t="s">
        <v>90</v>
      </c>
      <c r="B2" s="24"/>
      <c r="C2" s="25"/>
    </row>
    <row r="3" spans="1:12" s="28" customFormat="1" ht="15.75">
      <c r="A3" s="20" t="s">
        <v>90</v>
      </c>
      <c r="B3" s="27" t="s">
        <v>107</v>
      </c>
      <c r="D3" s="29" t="s">
        <v>63</v>
      </c>
      <c r="E3" s="29"/>
      <c r="F3" s="29"/>
      <c r="G3" s="29"/>
      <c r="H3" s="191" t="s">
        <v>68</v>
      </c>
      <c r="I3" s="31"/>
      <c r="J3" s="29"/>
      <c r="K3" s="29"/>
      <c r="L3" s="29"/>
    </row>
    <row r="4" spans="1:12" s="28" customFormat="1" ht="15.75" hidden="1">
      <c r="A4" s="20" t="s">
        <v>90</v>
      </c>
      <c r="B4" s="33">
        <v>45</v>
      </c>
      <c r="D4" s="34" t="e">
        <v>#REF!</v>
      </c>
      <c r="E4" s="29"/>
      <c r="F4" s="29"/>
      <c r="G4" s="29"/>
      <c r="H4" s="34" t="s">
        <v>68</v>
      </c>
      <c r="I4" s="31"/>
      <c r="J4" s="29"/>
      <c r="K4" s="29"/>
      <c r="L4" s="29"/>
    </row>
    <row r="5" spans="1:12" s="28" customFormat="1" ht="15.75">
      <c r="A5" s="20" t="e">
        <v>#REF!</v>
      </c>
      <c r="B5" s="35">
        <v>0</v>
      </c>
      <c r="D5" s="192" t="e">
        <v>#REF!</v>
      </c>
      <c r="E5" s="37" t="s">
        <v>564</v>
      </c>
      <c r="F5" s="37"/>
      <c r="G5" s="37"/>
      <c r="H5" s="37"/>
      <c r="I5" s="37"/>
      <c r="J5" s="37"/>
      <c r="K5" s="37"/>
      <c r="L5" s="37"/>
    </row>
    <row r="6" spans="1:12" s="28" customFormat="1" ht="21" customHeight="1" hidden="1">
      <c r="A6" s="20" t="s">
        <v>493</v>
      </c>
      <c r="B6" s="38" t="s">
        <v>92</v>
      </c>
      <c r="D6" s="39"/>
      <c r="E6" s="39"/>
      <c r="F6" s="39"/>
      <c r="G6" s="39"/>
      <c r="H6" s="39"/>
      <c r="I6" s="39"/>
      <c r="J6" s="39"/>
      <c r="K6" s="39"/>
      <c r="L6" s="39"/>
    </row>
    <row r="7" spans="1:12" s="28" customFormat="1" ht="21" customHeight="1" hidden="1">
      <c r="A7" s="20" t="s">
        <v>493</v>
      </c>
      <c r="B7" s="38" t="s">
        <v>93</v>
      </c>
      <c r="D7" s="40"/>
      <c r="E7" s="40"/>
      <c r="F7" s="40"/>
      <c r="G7" s="40"/>
      <c r="H7" s="40"/>
      <c r="I7" s="40"/>
      <c r="J7" s="40"/>
      <c r="K7" s="40"/>
      <c r="L7" s="40"/>
    </row>
    <row r="8" spans="1:13" s="41" customFormat="1" ht="21" customHeight="1" thickBot="1">
      <c r="A8" s="20" t="s">
        <v>90</v>
      </c>
      <c r="B8" s="20"/>
      <c r="D8" s="42" t="s">
        <v>562</v>
      </c>
      <c r="E8" s="43"/>
      <c r="F8" s="43"/>
      <c r="G8" s="43"/>
      <c r="H8" s="43"/>
      <c r="I8" s="44"/>
      <c r="J8" s="44"/>
      <c r="K8" s="44"/>
      <c r="L8" s="45" t="s">
        <v>181</v>
      </c>
      <c r="M8" s="20"/>
    </row>
    <row r="9" spans="1:13" ht="6" customHeight="1">
      <c r="A9" s="20" t="s">
        <v>90</v>
      </c>
      <c r="C9" s="46"/>
      <c r="D9" s="638"/>
      <c r="E9" s="609"/>
      <c r="F9" s="609"/>
      <c r="G9" s="609"/>
      <c r="H9" s="609"/>
      <c r="I9" s="706"/>
      <c r="J9" s="638" t="s">
        <v>69</v>
      </c>
      <c r="K9" s="609"/>
      <c r="L9" s="672"/>
      <c r="M9" s="47"/>
    </row>
    <row r="10" spans="1:13" ht="6" customHeight="1">
      <c r="A10" s="20" t="s">
        <v>90</v>
      </c>
      <c r="C10" s="46"/>
      <c r="D10" s="639"/>
      <c r="E10" s="612"/>
      <c r="F10" s="612"/>
      <c r="G10" s="612"/>
      <c r="H10" s="612"/>
      <c r="I10" s="722"/>
      <c r="J10" s="639"/>
      <c r="K10" s="612"/>
      <c r="L10" s="720"/>
      <c r="M10" s="47"/>
    </row>
    <row r="11" spans="1:13" ht="6" customHeight="1">
      <c r="A11" s="20" t="s">
        <v>90</v>
      </c>
      <c r="C11" s="46"/>
      <c r="D11" s="639"/>
      <c r="E11" s="612"/>
      <c r="F11" s="612"/>
      <c r="G11" s="612"/>
      <c r="H11" s="612"/>
      <c r="I11" s="722"/>
      <c r="J11" s="673"/>
      <c r="K11" s="674"/>
      <c r="L11" s="675"/>
      <c r="M11" s="47"/>
    </row>
    <row r="12" spans="1:13" ht="13.5" customHeight="1">
      <c r="A12" s="20" t="s">
        <v>90</v>
      </c>
      <c r="B12" s="20" t="s">
        <v>108</v>
      </c>
      <c r="C12" s="46"/>
      <c r="D12" s="639"/>
      <c r="E12" s="612"/>
      <c r="F12" s="612"/>
      <c r="G12" s="612"/>
      <c r="H12" s="612"/>
      <c r="I12" s="722"/>
      <c r="J12" s="193" t="s">
        <v>70</v>
      </c>
      <c r="K12" s="194"/>
      <c r="L12" s="725" t="s">
        <v>563</v>
      </c>
      <c r="M12" s="47"/>
    </row>
    <row r="13" spans="1:13" ht="13.5" customHeight="1" thickBot="1">
      <c r="A13" s="20" t="s">
        <v>90</v>
      </c>
      <c r="B13" s="20" t="s">
        <v>150</v>
      </c>
      <c r="C13" s="46"/>
      <c r="D13" s="640"/>
      <c r="E13" s="723"/>
      <c r="F13" s="723"/>
      <c r="G13" s="723"/>
      <c r="H13" s="723"/>
      <c r="I13" s="724"/>
      <c r="J13" s="195">
        <v>2016</v>
      </c>
      <c r="K13" s="196">
        <v>2017</v>
      </c>
      <c r="L13" s="726"/>
      <c r="M13" s="47"/>
    </row>
    <row r="14" spans="1:37" ht="13.5" thickTop="1">
      <c r="A14" s="51" t="e">
        <v>#REF!</v>
      </c>
      <c r="B14" s="22" t="s">
        <v>94</v>
      </c>
      <c r="C14" s="52"/>
      <c r="D14" s="197"/>
      <c r="E14" s="198" t="s">
        <v>71</v>
      </c>
      <c r="F14" s="198"/>
      <c r="G14" s="198"/>
      <c r="H14" s="199"/>
      <c r="I14" s="200"/>
      <c r="J14" s="201">
        <v>82856</v>
      </c>
      <c r="K14" s="202">
        <v>94775.91399999999</v>
      </c>
      <c r="L14" s="203">
        <v>1.1438630153519358</v>
      </c>
      <c r="M14" s="47"/>
      <c r="AK14" s="71"/>
    </row>
    <row r="15" spans="1:13" ht="12.75" customHeight="1">
      <c r="A15" s="51" t="e">
        <v>#REF!</v>
      </c>
      <c r="B15" s="22" t="s">
        <v>94</v>
      </c>
      <c r="C15" s="52"/>
      <c r="D15" s="167"/>
      <c r="E15" s="180" t="s">
        <v>72</v>
      </c>
      <c r="F15" s="180"/>
      <c r="G15" s="180"/>
      <c r="H15" s="168"/>
      <c r="I15" s="169"/>
      <c r="J15" s="175">
        <v>449704</v>
      </c>
      <c r="K15" s="154">
        <v>523110.415</v>
      </c>
      <c r="L15" s="155">
        <v>1.1632327375340223</v>
      </c>
      <c r="M15" s="47"/>
    </row>
    <row r="16" spans="1:13" ht="12.75">
      <c r="A16" s="51" t="e">
        <v>#REF!</v>
      </c>
      <c r="B16" s="22" t="s">
        <v>94</v>
      </c>
      <c r="C16" s="52"/>
      <c r="D16" s="167"/>
      <c r="E16" s="180" t="s">
        <v>109</v>
      </c>
      <c r="F16" s="180"/>
      <c r="G16" s="180"/>
      <c r="H16" s="168"/>
      <c r="I16" s="169"/>
      <c r="J16" s="175">
        <v>490323</v>
      </c>
      <c r="K16" s="154">
        <v>534515.3859999999</v>
      </c>
      <c r="L16" s="155">
        <v>1.0901291312053483</v>
      </c>
      <c r="M16" s="47"/>
    </row>
    <row r="17" spans="1:13" ht="15">
      <c r="A17" s="51" t="e">
        <v>#REF!</v>
      </c>
      <c r="B17" s="22" t="s">
        <v>94</v>
      </c>
      <c r="C17" s="52"/>
      <c r="D17" s="204"/>
      <c r="E17" s="727" t="s">
        <v>73</v>
      </c>
      <c r="F17" s="205" t="s">
        <v>83</v>
      </c>
      <c r="G17" s="91"/>
      <c r="H17" s="92"/>
      <c r="I17" s="93"/>
      <c r="J17" s="165">
        <v>334503</v>
      </c>
      <c r="K17" s="156">
        <v>359657.843</v>
      </c>
      <c r="L17" s="157">
        <v>1.0752006499194326</v>
      </c>
      <c r="M17" s="47"/>
    </row>
    <row r="18" spans="1:13" ht="15">
      <c r="A18" s="51" t="e">
        <v>#REF!</v>
      </c>
      <c r="B18" s="22" t="s">
        <v>94</v>
      </c>
      <c r="C18" s="52"/>
      <c r="D18" s="174"/>
      <c r="E18" s="728"/>
      <c r="F18" s="206" t="s">
        <v>151</v>
      </c>
      <c r="G18" s="63"/>
      <c r="H18" s="64"/>
      <c r="I18" s="65"/>
      <c r="J18" s="163">
        <v>113681</v>
      </c>
      <c r="K18" s="68">
        <v>124134.653</v>
      </c>
      <c r="L18" s="152">
        <v>1.0919560260729586</v>
      </c>
      <c r="M18" s="47"/>
    </row>
    <row r="19" spans="1:13" ht="27.75" customHeight="1">
      <c r="A19" s="51" t="e">
        <v>#REF!</v>
      </c>
      <c r="B19" s="22" t="s">
        <v>94</v>
      </c>
      <c r="C19" s="52"/>
      <c r="D19" s="207"/>
      <c r="E19" s="728"/>
      <c r="F19" s="729" t="s">
        <v>548</v>
      </c>
      <c r="G19" s="730"/>
      <c r="H19" s="730"/>
      <c r="I19" s="75"/>
      <c r="J19" s="164">
        <v>13504</v>
      </c>
      <c r="K19" s="78">
        <v>14653.139</v>
      </c>
      <c r="L19" s="153">
        <v>1.0850961937203791</v>
      </c>
      <c r="M19" s="47"/>
    </row>
    <row r="20" spans="1:13" ht="12.75">
      <c r="A20" s="51"/>
      <c r="B20" s="22"/>
      <c r="C20" s="52"/>
      <c r="D20" s="207"/>
      <c r="E20" s="180" t="s">
        <v>74</v>
      </c>
      <c r="F20" s="208"/>
      <c r="G20" s="208"/>
      <c r="H20" s="209"/>
      <c r="I20" s="210"/>
      <c r="J20" s="211">
        <v>38817</v>
      </c>
      <c r="K20" s="212">
        <v>36487.271</v>
      </c>
      <c r="L20" s="213">
        <v>0.9399817348069145</v>
      </c>
      <c r="M20" s="47"/>
    </row>
    <row r="21" spans="1:13" ht="12.75">
      <c r="A21" s="51" t="e">
        <v>#REF!</v>
      </c>
      <c r="B21" s="22" t="s">
        <v>94</v>
      </c>
      <c r="C21" s="52"/>
      <c r="D21" s="167"/>
      <c r="E21" s="180" t="s">
        <v>75</v>
      </c>
      <c r="F21" s="180"/>
      <c r="G21" s="180"/>
      <c r="H21" s="168"/>
      <c r="I21" s="169"/>
      <c r="J21" s="175">
        <v>66136</v>
      </c>
      <c r="K21" s="154">
        <v>62055.887</v>
      </c>
      <c r="L21" s="155">
        <v>0.9383072305552196</v>
      </c>
      <c r="M21" s="47"/>
    </row>
    <row r="22" spans="1:13" ht="12.75">
      <c r="A22" s="51" t="e">
        <v>#REF!</v>
      </c>
      <c r="B22" s="22" t="s">
        <v>94</v>
      </c>
      <c r="C22" s="52"/>
      <c r="D22" s="167"/>
      <c r="E22" s="180" t="s">
        <v>76</v>
      </c>
      <c r="F22" s="180"/>
      <c r="G22" s="180"/>
      <c r="H22" s="168"/>
      <c r="I22" s="169"/>
      <c r="J22" s="175">
        <v>63747</v>
      </c>
      <c r="K22" s="154">
        <v>64859.248</v>
      </c>
      <c r="L22" s="155">
        <v>1.017447848526205</v>
      </c>
      <c r="M22" s="47"/>
    </row>
    <row r="23" spans="1:13" ht="12.75">
      <c r="A23" s="51" t="e">
        <v>#REF!</v>
      </c>
      <c r="B23" s="22" t="s">
        <v>94</v>
      </c>
      <c r="C23" s="52"/>
      <c r="D23" s="167"/>
      <c r="E23" s="180" t="s">
        <v>77</v>
      </c>
      <c r="F23" s="180"/>
      <c r="G23" s="180"/>
      <c r="H23" s="168"/>
      <c r="I23" s="169"/>
      <c r="J23" s="175">
        <v>51498</v>
      </c>
      <c r="K23" s="154">
        <v>53553.394</v>
      </c>
      <c r="L23" s="155">
        <v>1.0399121130917706</v>
      </c>
      <c r="M23" s="47"/>
    </row>
    <row r="24" spans="1:13" ht="12.75">
      <c r="A24" s="51" t="e">
        <v>#REF!</v>
      </c>
      <c r="B24" s="22" t="s">
        <v>94</v>
      </c>
      <c r="C24" s="52"/>
      <c r="D24" s="167"/>
      <c r="E24" s="180" t="s">
        <v>78</v>
      </c>
      <c r="F24" s="180"/>
      <c r="G24" s="180"/>
      <c r="H24" s="168"/>
      <c r="I24" s="169"/>
      <c r="J24" s="175">
        <v>12344</v>
      </c>
      <c r="K24" s="154">
        <v>14410</v>
      </c>
      <c r="L24" s="155">
        <v>1.1673687621516526</v>
      </c>
      <c r="M24" s="47"/>
    </row>
    <row r="25" spans="1:13" ht="12.75">
      <c r="A25" s="51" t="e">
        <v>#REF!</v>
      </c>
      <c r="B25" s="22" t="s">
        <v>94</v>
      </c>
      <c r="C25" s="52"/>
      <c r="D25" s="167"/>
      <c r="E25" s="180" t="s">
        <v>79</v>
      </c>
      <c r="F25" s="180"/>
      <c r="G25" s="180"/>
      <c r="H25" s="168"/>
      <c r="I25" s="169"/>
      <c r="J25" s="175">
        <v>12888</v>
      </c>
      <c r="K25" s="154">
        <v>15346.963</v>
      </c>
      <c r="L25" s="155">
        <v>1.1907947703289883</v>
      </c>
      <c r="M25" s="47"/>
    </row>
    <row r="26" spans="1:13" ht="12.75">
      <c r="A26" s="51" t="e">
        <v>#REF!</v>
      </c>
      <c r="B26" s="22" t="s">
        <v>94</v>
      </c>
      <c r="C26" s="52"/>
      <c r="D26" s="167"/>
      <c r="E26" s="180" t="s">
        <v>80</v>
      </c>
      <c r="F26" s="180"/>
      <c r="G26" s="180"/>
      <c r="H26" s="168"/>
      <c r="I26" s="169"/>
      <c r="J26" s="175">
        <v>90826</v>
      </c>
      <c r="K26" s="154">
        <v>100304.394</v>
      </c>
      <c r="L26" s="155">
        <v>1.1043577169532952</v>
      </c>
      <c r="M26" s="47"/>
    </row>
    <row r="27" spans="1:13" ht="13.5" thickBot="1">
      <c r="A27" s="51" t="e">
        <v>#REF!</v>
      </c>
      <c r="B27" s="22" t="s">
        <v>94</v>
      </c>
      <c r="C27" s="52"/>
      <c r="D27" s="167"/>
      <c r="E27" s="180" t="s">
        <v>81</v>
      </c>
      <c r="F27" s="180"/>
      <c r="G27" s="180"/>
      <c r="H27" s="168"/>
      <c r="I27" s="169"/>
      <c r="J27" s="175">
        <v>8004</v>
      </c>
      <c r="K27" s="154">
        <v>9953</v>
      </c>
      <c r="L27" s="155">
        <v>1.2435032483758122</v>
      </c>
      <c r="M27" s="47"/>
    </row>
    <row r="28" spans="1:13" ht="13.5" thickBot="1">
      <c r="A28" s="51" t="e">
        <v>#REF!</v>
      </c>
      <c r="B28" s="22" t="s">
        <v>94</v>
      </c>
      <c r="C28" s="52"/>
      <c r="D28" s="108"/>
      <c r="E28" s="109" t="s">
        <v>82</v>
      </c>
      <c r="F28" s="109"/>
      <c r="G28" s="109"/>
      <c r="H28" s="110"/>
      <c r="I28" s="111"/>
      <c r="J28" s="176">
        <v>1367143</v>
      </c>
      <c r="K28" s="114">
        <f>SUM(K14:K27)</f>
        <v>2007817.5069999998</v>
      </c>
      <c r="L28" s="132">
        <v>1.4686228924114009</v>
      </c>
      <c r="M28" s="47"/>
    </row>
    <row r="29" spans="1:12" ht="13.5">
      <c r="A29" s="51" t="s">
        <v>90</v>
      </c>
      <c r="B29" s="51" t="s">
        <v>95</v>
      </c>
      <c r="D29" s="117" t="s">
        <v>49</v>
      </c>
      <c r="E29" s="118"/>
      <c r="F29" s="118"/>
      <c r="G29" s="118"/>
      <c r="H29" s="118"/>
      <c r="I29" s="117"/>
      <c r="J29" s="117"/>
      <c r="K29" s="117"/>
      <c r="L29" s="119" t="s">
        <v>50</v>
      </c>
    </row>
    <row r="30" spans="1:12" ht="12.75">
      <c r="A30" s="51" t="s">
        <v>94</v>
      </c>
      <c r="B30" s="51"/>
      <c r="D30" s="120" t="s">
        <v>198</v>
      </c>
      <c r="E30" s="601" t="s">
        <v>88</v>
      </c>
      <c r="F30" s="601"/>
      <c r="G30" s="601"/>
      <c r="H30" s="601"/>
      <c r="I30" s="601"/>
      <c r="J30" s="601"/>
      <c r="K30" s="601"/>
      <c r="L30" s="601"/>
    </row>
    <row r="31" spans="1:12" ht="12.75">
      <c r="A31" s="51" t="s">
        <v>94</v>
      </c>
      <c r="B31" s="51"/>
      <c r="D31" s="120" t="s">
        <v>23</v>
      </c>
      <c r="E31" s="601" t="s">
        <v>89</v>
      </c>
      <c r="F31" s="601"/>
      <c r="G31" s="601"/>
      <c r="H31" s="601"/>
      <c r="I31" s="601"/>
      <c r="J31" s="601"/>
      <c r="K31" s="601"/>
      <c r="L31" s="601"/>
    </row>
    <row r="32" spans="1:2" ht="12.75">
      <c r="A32" s="51" t="s">
        <v>95</v>
      </c>
      <c r="B32" s="51"/>
    </row>
    <row r="33" spans="1:11" ht="12.75">
      <c r="A33" s="51"/>
      <c r="B33" s="51"/>
      <c r="K33" s="166"/>
    </row>
    <row r="34" spans="1:11" ht="12.75">
      <c r="A34" s="51"/>
      <c r="B34" s="51"/>
      <c r="K34" s="71"/>
    </row>
    <row r="35" spans="1:40" ht="12.75">
      <c r="A35" s="51"/>
      <c r="B35" s="51"/>
      <c r="AN35" s="71"/>
    </row>
    <row r="36" spans="1:11" ht="12.75">
      <c r="A36" s="51"/>
      <c r="B36" s="51"/>
      <c r="J36" s="71"/>
      <c r="K36" s="71"/>
    </row>
    <row r="37" spans="1:2" ht="12.75">
      <c r="A37" s="51"/>
      <c r="B37" s="51"/>
    </row>
    <row r="38" spans="1:11" ht="12.75">
      <c r="A38" s="51"/>
      <c r="B38" s="51"/>
      <c r="K38" s="7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/>
  <mergeCells count="7">
    <mergeCell ref="J9:L11"/>
    <mergeCell ref="D9:I13"/>
    <mergeCell ref="E31:L31"/>
    <mergeCell ref="L12:L13"/>
    <mergeCell ref="E30:L30"/>
    <mergeCell ref="E17:E19"/>
    <mergeCell ref="F19:H19"/>
  </mergeCells>
  <conditionalFormatting sqref="G8">
    <cfRule type="expression" priority="1" dxfId="0" stopIfTrue="1">
      <formula>M8=" "</formula>
    </cfRule>
  </conditionalFormatting>
  <conditionalFormatting sqref="L29">
    <cfRule type="expression" priority="2" dxfId="0" stopIfTrue="1">
      <formula>M29=" "</formula>
    </cfRule>
  </conditionalFormatting>
  <conditionalFormatting sqref="G3">
    <cfRule type="expression" priority="3" dxfId="0" stopIfTrue="1">
      <formula>D1=" ?"</formula>
    </cfRule>
  </conditionalFormatting>
  <conditionalFormatting sqref="L1 F1:I1">
    <cfRule type="cellIs" priority="4" dxfId="94" operator="notEqual" stopIfTrue="1">
      <formula>""</formula>
    </cfRule>
  </conditionalFormatting>
  <conditionalFormatting sqref="C1:E1">
    <cfRule type="cellIs" priority="5" dxfId="91" operator="equal" stopIfTrue="1">
      <formula>"nezadána"</formula>
    </cfRule>
  </conditionalFormatting>
  <conditionalFormatting sqref="B14:B22 B24:B28 A2:A22 A24:A31 A23:B23">
    <cfRule type="cellIs" priority="6" dxfId="92" operator="equal" stopIfTrue="1">
      <formula>"odstr"</formula>
    </cfRule>
  </conditionalFormatting>
  <conditionalFormatting sqref="B1">
    <cfRule type="cellIs" priority="7" dxfId="93" operator="equal" stopIfTrue="1">
      <formula>"FUNKCE"</formula>
    </cfRule>
  </conditionalFormatting>
  <conditionalFormatting sqref="B4">
    <cfRule type="expression" priority="8" dxfId="93" stopIfTrue="1">
      <formula>COUNTIF(Datova_oblast,"")-$B$5&gt;0</formula>
    </cfRule>
  </conditionalFormatting>
  <dataValidations count="2">
    <dataValidation type="list" allowBlank="1" showErrorMessage="1" errorTitle="  Zadané nelze přijmout" error="Do buňky lze vložit pouze malé písmeno (od a do p)." sqref="L1">
      <formula1>"a,b,c,d,e,f,g,h,i,j,k,l,m,a,o,p"</formula1>
    </dataValidation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"/>
  <dimension ref="A1:B74"/>
  <sheetViews>
    <sheetView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10.25390625" style="214" customWidth="1"/>
    <col min="2" max="2" width="84.25390625" style="0" bestFit="1" customWidth="1"/>
  </cols>
  <sheetData>
    <row r="1" spans="1:2" ht="12.75">
      <c r="A1" s="214" t="s">
        <v>431</v>
      </c>
      <c r="B1" s="214"/>
    </row>
    <row r="2" ht="12.75">
      <c r="B2" s="214" t="s">
        <v>3</v>
      </c>
    </row>
    <row r="3" spans="1:2" ht="12.75">
      <c r="A3" s="214">
        <v>3111</v>
      </c>
      <c r="B3" s="214" t="s">
        <v>433</v>
      </c>
    </row>
    <row r="4" spans="1:2" ht="12.75">
      <c r="A4" s="214">
        <v>3112</v>
      </c>
      <c r="B4" s="214" t="s">
        <v>434</v>
      </c>
    </row>
    <row r="5" spans="1:2" ht="12.75">
      <c r="A5" s="214">
        <v>3113</v>
      </c>
      <c r="B5" s="214" t="s">
        <v>435</v>
      </c>
    </row>
    <row r="6" spans="1:2" ht="12.75">
      <c r="A6" s="214">
        <v>3114</v>
      </c>
      <c r="B6" t="s">
        <v>436</v>
      </c>
    </row>
    <row r="7" spans="1:2" ht="12.75">
      <c r="A7" s="214">
        <v>3115</v>
      </c>
      <c r="B7" s="214" t="s">
        <v>122</v>
      </c>
    </row>
    <row r="8" spans="1:2" ht="12.75">
      <c r="A8" s="214">
        <v>3116</v>
      </c>
      <c r="B8" s="214" t="s">
        <v>123</v>
      </c>
    </row>
    <row r="9" spans="1:2" ht="12.75">
      <c r="A9" s="214">
        <v>3117</v>
      </c>
      <c r="B9" t="s">
        <v>4</v>
      </c>
    </row>
    <row r="10" spans="1:2" ht="12.75">
      <c r="A10" s="214">
        <v>3118</v>
      </c>
      <c r="B10" t="s">
        <v>5</v>
      </c>
    </row>
    <row r="11" spans="1:2" ht="12.75">
      <c r="A11" s="214">
        <v>3119</v>
      </c>
      <c r="B11" s="214" t="s">
        <v>6</v>
      </c>
    </row>
    <row r="12" spans="1:2" ht="12.75">
      <c r="A12" s="214">
        <v>3121</v>
      </c>
      <c r="B12" s="214" t="s">
        <v>437</v>
      </c>
    </row>
    <row r="13" spans="1:2" ht="12.75">
      <c r="A13" s="214">
        <v>3122</v>
      </c>
      <c r="B13" s="214" t="s">
        <v>438</v>
      </c>
    </row>
    <row r="14" spans="1:2" ht="12.75">
      <c r="A14" s="214">
        <v>3123</v>
      </c>
      <c r="B14" t="s">
        <v>439</v>
      </c>
    </row>
    <row r="15" spans="1:2" ht="12.75">
      <c r="A15" s="214">
        <v>3124</v>
      </c>
      <c r="B15" s="214" t="s">
        <v>440</v>
      </c>
    </row>
    <row r="16" spans="1:2" ht="12.75">
      <c r="A16" s="214">
        <v>3125</v>
      </c>
      <c r="B16" t="s">
        <v>7</v>
      </c>
    </row>
    <row r="17" spans="1:2" ht="12.75">
      <c r="A17" s="214">
        <v>3126</v>
      </c>
      <c r="B17" s="214" t="s">
        <v>441</v>
      </c>
    </row>
    <row r="18" spans="1:2" ht="12.75">
      <c r="A18" s="214">
        <v>3127</v>
      </c>
      <c r="B18" s="214" t="s">
        <v>124</v>
      </c>
    </row>
    <row r="19" spans="1:2" ht="12.75">
      <c r="A19" s="214">
        <v>3128</v>
      </c>
      <c r="B19" s="214" t="s">
        <v>442</v>
      </c>
    </row>
    <row r="20" spans="1:2" ht="12.75">
      <c r="A20" s="214">
        <v>3129</v>
      </c>
      <c r="B20" s="214" t="s">
        <v>443</v>
      </c>
    </row>
    <row r="21" spans="1:2" ht="12.75">
      <c r="A21" s="214">
        <v>3131</v>
      </c>
      <c r="B21" t="s">
        <v>444</v>
      </c>
    </row>
    <row r="22" spans="1:2" ht="12.75">
      <c r="A22" s="214">
        <v>3132</v>
      </c>
      <c r="B22" s="214" t="s">
        <v>445</v>
      </c>
    </row>
    <row r="23" spans="1:2" ht="12.75">
      <c r="A23" s="214">
        <v>3139</v>
      </c>
      <c r="B23" s="214" t="s">
        <v>8</v>
      </c>
    </row>
    <row r="24" spans="1:2" ht="12.75">
      <c r="A24" s="214">
        <v>3141</v>
      </c>
      <c r="B24" s="214" t="s">
        <v>446</v>
      </c>
    </row>
    <row r="25" spans="1:2" ht="12.75">
      <c r="A25" s="214">
        <v>3142</v>
      </c>
      <c r="B25" s="214" t="s">
        <v>447</v>
      </c>
    </row>
    <row r="26" spans="1:2" ht="12.75">
      <c r="A26" s="214">
        <v>3143</v>
      </c>
      <c r="B26" s="214" t="s">
        <v>448</v>
      </c>
    </row>
    <row r="27" spans="1:2" ht="12.75">
      <c r="A27" s="214">
        <v>3144</v>
      </c>
      <c r="B27" s="214" t="s">
        <v>9</v>
      </c>
    </row>
    <row r="28" spans="1:2" ht="12.75">
      <c r="A28" s="214">
        <v>3145</v>
      </c>
      <c r="B28" s="214" t="s">
        <v>449</v>
      </c>
    </row>
    <row r="29" spans="1:2" ht="12.75">
      <c r="A29" s="214">
        <v>3146</v>
      </c>
      <c r="B29" s="214" t="s">
        <v>450</v>
      </c>
    </row>
    <row r="30" spans="1:2" ht="12.75">
      <c r="A30" s="214">
        <v>3147</v>
      </c>
      <c r="B30" s="214" t="s">
        <v>451</v>
      </c>
    </row>
    <row r="31" spans="1:2" ht="12.75">
      <c r="A31" s="214">
        <v>3149</v>
      </c>
      <c r="B31" s="214" t="s">
        <v>10</v>
      </c>
    </row>
    <row r="32" spans="1:2" ht="12.75">
      <c r="A32" s="214">
        <v>3150</v>
      </c>
      <c r="B32" s="214" t="s">
        <v>452</v>
      </c>
    </row>
    <row r="33" spans="1:2" ht="12.75">
      <c r="A33" s="214">
        <v>3211</v>
      </c>
      <c r="B33" s="214" t="s">
        <v>453</v>
      </c>
    </row>
    <row r="34" spans="1:2" ht="12.75">
      <c r="A34" s="214">
        <v>3212</v>
      </c>
      <c r="B34" s="214" t="s">
        <v>454</v>
      </c>
    </row>
    <row r="35" spans="1:2" ht="12.75">
      <c r="A35" s="214">
        <v>3213</v>
      </c>
      <c r="B35" t="s">
        <v>11</v>
      </c>
    </row>
    <row r="36" spans="1:2" ht="12.75">
      <c r="A36" s="214">
        <v>3214</v>
      </c>
      <c r="B36" t="s">
        <v>12</v>
      </c>
    </row>
    <row r="37" spans="1:2" ht="12.75">
      <c r="A37" s="214">
        <v>3221</v>
      </c>
      <c r="B37" s="214" t="s">
        <v>455</v>
      </c>
    </row>
    <row r="38" spans="1:2" ht="12.75">
      <c r="A38" s="214">
        <v>3229</v>
      </c>
      <c r="B38" s="214" t="s">
        <v>13</v>
      </c>
    </row>
    <row r="39" spans="1:2" ht="12.75">
      <c r="A39" s="214">
        <v>3231</v>
      </c>
      <c r="B39" s="214" t="s">
        <v>456</v>
      </c>
    </row>
    <row r="40" spans="1:2" ht="12.75">
      <c r="A40" s="214">
        <v>3239</v>
      </c>
      <c r="B40" s="214" t="s">
        <v>14</v>
      </c>
    </row>
    <row r="41" spans="1:2" ht="12.75">
      <c r="A41" s="214">
        <v>3261</v>
      </c>
      <c r="B41" s="214" t="s">
        <v>457</v>
      </c>
    </row>
    <row r="42" spans="1:2" ht="12.75">
      <c r="A42" s="214">
        <v>3262</v>
      </c>
      <c r="B42" s="214" t="s">
        <v>458</v>
      </c>
    </row>
    <row r="43" spans="1:2" ht="12.75">
      <c r="A43" s="214">
        <v>3269</v>
      </c>
      <c r="B43" s="214" t="s">
        <v>459</v>
      </c>
    </row>
    <row r="44" spans="1:2" ht="12.75">
      <c r="A44" s="214">
        <v>3280</v>
      </c>
      <c r="B44" s="214" t="s">
        <v>15</v>
      </c>
    </row>
    <row r="45" spans="1:2" ht="12.75">
      <c r="A45" s="214">
        <v>3291</v>
      </c>
      <c r="B45" s="214" t="s">
        <v>460</v>
      </c>
    </row>
    <row r="46" spans="1:2" ht="12.75">
      <c r="A46" s="214">
        <v>3292</v>
      </c>
      <c r="B46" t="s">
        <v>461</v>
      </c>
    </row>
    <row r="47" spans="1:2" ht="12.75">
      <c r="A47" s="214">
        <v>3293</v>
      </c>
      <c r="B47" t="s">
        <v>462</v>
      </c>
    </row>
    <row r="48" spans="1:2" ht="12.75">
      <c r="A48" s="214">
        <v>3299</v>
      </c>
      <c r="B48" s="214" t="s">
        <v>463</v>
      </c>
    </row>
    <row r="49" ht="12.75">
      <c r="B49" s="214" t="s">
        <v>464</v>
      </c>
    </row>
    <row r="50" spans="1:2" ht="12.75">
      <c r="A50" s="214">
        <v>3314</v>
      </c>
      <c r="B50" s="214" t="s">
        <v>465</v>
      </c>
    </row>
    <row r="51" spans="1:2" ht="12.75">
      <c r="A51" s="214">
        <v>3315</v>
      </c>
      <c r="B51" s="214" t="s">
        <v>466</v>
      </c>
    </row>
    <row r="52" ht="12.75">
      <c r="B52" s="214" t="s">
        <v>467</v>
      </c>
    </row>
    <row r="53" spans="1:2" ht="12.75">
      <c r="A53" s="214">
        <v>3411</v>
      </c>
      <c r="B53" s="214" t="s">
        <v>468</v>
      </c>
    </row>
    <row r="54" spans="1:2" ht="12.75">
      <c r="A54" s="214">
        <v>3419</v>
      </c>
      <c r="B54" s="214" t="s">
        <v>469</v>
      </c>
    </row>
    <row r="55" spans="1:2" ht="12.75">
      <c r="A55" s="214">
        <v>3421</v>
      </c>
      <c r="B55" s="214" t="s">
        <v>470</v>
      </c>
    </row>
    <row r="56" ht="12.75">
      <c r="B56" s="214" t="s">
        <v>471</v>
      </c>
    </row>
    <row r="57" spans="1:2" ht="12.75">
      <c r="A57" s="214">
        <v>3541</v>
      </c>
      <c r="B57" s="214" t="s">
        <v>472</v>
      </c>
    </row>
    <row r="58" ht="12.75">
      <c r="B58" s="214" t="s">
        <v>125</v>
      </c>
    </row>
    <row r="59" spans="1:2" ht="12.75">
      <c r="A59" s="214">
        <v>3745</v>
      </c>
      <c r="B59" s="214" t="s">
        <v>126</v>
      </c>
    </row>
    <row r="60" ht="12.75">
      <c r="B60" s="214" t="s">
        <v>127</v>
      </c>
    </row>
    <row r="61" spans="1:2" ht="12.75">
      <c r="A61" s="214">
        <v>3809</v>
      </c>
      <c r="B61" s="214" t="s">
        <v>474</v>
      </c>
    </row>
    <row r="62" spans="1:2" ht="12.75">
      <c r="A62" s="214" t="s">
        <v>475</v>
      </c>
      <c r="B62" s="214"/>
    </row>
    <row r="63" ht="12.75">
      <c r="B63" s="214" t="s">
        <v>476</v>
      </c>
    </row>
    <row r="64" spans="1:2" ht="12.75">
      <c r="A64" s="214">
        <v>4313</v>
      </c>
      <c r="B64" s="214" t="s">
        <v>21</v>
      </c>
    </row>
    <row r="65" spans="1:2" ht="12.75">
      <c r="A65" s="214">
        <v>4322</v>
      </c>
      <c r="B65" s="214" t="s">
        <v>477</v>
      </c>
    </row>
    <row r="66" spans="1:2" ht="12.75">
      <c r="A66" s="214" t="s">
        <v>478</v>
      </c>
      <c r="B66" s="214"/>
    </row>
    <row r="67" ht="12.75">
      <c r="B67" s="214" t="s">
        <v>479</v>
      </c>
    </row>
    <row r="68" spans="1:2" ht="12.75">
      <c r="A68" s="214">
        <v>5299</v>
      </c>
      <c r="B68" s="214" t="s">
        <v>480</v>
      </c>
    </row>
    <row r="69" ht="12.75">
      <c r="B69" s="214" t="s">
        <v>481</v>
      </c>
    </row>
    <row r="70" spans="1:2" ht="12.75">
      <c r="A70" s="214">
        <v>5399</v>
      </c>
      <c r="B70" s="214" t="s">
        <v>482</v>
      </c>
    </row>
    <row r="71" spans="1:2" ht="12.75">
      <c r="A71" s="214" t="s">
        <v>483</v>
      </c>
      <c r="B71" s="214"/>
    </row>
    <row r="72" ht="12.75">
      <c r="B72" s="214" t="s">
        <v>484</v>
      </c>
    </row>
    <row r="73" spans="1:2" ht="12.75">
      <c r="A73" s="214">
        <v>6221</v>
      </c>
      <c r="B73" s="214" t="s">
        <v>485</v>
      </c>
    </row>
    <row r="74" spans="1:2" ht="12.75">
      <c r="A74" s="214">
        <v>6222</v>
      </c>
      <c r="B74" s="214" t="s">
        <v>486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92"/>
  <dimension ref="C3:E103"/>
  <sheetViews>
    <sheetView showGridLines="0" showRowColHeaders="0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0" style="215" hidden="1" customWidth="1"/>
    <col min="2" max="2" width="1.75390625" style="215" customWidth="1"/>
    <col min="3" max="3" width="96.75390625" style="215" customWidth="1"/>
    <col min="4" max="4" width="9.125" style="215" customWidth="1"/>
    <col min="5" max="5" width="45.75390625" style="216" customWidth="1"/>
    <col min="6" max="16384" width="9.125" style="215" customWidth="1"/>
  </cols>
  <sheetData>
    <row r="1" ht="13.5" hidden="1"/>
    <row r="3" spans="3:5" ht="18" customHeight="1">
      <c r="C3" s="217" t="s">
        <v>128</v>
      </c>
      <c r="E3" s="218" t="s">
        <v>129</v>
      </c>
    </row>
    <row r="4" spans="4:5" ht="13.5">
      <c r="D4" s="219" t="s">
        <v>130</v>
      </c>
      <c r="E4" s="216" t="s">
        <v>131</v>
      </c>
    </row>
    <row r="5" spans="3:4" ht="13.5">
      <c r="C5" s="220" t="s">
        <v>132</v>
      </c>
      <c r="D5" s="221">
        <f aca="true" t="shared" si="0" ref="D5:D36">LEN(C5)</f>
        <v>75</v>
      </c>
    </row>
    <row r="6" spans="3:5" ht="25.5">
      <c r="C6" s="222" t="s">
        <v>85</v>
      </c>
      <c r="D6" s="223">
        <f t="shared" si="0"/>
        <v>182</v>
      </c>
      <c r="E6" s="216" t="s">
        <v>133</v>
      </c>
    </row>
    <row r="7" spans="3:4" ht="25.5">
      <c r="C7" s="222" t="s">
        <v>134</v>
      </c>
      <c r="D7" s="223">
        <f t="shared" si="0"/>
        <v>165</v>
      </c>
    </row>
    <row r="8" spans="3:4" ht="13.5">
      <c r="C8" s="222" t="s">
        <v>135</v>
      </c>
      <c r="D8" s="223">
        <f t="shared" si="0"/>
        <v>70</v>
      </c>
    </row>
    <row r="9" spans="3:5" ht="25.5">
      <c r="C9" s="222" t="s">
        <v>87</v>
      </c>
      <c r="D9" s="223">
        <f t="shared" si="0"/>
        <v>155</v>
      </c>
      <c r="E9" s="216" t="s">
        <v>136</v>
      </c>
    </row>
    <row r="10" spans="3:5" ht="13.5">
      <c r="C10" s="222" t="s">
        <v>86</v>
      </c>
      <c r="D10" s="223">
        <f t="shared" si="0"/>
        <v>131</v>
      </c>
      <c r="E10" s="216" t="s">
        <v>137</v>
      </c>
    </row>
    <row r="11" spans="3:5" ht="13.5">
      <c r="C11" s="222" t="s">
        <v>138</v>
      </c>
      <c r="D11" s="223">
        <f t="shared" si="0"/>
        <v>46</v>
      </c>
      <c r="E11" s="216" t="s">
        <v>139</v>
      </c>
    </row>
    <row r="12" spans="3:5" ht="13.5">
      <c r="C12" s="222" t="s">
        <v>88</v>
      </c>
      <c r="D12" s="223">
        <f t="shared" si="0"/>
        <v>90</v>
      </c>
      <c r="E12" s="216" t="s">
        <v>140</v>
      </c>
    </row>
    <row r="13" spans="3:5" ht="13.5">
      <c r="C13" s="222" t="s">
        <v>141</v>
      </c>
      <c r="D13" s="223">
        <f t="shared" si="0"/>
        <v>68</v>
      </c>
      <c r="E13" s="216" t="s">
        <v>142</v>
      </c>
    </row>
    <row r="14" spans="3:5" ht="13.5">
      <c r="C14" s="222" t="s">
        <v>143</v>
      </c>
      <c r="D14" s="223">
        <f t="shared" si="0"/>
        <v>88</v>
      </c>
      <c r="E14" s="216" t="s">
        <v>144</v>
      </c>
    </row>
    <row r="15" spans="3:5" ht="13.5">
      <c r="C15" s="222" t="s">
        <v>145</v>
      </c>
      <c r="D15" s="223">
        <f t="shared" si="0"/>
        <v>100</v>
      </c>
      <c r="E15" s="216" t="s">
        <v>146</v>
      </c>
    </row>
    <row r="16" spans="3:4" ht="13.5">
      <c r="C16" s="222" t="s">
        <v>89</v>
      </c>
      <c r="D16" s="223">
        <f t="shared" si="0"/>
        <v>72</v>
      </c>
    </row>
    <row r="17" spans="3:4" ht="13.5">
      <c r="C17" s="222" t="s">
        <v>147</v>
      </c>
      <c r="D17" s="223">
        <f t="shared" si="0"/>
        <v>132</v>
      </c>
    </row>
    <row r="18" spans="3:4" ht="13.5">
      <c r="C18" s="222" t="s">
        <v>148</v>
      </c>
      <c r="D18" s="223">
        <f t="shared" si="0"/>
        <v>68</v>
      </c>
    </row>
    <row r="19" spans="3:4" ht="25.5">
      <c r="C19" s="222" t="s">
        <v>149</v>
      </c>
      <c r="D19" s="223">
        <f t="shared" si="0"/>
        <v>210</v>
      </c>
    </row>
    <row r="20" spans="3:4" ht="13.5">
      <c r="C20" s="222"/>
      <c r="D20" s="223">
        <f t="shared" si="0"/>
        <v>0</v>
      </c>
    </row>
    <row r="21" spans="3:4" ht="13.5">
      <c r="C21" s="222"/>
      <c r="D21" s="223">
        <f t="shared" si="0"/>
        <v>0</v>
      </c>
    </row>
    <row r="22" spans="3:4" ht="13.5">
      <c r="C22" s="222"/>
      <c r="D22" s="223">
        <f t="shared" si="0"/>
        <v>0</v>
      </c>
    </row>
    <row r="23" spans="3:4" ht="13.5">
      <c r="C23" s="222"/>
      <c r="D23" s="223">
        <f t="shared" si="0"/>
        <v>0</v>
      </c>
    </row>
    <row r="24" spans="3:4" ht="13.5">
      <c r="C24" s="222"/>
      <c r="D24" s="223">
        <f t="shared" si="0"/>
        <v>0</v>
      </c>
    </row>
    <row r="25" spans="3:4" ht="13.5">
      <c r="C25" s="222"/>
      <c r="D25" s="223">
        <f t="shared" si="0"/>
        <v>0</v>
      </c>
    </row>
    <row r="26" spans="3:4" ht="13.5">
      <c r="C26" s="222"/>
      <c r="D26" s="223">
        <f t="shared" si="0"/>
        <v>0</v>
      </c>
    </row>
    <row r="27" spans="3:4" ht="13.5">
      <c r="C27" s="222"/>
      <c r="D27" s="223">
        <f t="shared" si="0"/>
        <v>0</v>
      </c>
    </row>
    <row r="28" spans="3:4" ht="13.5">
      <c r="C28" s="222"/>
      <c r="D28" s="223">
        <f t="shared" si="0"/>
        <v>0</v>
      </c>
    </row>
    <row r="29" spans="3:4" ht="13.5">
      <c r="C29" s="222"/>
      <c r="D29" s="223">
        <f t="shared" si="0"/>
        <v>0</v>
      </c>
    </row>
    <row r="30" spans="3:4" ht="13.5">
      <c r="C30" s="222"/>
      <c r="D30" s="223">
        <f t="shared" si="0"/>
        <v>0</v>
      </c>
    </row>
    <row r="31" spans="3:4" ht="13.5">
      <c r="C31" s="222"/>
      <c r="D31" s="223">
        <f t="shared" si="0"/>
        <v>0</v>
      </c>
    </row>
    <row r="32" spans="3:4" ht="13.5">
      <c r="C32" s="222"/>
      <c r="D32" s="223">
        <f t="shared" si="0"/>
        <v>0</v>
      </c>
    </row>
    <row r="33" spans="3:4" ht="13.5">
      <c r="C33" s="222"/>
      <c r="D33" s="223">
        <f t="shared" si="0"/>
        <v>0</v>
      </c>
    </row>
    <row r="34" spans="3:4" ht="13.5">
      <c r="C34" s="222"/>
      <c r="D34" s="223">
        <f t="shared" si="0"/>
        <v>0</v>
      </c>
    </row>
    <row r="35" spans="3:4" ht="13.5">
      <c r="C35" s="222"/>
      <c r="D35" s="223">
        <f t="shared" si="0"/>
        <v>0</v>
      </c>
    </row>
    <row r="36" spans="3:4" ht="13.5">
      <c r="C36" s="222"/>
      <c r="D36" s="223">
        <f t="shared" si="0"/>
        <v>0</v>
      </c>
    </row>
    <row r="37" spans="3:4" ht="13.5">
      <c r="C37" s="222"/>
      <c r="D37" s="223">
        <f aca="true" t="shared" si="1" ref="D37:D68">LEN(C37)</f>
        <v>0</v>
      </c>
    </row>
    <row r="38" spans="3:4" ht="13.5">
      <c r="C38" s="222"/>
      <c r="D38" s="223">
        <f t="shared" si="1"/>
        <v>0</v>
      </c>
    </row>
    <row r="39" spans="3:4" ht="13.5">
      <c r="C39" s="222"/>
      <c r="D39" s="223">
        <f t="shared" si="1"/>
        <v>0</v>
      </c>
    </row>
    <row r="40" spans="3:4" ht="13.5">
      <c r="C40" s="222"/>
      <c r="D40" s="223">
        <f t="shared" si="1"/>
        <v>0</v>
      </c>
    </row>
    <row r="41" spans="3:4" ht="13.5">
      <c r="C41" s="222"/>
      <c r="D41" s="223">
        <f t="shared" si="1"/>
        <v>0</v>
      </c>
    </row>
    <row r="42" spans="3:4" ht="13.5">
      <c r="C42" s="222"/>
      <c r="D42" s="223">
        <f t="shared" si="1"/>
        <v>0</v>
      </c>
    </row>
    <row r="43" spans="3:4" ht="13.5">
      <c r="C43" s="222"/>
      <c r="D43" s="223">
        <f t="shared" si="1"/>
        <v>0</v>
      </c>
    </row>
    <row r="44" spans="3:4" ht="13.5">
      <c r="C44" s="222"/>
      <c r="D44" s="223">
        <f t="shared" si="1"/>
        <v>0</v>
      </c>
    </row>
    <row r="45" spans="3:4" ht="13.5">
      <c r="C45" s="222"/>
      <c r="D45" s="223">
        <f t="shared" si="1"/>
        <v>0</v>
      </c>
    </row>
    <row r="46" spans="3:4" ht="13.5">
      <c r="C46" s="222"/>
      <c r="D46" s="223">
        <f t="shared" si="1"/>
        <v>0</v>
      </c>
    </row>
    <row r="47" spans="3:4" ht="13.5">
      <c r="C47" s="222"/>
      <c r="D47" s="223">
        <f t="shared" si="1"/>
        <v>0</v>
      </c>
    </row>
    <row r="48" spans="3:4" ht="13.5">
      <c r="C48" s="222"/>
      <c r="D48" s="223">
        <f t="shared" si="1"/>
        <v>0</v>
      </c>
    </row>
    <row r="49" spans="3:4" ht="13.5">
      <c r="C49" s="222"/>
      <c r="D49" s="223">
        <f t="shared" si="1"/>
        <v>0</v>
      </c>
    </row>
    <row r="50" spans="3:4" ht="13.5">
      <c r="C50" s="222"/>
      <c r="D50" s="223">
        <f t="shared" si="1"/>
        <v>0</v>
      </c>
    </row>
    <row r="51" spans="3:4" ht="13.5">
      <c r="C51" s="222"/>
      <c r="D51" s="223">
        <f t="shared" si="1"/>
        <v>0</v>
      </c>
    </row>
    <row r="52" spans="3:4" ht="13.5">
      <c r="C52" s="222"/>
      <c r="D52" s="223">
        <f t="shared" si="1"/>
        <v>0</v>
      </c>
    </row>
    <row r="53" spans="3:4" ht="13.5">
      <c r="C53" s="222"/>
      <c r="D53" s="223">
        <f t="shared" si="1"/>
        <v>0</v>
      </c>
    </row>
    <row r="54" spans="3:4" ht="13.5">
      <c r="C54" s="222"/>
      <c r="D54" s="223">
        <f t="shared" si="1"/>
        <v>0</v>
      </c>
    </row>
    <row r="55" spans="3:4" ht="13.5">
      <c r="C55" s="222"/>
      <c r="D55" s="223">
        <f t="shared" si="1"/>
        <v>0</v>
      </c>
    </row>
    <row r="56" spans="3:4" ht="13.5">
      <c r="C56" s="222"/>
      <c r="D56" s="223">
        <f t="shared" si="1"/>
        <v>0</v>
      </c>
    </row>
    <row r="57" spans="3:4" ht="13.5">
      <c r="C57" s="222"/>
      <c r="D57" s="223">
        <f t="shared" si="1"/>
        <v>0</v>
      </c>
    </row>
    <row r="58" spans="3:4" ht="13.5">
      <c r="C58" s="222"/>
      <c r="D58" s="223">
        <f t="shared" si="1"/>
        <v>0</v>
      </c>
    </row>
    <row r="59" spans="3:4" ht="13.5">
      <c r="C59" s="222"/>
      <c r="D59" s="223">
        <f t="shared" si="1"/>
        <v>0</v>
      </c>
    </row>
    <row r="60" spans="3:4" ht="13.5">
      <c r="C60" s="222"/>
      <c r="D60" s="223">
        <f t="shared" si="1"/>
        <v>0</v>
      </c>
    </row>
    <row r="61" spans="3:4" ht="13.5">
      <c r="C61" s="222"/>
      <c r="D61" s="223">
        <f t="shared" si="1"/>
        <v>0</v>
      </c>
    </row>
    <row r="62" spans="3:4" ht="13.5">
      <c r="C62" s="222"/>
      <c r="D62" s="223">
        <f t="shared" si="1"/>
        <v>0</v>
      </c>
    </row>
    <row r="63" spans="3:4" ht="13.5">
      <c r="C63" s="222"/>
      <c r="D63" s="223">
        <f t="shared" si="1"/>
        <v>0</v>
      </c>
    </row>
    <row r="64" spans="3:4" ht="13.5">
      <c r="C64" s="222"/>
      <c r="D64" s="223">
        <f t="shared" si="1"/>
        <v>0</v>
      </c>
    </row>
    <row r="65" spans="3:4" ht="13.5">
      <c r="C65" s="222"/>
      <c r="D65" s="223">
        <f t="shared" si="1"/>
        <v>0</v>
      </c>
    </row>
    <row r="66" spans="3:4" ht="13.5">
      <c r="C66" s="222"/>
      <c r="D66" s="223">
        <f t="shared" si="1"/>
        <v>0</v>
      </c>
    </row>
    <row r="67" spans="3:4" ht="13.5">
      <c r="C67" s="222"/>
      <c r="D67" s="223">
        <f t="shared" si="1"/>
        <v>0</v>
      </c>
    </row>
    <row r="68" spans="3:4" ht="13.5">
      <c r="C68" s="222"/>
      <c r="D68" s="223">
        <f t="shared" si="1"/>
        <v>0</v>
      </c>
    </row>
    <row r="69" spans="3:4" ht="13.5">
      <c r="C69" s="222"/>
      <c r="D69" s="223">
        <f aca="true" t="shared" si="2" ref="D69:D100">LEN(C69)</f>
        <v>0</v>
      </c>
    </row>
    <row r="70" spans="3:4" ht="13.5">
      <c r="C70" s="222"/>
      <c r="D70" s="223">
        <f t="shared" si="2"/>
        <v>0</v>
      </c>
    </row>
    <row r="71" spans="3:4" ht="13.5">
      <c r="C71" s="222"/>
      <c r="D71" s="223">
        <f t="shared" si="2"/>
        <v>0</v>
      </c>
    </row>
    <row r="72" spans="3:4" ht="13.5">
      <c r="C72" s="222"/>
      <c r="D72" s="223">
        <f t="shared" si="2"/>
        <v>0</v>
      </c>
    </row>
    <row r="73" spans="3:4" ht="13.5">
      <c r="C73" s="222"/>
      <c r="D73" s="223">
        <f t="shared" si="2"/>
        <v>0</v>
      </c>
    </row>
    <row r="74" spans="3:4" ht="13.5">
      <c r="C74" s="222"/>
      <c r="D74" s="223">
        <f t="shared" si="2"/>
        <v>0</v>
      </c>
    </row>
    <row r="75" spans="3:4" ht="13.5">
      <c r="C75" s="222"/>
      <c r="D75" s="223">
        <f t="shared" si="2"/>
        <v>0</v>
      </c>
    </row>
    <row r="76" spans="3:4" ht="13.5">
      <c r="C76" s="222"/>
      <c r="D76" s="223">
        <f t="shared" si="2"/>
        <v>0</v>
      </c>
    </row>
    <row r="77" spans="3:4" ht="13.5">
      <c r="C77" s="222"/>
      <c r="D77" s="223">
        <f t="shared" si="2"/>
        <v>0</v>
      </c>
    </row>
    <row r="78" spans="3:4" ht="13.5">
      <c r="C78" s="222"/>
      <c r="D78" s="223">
        <f t="shared" si="2"/>
        <v>0</v>
      </c>
    </row>
    <row r="79" spans="3:4" ht="13.5">
      <c r="C79" s="222"/>
      <c r="D79" s="223">
        <f t="shared" si="2"/>
        <v>0</v>
      </c>
    </row>
    <row r="80" spans="3:4" ht="13.5">
      <c r="C80" s="222"/>
      <c r="D80" s="223">
        <f t="shared" si="2"/>
        <v>0</v>
      </c>
    </row>
    <row r="81" spans="3:4" ht="13.5">
      <c r="C81" s="222"/>
      <c r="D81" s="223">
        <f t="shared" si="2"/>
        <v>0</v>
      </c>
    </row>
    <row r="82" spans="3:4" ht="13.5">
      <c r="C82" s="222"/>
      <c r="D82" s="223">
        <f t="shared" si="2"/>
        <v>0</v>
      </c>
    </row>
    <row r="83" spans="3:4" ht="13.5">
      <c r="C83" s="222"/>
      <c r="D83" s="223">
        <f t="shared" si="2"/>
        <v>0</v>
      </c>
    </row>
    <row r="84" spans="3:4" ht="13.5">
      <c r="C84" s="222"/>
      <c r="D84" s="223">
        <f t="shared" si="2"/>
        <v>0</v>
      </c>
    </row>
    <row r="85" spans="3:4" ht="13.5">
      <c r="C85" s="222"/>
      <c r="D85" s="223">
        <f t="shared" si="2"/>
        <v>0</v>
      </c>
    </row>
    <row r="86" spans="3:4" ht="13.5">
      <c r="C86" s="222"/>
      <c r="D86" s="223">
        <f t="shared" si="2"/>
        <v>0</v>
      </c>
    </row>
    <row r="87" spans="3:4" ht="13.5">
      <c r="C87" s="222"/>
      <c r="D87" s="223">
        <f t="shared" si="2"/>
        <v>0</v>
      </c>
    </row>
    <row r="88" spans="3:4" ht="13.5">
      <c r="C88" s="222"/>
      <c r="D88" s="223">
        <f t="shared" si="2"/>
        <v>0</v>
      </c>
    </row>
    <row r="89" spans="3:4" ht="13.5">
      <c r="C89" s="222"/>
      <c r="D89" s="223">
        <f t="shared" si="2"/>
        <v>0</v>
      </c>
    </row>
    <row r="90" spans="3:4" ht="13.5">
      <c r="C90" s="222"/>
      <c r="D90" s="223">
        <f t="shared" si="2"/>
        <v>0</v>
      </c>
    </row>
    <row r="91" spans="3:4" ht="13.5">
      <c r="C91" s="222"/>
      <c r="D91" s="223">
        <f t="shared" si="2"/>
        <v>0</v>
      </c>
    </row>
    <row r="92" spans="3:4" ht="13.5">
      <c r="C92" s="222"/>
      <c r="D92" s="223">
        <f t="shared" si="2"/>
        <v>0</v>
      </c>
    </row>
    <row r="93" spans="3:4" ht="13.5">
      <c r="C93" s="222"/>
      <c r="D93" s="223">
        <f t="shared" si="2"/>
        <v>0</v>
      </c>
    </row>
    <row r="94" spans="3:4" ht="13.5">
      <c r="C94" s="222"/>
      <c r="D94" s="223">
        <f t="shared" si="2"/>
        <v>0</v>
      </c>
    </row>
    <row r="95" spans="3:4" ht="13.5">
      <c r="C95" s="222"/>
      <c r="D95" s="223">
        <f t="shared" si="2"/>
        <v>0</v>
      </c>
    </row>
    <row r="96" spans="3:4" ht="13.5">
      <c r="C96" s="222"/>
      <c r="D96" s="223">
        <f t="shared" si="2"/>
        <v>0</v>
      </c>
    </row>
    <row r="97" spans="3:4" ht="13.5">
      <c r="C97" s="222"/>
      <c r="D97" s="223">
        <f t="shared" si="2"/>
        <v>0</v>
      </c>
    </row>
    <row r="98" spans="3:4" ht="13.5">
      <c r="C98" s="222"/>
      <c r="D98" s="223">
        <f t="shared" si="2"/>
        <v>0</v>
      </c>
    </row>
    <row r="99" spans="3:4" ht="13.5">
      <c r="C99" s="222"/>
      <c r="D99" s="223">
        <f t="shared" si="2"/>
        <v>0</v>
      </c>
    </row>
    <row r="100" spans="3:4" ht="13.5">
      <c r="C100" s="222"/>
      <c r="D100" s="223">
        <f t="shared" si="2"/>
        <v>0</v>
      </c>
    </row>
    <row r="101" spans="3:4" ht="13.5">
      <c r="C101" s="222"/>
      <c r="D101" s="223">
        <f>LEN(C101)</f>
        <v>0</v>
      </c>
    </row>
    <row r="102" spans="3:4" ht="13.5">
      <c r="C102" s="222"/>
      <c r="D102" s="223">
        <f>LEN(C102)</f>
        <v>0</v>
      </c>
    </row>
    <row r="103" spans="3:4" ht="13.5">
      <c r="C103" s="224"/>
      <c r="D103" s="225">
        <f>LEN(C103)</f>
        <v>0</v>
      </c>
    </row>
  </sheetData>
  <sheetProtection password="B9DD" sheet="1" objects="1" scenarios="1" selectLockedCells="1" selectUnlockedCells="1"/>
  <conditionalFormatting sqref="D5:D103">
    <cfRule type="cellIs" priority="1" dxfId="93" operator="greaterThan" stopIfTrue="1">
      <formula>255</formula>
    </cfRule>
  </conditionalFormatting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5"/>
  <dimension ref="A1:AN201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5.75390625" style="26" customWidth="1"/>
    <col min="8" max="8" width="16.875" style="26" customWidth="1"/>
    <col min="9" max="9" width="1.12109375" style="26" customWidth="1"/>
    <col min="10" max="12" width="11.75390625" style="26" customWidth="1"/>
    <col min="13" max="13" width="10.75390625" style="26" customWidth="1"/>
    <col min="14" max="14" width="12.75390625" style="26" customWidth="1"/>
    <col min="15" max="38" width="1.75390625" style="26" customWidth="1"/>
    <col min="39" max="39" width="9.125" style="26" customWidth="1"/>
    <col min="40" max="40" width="10.375" style="26" bestFit="1" customWidth="1"/>
    <col min="41" max="16384" width="9.125" style="26" customWidth="1"/>
  </cols>
  <sheetData>
    <row r="1" spans="1:15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CONCATENATE(C1,N1)</f>
        <v>#REF!</v>
      </c>
      <c r="F1" s="18">
        <v>1</v>
      </c>
      <c r="G1" s="19"/>
      <c r="H1" s="19"/>
      <c r="I1" s="19"/>
      <c r="K1" s="21"/>
      <c r="L1" s="21"/>
      <c r="M1" s="21"/>
      <c r="N1" s="22"/>
      <c r="O1" s="23"/>
    </row>
    <row r="2" spans="1:3" ht="12.75">
      <c r="A2" s="20" t="s">
        <v>90</v>
      </c>
      <c r="B2" s="24"/>
      <c r="C2" s="25"/>
    </row>
    <row r="3" spans="1:14" s="28" customFormat="1" ht="15.75">
      <c r="A3" s="20" t="s">
        <v>90</v>
      </c>
      <c r="B3" s="27" t="s">
        <v>91</v>
      </c>
      <c r="D3" s="29" t="s">
        <v>56</v>
      </c>
      <c r="E3" s="29"/>
      <c r="F3" s="29"/>
      <c r="G3" s="29"/>
      <c r="H3" s="30" t="s">
        <v>180</v>
      </c>
      <c r="I3" s="31"/>
      <c r="J3" s="29"/>
      <c r="K3" s="29"/>
      <c r="L3" s="29"/>
      <c r="M3" s="29"/>
      <c r="N3" s="32">
        <v>3843471</v>
      </c>
    </row>
    <row r="4" spans="1:14" s="28" customFormat="1" ht="15.75" hidden="1">
      <c r="A4" s="20" t="s">
        <v>90</v>
      </c>
      <c r="B4" s="33">
        <f>COUNTA(Datova_oblast)</f>
        <v>45</v>
      </c>
      <c r="D4" s="34" t="e">
        <f>IF(D1=" ?","",CONCATENATE("Tab. ",E1,":"))</f>
        <v>#REF!</v>
      </c>
      <c r="E4" s="29"/>
      <c r="F4" s="29"/>
      <c r="G4" s="29"/>
      <c r="H4" s="34" t="str">
        <f>IF(H3="Zadejte název tabulky","",H3)</f>
        <v>Veřejné výdaje a příjmy v oblasti školství</v>
      </c>
      <c r="I4" s="31"/>
      <c r="J4" s="29"/>
      <c r="K4" s="29"/>
      <c r="L4" s="29"/>
      <c r="M4" s="29"/>
      <c r="N4" s="29"/>
    </row>
    <row r="5" spans="1:14" s="28" customFormat="1" ht="15.75">
      <c r="A5" s="20" t="str">
        <f>IF(D5="","odstr","OK")</f>
        <v>odstr</v>
      </c>
      <c r="B5" s="35">
        <v>0</v>
      </c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28" customFormat="1" ht="21" customHeight="1" hidden="1">
      <c r="A6" s="20" t="str">
        <f>IF(COUNTBLANK(C6:IV6)=254,"odstr","OK")</f>
        <v>odstr</v>
      </c>
      <c r="B6" s="38" t="s">
        <v>92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s="28" customFormat="1" ht="21" customHeight="1" hidden="1">
      <c r="A7" s="20" t="str">
        <f>IF(COUNTBLANK(C7:IV7)=254,"odstr","OK")</f>
        <v>odstr</v>
      </c>
      <c r="B7" s="38" t="s">
        <v>93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5" s="41" customFormat="1" ht="21" customHeight="1" thickBot="1">
      <c r="A8" s="20" t="s">
        <v>90</v>
      </c>
      <c r="B8" s="20"/>
      <c r="D8" s="42" t="s">
        <v>562</v>
      </c>
      <c r="E8" s="43"/>
      <c r="F8" s="43"/>
      <c r="G8" s="43"/>
      <c r="H8" s="43"/>
      <c r="I8" s="44"/>
      <c r="J8" s="44"/>
      <c r="K8" s="44"/>
      <c r="L8" s="44"/>
      <c r="M8" s="44"/>
      <c r="N8" s="45" t="s">
        <v>181</v>
      </c>
      <c r="O8" s="20"/>
    </row>
    <row r="9" spans="1:15" ht="3.75" customHeight="1">
      <c r="A9" s="20" t="s">
        <v>90</v>
      </c>
      <c r="C9" s="46"/>
      <c r="D9" s="617"/>
      <c r="E9" s="618"/>
      <c r="F9" s="618"/>
      <c r="G9" s="618"/>
      <c r="H9" s="618"/>
      <c r="I9" s="619"/>
      <c r="J9" s="608" t="s">
        <v>182</v>
      </c>
      <c r="K9" s="609"/>
      <c r="L9" s="610"/>
      <c r="M9" s="602" t="s">
        <v>183</v>
      </c>
      <c r="N9" s="605" t="s">
        <v>184</v>
      </c>
      <c r="O9" s="47"/>
    </row>
    <row r="10" spans="1:15" ht="3.75" customHeight="1">
      <c r="A10" s="20" t="s">
        <v>90</v>
      </c>
      <c r="C10" s="46"/>
      <c r="D10" s="620"/>
      <c r="E10" s="621"/>
      <c r="F10" s="621"/>
      <c r="G10" s="621"/>
      <c r="H10" s="621"/>
      <c r="I10" s="622"/>
      <c r="J10" s="611"/>
      <c r="K10" s="612"/>
      <c r="L10" s="613"/>
      <c r="M10" s="603"/>
      <c r="N10" s="606"/>
      <c r="O10" s="47"/>
    </row>
    <row r="11" spans="1:15" ht="3.75" customHeight="1">
      <c r="A11" s="20" t="s">
        <v>90</v>
      </c>
      <c r="C11" s="46"/>
      <c r="D11" s="620"/>
      <c r="E11" s="621"/>
      <c r="F11" s="621"/>
      <c r="G11" s="621"/>
      <c r="H11" s="621"/>
      <c r="I11" s="622"/>
      <c r="J11" s="611"/>
      <c r="K11" s="612"/>
      <c r="L11" s="613"/>
      <c r="M11" s="603"/>
      <c r="N11" s="606"/>
      <c r="O11" s="47"/>
    </row>
    <row r="12" spans="1:15" ht="3.75" customHeight="1">
      <c r="A12" s="20" t="s">
        <v>90</v>
      </c>
      <c r="C12" s="46"/>
      <c r="D12" s="620"/>
      <c r="E12" s="621"/>
      <c r="F12" s="621"/>
      <c r="G12" s="621"/>
      <c r="H12" s="621"/>
      <c r="I12" s="622"/>
      <c r="J12" s="614"/>
      <c r="K12" s="615"/>
      <c r="L12" s="616"/>
      <c r="M12" s="603"/>
      <c r="N12" s="606"/>
      <c r="O12" s="47"/>
    </row>
    <row r="13" spans="1:15" ht="15" customHeight="1" thickBot="1">
      <c r="A13" s="20" t="s">
        <v>90</v>
      </c>
      <c r="B13" s="20" t="s">
        <v>150</v>
      </c>
      <c r="C13" s="46"/>
      <c r="D13" s="623"/>
      <c r="E13" s="624"/>
      <c r="F13" s="624"/>
      <c r="G13" s="624"/>
      <c r="H13" s="624"/>
      <c r="I13" s="625"/>
      <c r="J13" s="48" t="s">
        <v>185</v>
      </c>
      <c r="K13" s="49" t="s">
        <v>186</v>
      </c>
      <c r="L13" s="50" t="s">
        <v>187</v>
      </c>
      <c r="M13" s="604"/>
      <c r="N13" s="607"/>
      <c r="O13" s="47"/>
    </row>
    <row r="14" spans="1:15" ht="13.5" thickTop="1">
      <c r="A14" s="51" t="s">
        <v>90</v>
      </c>
      <c r="B14" s="22" t="s">
        <v>94</v>
      </c>
      <c r="C14" s="52"/>
      <c r="D14" s="53"/>
      <c r="E14" s="54" t="s">
        <v>188</v>
      </c>
      <c r="F14" s="54"/>
      <c r="G14" s="54"/>
      <c r="H14" s="55"/>
      <c r="I14" s="56"/>
      <c r="J14" s="57">
        <v>151878791.01672998</v>
      </c>
      <c r="K14" s="58">
        <v>5632649.007390001</v>
      </c>
      <c r="L14" s="59">
        <v>157511440.02411997</v>
      </c>
      <c r="M14" s="60">
        <v>0.03115935438236259</v>
      </c>
      <c r="N14" s="61">
        <v>3274552.88912</v>
      </c>
      <c r="O14" s="47"/>
    </row>
    <row r="15" spans="1:40" ht="12.75" customHeight="1">
      <c r="A15" s="51" t="s">
        <v>90</v>
      </c>
      <c r="B15" s="22" t="s">
        <v>94</v>
      </c>
      <c r="C15" s="52"/>
      <c r="D15" s="62"/>
      <c r="E15" s="63" t="s">
        <v>199</v>
      </c>
      <c r="F15" s="63"/>
      <c r="G15" s="63"/>
      <c r="H15" s="64"/>
      <c r="I15" s="65"/>
      <c r="J15" s="66">
        <v>33100413.150529996</v>
      </c>
      <c r="K15" s="67">
        <v>10117079.32487</v>
      </c>
      <c r="L15" s="68">
        <v>43217492.47539999</v>
      </c>
      <c r="M15" s="69">
        <v>0.008549405448593865</v>
      </c>
      <c r="N15" s="70">
        <v>783585.0862499999</v>
      </c>
      <c r="O15" s="47"/>
      <c r="AN15" s="71"/>
    </row>
    <row r="16" spans="1:15" ht="12.75" customHeight="1">
      <c r="A16" s="51" t="s">
        <v>90</v>
      </c>
      <c r="B16" s="22" t="s">
        <v>94</v>
      </c>
      <c r="C16" s="52"/>
      <c r="D16" s="62"/>
      <c r="E16" s="63" t="s">
        <v>200</v>
      </c>
      <c r="F16" s="63"/>
      <c r="G16" s="63"/>
      <c r="H16" s="64"/>
      <c r="I16" s="65"/>
      <c r="J16" s="66">
        <v>97280924.71187003</v>
      </c>
      <c r="K16" s="67">
        <v>2068752.5878400004</v>
      </c>
      <c r="L16" s="68">
        <v>99349677.29971004</v>
      </c>
      <c r="M16" s="69">
        <v>0.019653631522135687</v>
      </c>
      <c r="N16" s="70">
        <v>472146.35280999995</v>
      </c>
      <c r="O16" s="47"/>
    </row>
    <row r="17" spans="1:15" ht="12.75" customHeight="1">
      <c r="A17" s="51" t="s">
        <v>90</v>
      </c>
      <c r="B17" s="22" t="s">
        <v>94</v>
      </c>
      <c r="C17" s="52"/>
      <c r="D17" s="72"/>
      <c r="E17" s="73" t="s">
        <v>189</v>
      </c>
      <c r="F17" s="73"/>
      <c r="G17" s="73"/>
      <c r="H17" s="74"/>
      <c r="I17" s="75"/>
      <c r="J17" s="76">
        <v>-106016383.94771999</v>
      </c>
      <c r="K17" s="77">
        <v>-420092.31105</v>
      </c>
      <c r="L17" s="78">
        <v>-106436476.25876999</v>
      </c>
      <c r="M17" s="79">
        <v>-0.021055561948065973</v>
      </c>
      <c r="N17" s="80" t="s">
        <v>190</v>
      </c>
      <c r="O17" s="47"/>
    </row>
    <row r="18" spans="1:15" ht="12.75">
      <c r="A18" s="51" t="s">
        <v>90</v>
      </c>
      <c r="B18" s="22" t="s">
        <v>94</v>
      </c>
      <c r="C18" s="52"/>
      <c r="D18" s="81"/>
      <c r="E18" s="82" t="s">
        <v>191</v>
      </c>
      <c r="F18" s="82"/>
      <c r="G18" s="82"/>
      <c r="H18" s="83"/>
      <c r="I18" s="84"/>
      <c r="J18" s="85">
        <v>176243744.93141</v>
      </c>
      <c r="K18" s="86">
        <v>17398388.609050002</v>
      </c>
      <c r="L18" s="87">
        <v>193642133.54046</v>
      </c>
      <c r="M18" s="88">
        <v>0.03830682940502616</v>
      </c>
      <c r="N18" s="89">
        <v>4530284.32818</v>
      </c>
      <c r="O18" s="47"/>
    </row>
    <row r="19" spans="1:15" ht="12.75">
      <c r="A19" s="51" t="s">
        <v>90</v>
      </c>
      <c r="B19" s="22" t="s">
        <v>94</v>
      </c>
      <c r="C19" s="52"/>
      <c r="D19" s="90"/>
      <c r="E19" s="91" t="s">
        <v>192</v>
      </c>
      <c r="F19" s="91"/>
      <c r="G19" s="91"/>
      <c r="H19" s="92"/>
      <c r="I19" s="93"/>
      <c r="J19" s="94">
        <v>1106057.17243</v>
      </c>
      <c r="K19" s="95">
        <v>74874.33064</v>
      </c>
      <c r="L19" s="96">
        <v>1180931.50307</v>
      </c>
      <c r="M19" s="97">
        <v>0.00023361517868047843</v>
      </c>
      <c r="N19" s="98" t="s">
        <v>190</v>
      </c>
      <c r="O19" s="47"/>
    </row>
    <row r="20" spans="1:15" ht="12.75">
      <c r="A20" s="51" t="s">
        <v>90</v>
      </c>
      <c r="B20" s="22" t="s">
        <v>94</v>
      </c>
      <c r="C20" s="52"/>
      <c r="D20" s="62"/>
      <c r="E20" s="63"/>
      <c r="F20" s="63" t="s">
        <v>193</v>
      </c>
      <c r="G20" s="63"/>
      <c r="H20" s="64"/>
      <c r="I20" s="65"/>
      <c r="J20" s="66">
        <v>0</v>
      </c>
      <c r="K20" s="67">
        <v>0</v>
      </c>
      <c r="L20" s="68">
        <v>0</v>
      </c>
      <c r="M20" s="69">
        <v>0</v>
      </c>
      <c r="N20" s="70" t="s">
        <v>190</v>
      </c>
      <c r="O20" s="47"/>
    </row>
    <row r="21" spans="1:15" ht="12.75">
      <c r="A21" s="51" t="s">
        <v>90</v>
      </c>
      <c r="B21" s="22" t="s">
        <v>94</v>
      </c>
      <c r="C21" s="52"/>
      <c r="D21" s="62"/>
      <c r="E21" s="63" t="s">
        <v>194</v>
      </c>
      <c r="F21" s="63"/>
      <c r="G21" s="63"/>
      <c r="H21" s="64"/>
      <c r="I21" s="65"/>
      <c r="J21" s="66" t="s">
        <v>195</v>
      </c>
      <c r="K21" s="67" t="s">
        <v>195</v>
      </c>
      <c r="L21" s="68" t="s">
        <v>195</v>
      </c>
      <c r="M21" s="69" t="s">
        <v>195</v>
      </c>
      <c r="N21" s="70" t="s">
        <v>195</v>
      </c>
      <c r="O21" s="47"/>
    </row>
    <row r="22" spans="1:15" ht="13.5" thickBot="1">
      <c r="A22" s="51" t="s">
        <v>90</v>
      </c>
      <c r="B22" s="22" t="s">
        <v>94</v>
      </c>
      <c r="C22" s="52"/>
      <c r="D22" s="99"/>
      <c r="E22" s="100" t="s">
        <v>196</v>
      </c>
      <c r="F22" s="100"/>
      <c r="G22" s="100"/>
      <c r="H22" s="101"/>
      <c r="I22" s="102"/>
      <c r="J22" s="103" t="s">
        <v>2</v>
      </c>
      <c r="K22" s="104" t="s">
        <v>2</v>
      </c>
      <c r="L22" s="105" t="s">
        <v>2</v>
      </c>
      <c r="M22" s="106" t="s">
        <v>2</v>
      </c>
      <c r="N22" s="107" t="s">
        <v>2</v>
      </c>
      <c r="O22" s="47"/>
    </row>
    <row r="23" spans="1:15" ht="13.5" thickBot="1">
      <c r="A23" s="51" t="s">
        <v>90</v>
      </c>
      <c r="B23" s="22" t="s">
        <v>94</v>
      </c>
      <c r="C23" s="52"/>
      <c r="D23" s="108"/>
      <c r="E23" s="109" t="s">
        <v>197</v>
      </c>
      <c r="F23" s="109"/>
      <c r="G23" s="109"/>
      <c r="H23" s="110"/>
      <c r="I23" s="111"/>
      <c r="J23" s="112">
        <v>177349802.10384002</v>
      </c>
      <c r="K23" s="113">
        <v>17473262.93969</v>
      </c>
      <c r="L23" s="114">
        <v>194823065.04353</v>
      </c>
      <c r="M23" s="115">
        <v>0.03854044458370664</v>
      </c>
      <c r="N23" s="116">
        <v>4530284.32818</v>
      </c>
      <c r="O23" s="47"/>
    </row>
    <row r="24" spans="1:14" ht="13.5" customHeight="1">
      <c r="A24" s="51" t="s">
        <v>90</v>
      </c>
      <c r="B24" s="51" t="s">
        <v>95</v>
      </c>
      <c r="D24" s="117" t="s">
        <v>49</v>
      </c>
      <c r="E24" s="118"/>
      <c r="F24" s="118"/>
      <c r="G24" s="118"/>
      <c r="H24" s="118"/>
      <c r="I24" s="117"/>
      <c r="J24" s="117"/>
      <c r="K24" s="117"/>
      <c r="L24" s="117"/>
      <c r="M24" s="117"/>
      <c r="N24" s="119" t="s">
        <v>54</v>
      </c>
    </row>
    <row r="25" spans="1:14" ht="23.25" customHeight="1">
      <c r="A25" s="51" t="str">
        <f>IF(COUNTBLANK(D25:E25)=2,"odstr","OK")</f>
        <v>OK</v>
      </c>
      <c r="B25" s="51"/>
      <c r="D25" s="120" t="s">
        <v>198</v>
      </c>
      <c r="E25" s="601" t="s">
        <v>85</v>
      </c>
      <c r="F25" s="601"/>
      <c r="G25" s="601"/>
      <c r="H25" s="601"/>
      <c r="I25" s="601"/>
      <c r="J25" s="601"/>
      <c r="K25" s="601"/>
      <c r="L25" s="601"/>
      <c r="M25" s="601"/>
      <c r="N25" s="601"/>
    </row>
    <row r="26" spans="1:14" ht="12.75">
      <c r="A26" s="51" t="str">
        <f>IF(COUNTBLANK(D26:E26)=2,"odstr","OK")</f>
        <v>odstr</v>
      </c>
      <c r="B26" s="51"/>
      <c r="D26" s="120"/>
      <c r="E26" s="601"/>
      <c r="F26" s="601"/>
      <c r="G26" s="601"/>
      <c r="H26" s="601"/>
      <c r="I26" s="601"/>
      <c r="J26" s="601"/>
      <c r="K26" s="601"/>
      <c r="L26" s="601"/>
      <c r="M26" s="601"/>
      <c r="N26" s="601"/>
    </row>
    <row r="27" spans="1:2" ht="12.75">
      <c r="A27" s="51" t="s">
        <v>95</v>
      </c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/>
  <mergeCells count="6">
    <mergeCell ref="E26:N26"/>
    <mergeCell ref="M9:M13"/>
    <mergeCell ref="N9:N13"/>
    <mergeCell ref="E25:N25"/>
    <mergeCell ref="J9:L12"/>
    <mergeCell ref="D9:I13"/>
  </mergeCells>
  <conditionalFormatting sqref="C1:E1">
    <cfRule type="cellIs" priority="1" dxfId="91" operator="equal" stopIfTrue="1">
      <formula>"nezadána"</formula>
    </cfRule>
  </conditionalFormatting>
  <conditionalFormatting sqref="B21:B23 A2:A15 B14:B15 A21:A26 A16:B20">
    <cfRule type="cellIs" priority="2" dxfId="92" operator="equal" stopIfTrue="1">
      <formula>"odstr"</formula>
    </cfRule>
  </conditionalFormatting>
  <conditionalFormatting sqref="B1">
    <cfRule type="cellIs" priority="3" dxfId="93" operator="equal" stopIfTrue="1">
      <formula>"FUNKCE"</formula>
    </cfRule>
  </conditionalFormatting>
  <conditionalFormatting sqref="G8">
    <cfRule type="expression" priority="4" dxfId="0" stopIfTrue="1">
      <formula>O8=" "</formula>
    </cfRule>
  </conditionalFormatting>
  <conditionalFormatting sqref="N24">
    <cfRule type="expression" priority="5" dxfId="0" stopIfTrue="1">
      <formula>O24=" "</formula>
    </cfRule>
  </conditionalFormatting>
  <conditionalFormatting sqref="N1 F1:I1">
    <cfRule type="cellIs" priority="6" dxfId="94" operator="notEqual" stopIfTrue="1">
      <formula>""</formula>
    </cfRule>
  </conditionalFormatting>
  <conditionalFormatting sqref="G3">
    <cfRule type="expression" priority="7" dxfId="0" stopIfTrue="1">
      <formula>D1=" ?"</formula>
    </cfRule>
  </conditionalFormatting>
  <conditionalFormatting sqref="B4">
    <cfRule type="expression" priority="8" dxfId="93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N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6"/>
  <dimension ref="A1:N199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5.375" style="26" customWidth="1"/>
    <col min="8" max="8" width="18.125" style="26" customWidth="1"/>
    <col min="9" max="9" width="1.12109375" style="26" customWidth="1"/>
    <col min="10" max="12" width="12.75390625" style="26" customWidth="1"/>
    <col min="13" max="13" width="13.875" style="26" customWidth="1"/>
    <col min="14" max="37" width="1.75390625" style="26" customWidth="1"/>
    <col min="38" max="16384" width="9.125" style="26" customWidth="1"/>
  </cols>
  <sheetData>
    <row r="1" spans="1:14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CONCATENATE(C1,M1)</f>
        <v>#REF!</v>
      </c>
      <c r="F1" s="18">
        <v>2</v>
      </c>
      <c r="G1" s="19"/>
      <c r="H1" s="19"/>
      <c r="I1" s="19"/>
      <c r="K1" s="21"/>
      <c r="L1" s="21"/>
      <c r="M1" s="22"/>
      <c r="N1" s="23"/>
    </row>
    <row r="2" spans="1:3" ht="12.75">
      <c r="A2" s="20" t="s">
        <v>90</v>
      </c>
      <c r="B2" s="24"/>
      <c r="C2" s="25"/>
    </row>
    <row r="3" spans="1:13" s="28" customFormat="1" ht="15.75">
      <c r="A3" s="20" t="s">
        <v>90</v>
      </c>
      <c r="B3" s="27" t="s">
        <v>96</v>
      </c>
      <c r="D3" s="29" t="s">
        <v>57</v>
      </c>
      <c r="E3" s="29"/>
      <c r="F3" s="29"/>
      <c r="G3" s="29"/>
      <c r="H3" s="30" t="s">
        <v>170</v>
      </c>
      <c r="I3" s="31"/>
      <c r="J3" s="29"/>
      <c r="K3" s="29"/>
      <c r="L3" s="29"/>
      <c r="M3" s="29"/>
    </row>
    <row r="4" spans="1:13" s="28" customFormat="1" ht="15.75" hidden="1">
      <c r="A4" s="20" t="s">
        <v>90</v>
      </c>
      <c r="B4" s="33">
        <f>COUNTA(Datova_oblast)</f>
        <v>12</v>
      </c>
      <c r="D4" s="34" t="e">
        <f>IF(D1=" ?","",CONCATENATE("Tab. ",E1,":"))</f>
        <v>#REF!</v>
      </c>
      <c r="E4" s="29"/>
      <c r="F4" s="29"/>
      <c r="G4" s="29"/>
      <c r="H4" s="34" t="str">
        <f>IF(H3="Zadejte název tabulky","",H3)</f>
        <v>Přehled běžných a kapitálových výdajů, příjmů a plnění rozpočtu kapitoly 333-MŠMT</v>
      </c>
      <c r="I4" s="31"/>
      <c r="J4" s="29"/>
      <c r="K4" s="29"/>
      <c r="L4" s="29"/>
      <c r="M4" s="29"/>
    </row>
    <row r="5" spans="1:13" s="28" customFormat="1" ht="15.75">
      <c r="A5" s="20" t="str">
        <f>IF(D5="","odstr","OK")</f>
        <v>odstr</v>
      </c>
      <c r="B5" s="35">
        <v>0</v>
      </c>
      <c r="D5" s="36"/>
      <c r="E5" s="37"/>
      <c r="F5" s="37"/>
      <c r="G5" s="37"/>
      <c r="H5" s="37"/>
      <c r="I5" s="37"/>
      <c r="J5" s="37"/>
      <c r="K5" s="37"/>
      <c r="L5" s="37"/>
      <c r="M5" s="37"/>
    </row>
    <row r="6" spans="1:13" s="28" customFormat="1" ht="21" customHeight="1" hidden="1">
      <c r="A6" s="20" t="str">
        <f>IF(COUNTBLANK(C6:IV6)=254,"odstr","OK")</f>
        <v>odstr</v>
      </c>
      <c r="B6" s="38" t="s">
        <v>92</v>
      </c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s="28" customFormat="1" ht="21" customHeight="1" hidden="1">
      <c r="A7" s="20" t="str">
        <f>IF(COUNTBLANK(C7:IV7)=254,"odstr","OK")</f>
        <v>odstr</v>
      </c>
      <c r="B7" s="38" t="s">
        <v>93</v>
      </c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4" s="41" customFormat="1" ht="21" customHeight="1" thickBot="1">
      <c r="A8" s="20" t="s">
        <v>90</v>
      </c>
      <c r="B8" s="20"/>
      <c r="D8" s="42" t="s">
        <v>562</v>
      </c>
      <c r="E8" s="43"/>
      <c r="F8" s="43"/>
      <c r="G8" s="43"/>
      <c r="H8" s="43"/>
      <c r="I8" s="44"/>
      <c r="J8" s="44"/>
      <c r="K8" s="44"/>
      <c r="L8" s="44"/>
      <c r="M8" s="45" t="s">
        <v>181</v>
      </c>
      <c r="N8" s="20"/>
    </row>
    <row r="9" spans="1:14" ht="3.75" customHeight="1">
      <c r="A9" s="20" t="s">
        <v>90</v>
      </c>
      <c r="C9" s="46"/>
      <c r="D9" s="617"/>
      <c r="E9" s="618"/>
      <c r="F9" s="618"/>
      <c r="G9" s="618"/>
      <c r="H9" s="618"/>
      <c r="I9" s="619"/>
      <c r="J9" s="608" t="s">
        <v>182</v>
      </c>
      <c r="K9" s="609"/>
      <c r="L9" s="610"/>
      <c r="M9" s="605" t="s">
        <v>184</v>
      </c>
      <c r="N9" s="47"/>
    </row>
    <row r="10" spans="1:14" ht="3.75" customHeight="1">
      <c r="A10" s="20" t="s">
        <v>90</v>
      </c>
      <c r="C10" s="46"/>
      <c r="D10" s="620"/>
      <c r="E10" s="621"/>
      <c r="F10" s="621"/>
      <c r="G10" s="621"/>
      <c r="H10" s="621"/>
      <c r="I10" s="622"/>
      <c r="J10" s="611"/>
      <c r="K10" s="612"/>
      <c r="L10" s="613"/>
      <c r="M10" s="606"/>
      <c r="N10" s="47"/>
    </row>
    <row r="11" spans="1:14" ht="3.75" customHeight="1">
      <c r="A11" s="20" t="s">
        <v>90</v>
      </c>
      <c r="C11" s="46"/>
      <c r="D11" s="620"/>
      <c r="E11" s="621"/>
      <c r="F11" s="621"/>
      <c r="G11" s="621"/>
      <c r="H11" s="621"/>
      <c r="I11" s="622"/>
      <c r="J11" s="611"/>
      <c r="K11" s="612"/>
      <c r="L11" s="613"/>
      <c r="M11" s="606"/>
      <c r="N11" s="47"/>
    </row>
    <row r="12" spans="1:14" ht="3.75" customHeight="1">
      <c r="A12" s="20" t="s">
        <v>90</v>
      </c>
      <c r="C12" s="46"/>
      <c r="D12" s="620"/>
      <c r="E12" s="621"/>
      <c r="F12" s="621"/>
      <c r="G12" s="621"/>
      <c r="H12" s="621"/>
      <c r="I12" s="622"/>
      <c r="J12" s="614"/>
      <c r="K12" s="615"/>
      <c r="L12" s="616"/>
      <c r="M12" s="606"/>
      <c r="N12" s="47"/>
    </row>
    <row r="13" spans="1:14" ht="15" customHeight="1" thickBot="1">
      <c r="A13" s="20" t="s">
        <v>90</v>
      </c>
      <c r="B13" s="20" t="s">
        <v>150</v>
      </c>
      <c r="C13" s="46"/>
      <c r="D13" s="623"/>
      <c r="E13" s="624"/>
      <c r="F13" s="624"/>
      <c r="G13" s="624"/>
      <c r="H13" s="624"/>
      <c r="I13" s="625"/>
      <c r="J13" s="48" t="s">
        <v>185</v>
      </c>
      <c r="K13" s="49" t="s">
        <v>186</v>
      </c>
      <c r="L13" s="50" t="s">
        <v>187</v>
      </c>
      <c r="M13" s="607"/>
      <c r="N13" s="47"/>
    </row>
    <row r="14" spans="1:14" ht="13.5" thickTop="1">
      <c r="A14" s="51" t="s">
        <v>90</v>
      </c>
      <c r="B14" s="22" t="s">
        <v>94</v>
      </c>
      <c r="C14" s="52"/>
      <c r="D14" s="53"/>
      <c r="E14" s="54" t="s">
        <v>201</v>
      </c>
      <c r="F14" s="54"/>
      <c r="G14" s="54"/>
      <c r="H14" s="55"/>
      <c r="I14" s="56"/>
      <c r="J14" s="57">
        <v>148332711.702</v>
      </c>
      <c r="K14" s="58">
        <v>8193150.466</v>
      </c>
      <c r="L14" s="59">
        <v>156525862.16799998</v>
      </c>
      <c r="M14" s="61">
        <v>8645045.514</v>
      </c>
      <c r="N14" s="47"/>
    </row>
    <row r="15" spans="1:14" ht="12.75" customHeight="1">
      <c r="A15" s="51" t="s">
        <v>90</v>
      </c>
      <c r="B15" s="22" t="s">
        <v>94</v>
      </c>
      <c r="C15" s="52"/>
      <c r="D15" s="72"/>
      <c r="E15" s="73" t="s">
        <v>202</v>
      </c>
      <c r="F15" s="73"/>
      <c r="G15" s="73"/>
      <c r="H15" s="74"/>
      <c r="I15" s="75"/>
      <c r="J15" s="76">
        <v>151760634.234</v>
      </c>
      <c r="K15" s="77">
        <v>7741115.027000001</v>
      </c>
      <c r="L15" s="78">
        <v>159501749.261</v>
      </c>
      <c r="M15" s="80">
        <v>8645045.514</v>
      </c>
      <c r="N15" s="47"/>
    </row>
    <row r="16" spans="1:14" ht="13.5" thickBot="1">
      <c r="A16" s="51" t="s">
        <v>90</v>
      </c>
      <c r="B16" s="22" t="s">
        <v>94</v>
      </c>
      <c r="C16" s="52"/>
      <c r="D16" s="121"/>
      <c r="E16" s="122" t="s">
        <v>203</v>
      </c>
      <c r="F16" s="122"/>
      <c r="G16" s="122"/>
      <c r="H16" s="123"/>
      <c r="I16" s="124"/>
      <c r="J16" s="125">
        <v>151878791.01672998</v>
      </c>
      <c r="K16" s="126">
        <v>5632649.00739</v>
      </c>
      <c r="L16" s="127">
        <v>157511440.02411997</v>
      </c>
      <c r="M16" s="128">
        <v>3274552.88912</v>
      </c>
      <c r="N16" s="47"/>
    </row>
    <row r="17" spans="1:14" ht="13.5" thickBot="1">
      <c r="A17" s="51" t="s">
        <v>90</v>
      </c>
      <c r="B17" s="22" t="s">
        <v>94</v>
      </c>
      <c r="C17" s="52"/>
      <c r="D17" s="108"/>
      <c r="E17" s="109" t="s">
        <v>204</v>
      </c>
      <c r="F17" s="109"/>
      <c r="G17" s="109"/>
      <c r="H17" s="110"/>
      <c r="I17" s="111"/>
      <c r="J17" s="129">
        <v>1.000778573332448</v>
      </c>
      <c r="K17" s="130">
        <v>0.7276276076177727</v>
      </c>
      <c r="L17" s="131">
        <v>0.9875217090339041</v>
      </c>
      <c r="M17" s="132">
        <v>0.37877798142498015</v>
      </c>
      <c r="N17" s="47"/>
    </row>
    <row r="18" spans="1:13" ht="13.5">
      <c r="A18" s="51" t="s">
        <v>90</v>
      </c>
      <c r="B18" s="51" t="s">
        <v>95</v>
      </c>
      <c r="D18" s="117" t="s">
        <v>84</v>
      </c>
      <c r="E18" s="118"/>
      <c r="F18" s="118"/>
      <c r="G18" s="118"/>
      <c r="H18" s="118"/>
      <c r="I18" s="117"/>
      <c r="J18" s="117"/>
      <c r="K18" s="117"/>
      <c r="L18" s="117"/>
      <c r="M18" s="119" t="s">
        <v>53</v>
      </c>
    </row>
    <row r="19" spans="1:13" ht="13.5" customHeight="1">
      <c r="A19" s="51" t="str">
        <f>IF(COUNTBLANK(D19:E19)=2,"odstr","OK")</f>
        <v>odstr</v>
      </c>
      <c r="B19" s="51"/>
      <c r="D19" s="120"/>
      <c r="E19" s="626"/>
      <c r="F19" s="626"/>
      <c r="G19" s="626"/>
      <c r="H19" s="626"/>
      <c r="I19" s="626"/>
      <c r="J19" s="626"/>
      <c r="K19" s="626"/>
      <c r="L19" s="626"/>
      <c r="M19" s="626"/>
    </row>
    <row r="20" spans="1:13" ht="13.5" customHeight="1">
      <c r="A20" s="51" t="str">
        <f>IF(COUNTBLANK(D20:E20)=2,"odstr","OK")</f>
        <v>odstr</v>
      </c>
      <c r="B20" s="51"/>
      <c r="D20" s="120"/>
      <c r="E20" s="601"/>
      <c r="F20" s="601"/>
      <c r="G20" s="601"/>
      <c r="H20" s="601"/>
      <c r="I20" s="601"/>
      <c r="J20" s="601"/>
      <c r="K20" s="601"/>
      <c r="L20" s="601"/>
      <c r="M20" s="601"/>
    </row>
    <row r="21" spans="1:2" ht="12.75">
      <c r="A21" s="51" t="s">
        <v>95</v>
      </c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</sheetData>
  <sheetProtection/>
  <mergeCells count="5">
    <mergeCell ref="E20:M20"/>
    <mergeCell ref="M9:M13"/>
    <mergeCell ref="E19:M19"/>
    <mergeCell ref="J9:L12"/>
    <mergeCell ref="D9:I13"/>
  </mergeCells>
  <conditionalFormatting sqref="G8">
    <cfRule type="expression" priority="1" dxfId="0" stopIfTrue="1">
      <formula>N8=" "</formula>
    </cfRule>
  </conditionalFormatting>
  <conditionalFormatting sqref="M18">
    <cfRule type="expression" priority="2" dxfId="0" stopIfTrue="1">
      <formula>N18=" "</formula>
    </cfRule>
  </conditionalFormatting>
  <conditionalFormatting sqref="G3">
    <cfRule type="expression" priority="3" dxfId="0" stopIfTrue="1">
      <formula>D1=" ?"</formula>
    </cfRule>
  </conditionalFormatting>
  <conditionalFormatting sqref="C1:E1">
    <cfRule type="cellIs" priority="4" dxfId="91" operator="equal" stopIfTrue="1">
      <formula>"nezadána"</formula>
    </cfRule>
  </conditionalFormatting>
  <conditionalFormatting sqref="B14:B17 A2:A20">
    <cfRule type="cellIs" priority="5" dxfId="92" operator="equal" stopIfTrue="1">
      <formula>"odstr"</formula>
    </cfRule>
  </conditionalFormatting>
  <conditionalFormatting sqref="B1">
    <cfRule type="cellIs" priority="6" dxfId="93" operator="equal" stopIfTrue="1">
      <formula>"FUNKCE"</formula>
    </cfRule>
  </conditionalFormatting>
  <conditionalFormatting sqref="M1 F1:I1">
    <cfRule type="cellIs" priority="7" dxfId="94" operator="notEqual" stopIfTrue="1">
      <formula>""</formula>
    </cfRule>
  </conditionalFormatting>
  <conditionalFormatting sqref="B4">
    <cfRule type="expression" priority="8" dxfId="93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M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7"/>
  <dimension ref="A1:Q200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5.75390625" style="26" customWidth="1"/>
    <col min="8" max="8" width="3.00390625" style="26" customWidth="1"/>
    <col min="9" max="9" width="1.12109375" style="26" customWidth="1"/>
    <col min="10" max="10" width="9.375" style="26" customWidth="1"/>
    <col min="11" max="11" width="11.875" style="26" customWidth="1"/>
    <col min="12" max="12" width="10.625" style="26" customWidth="1"/>
    <col min="13" max="13" width="9.625" style="26" customWidth="1"/>
    <col min="14" max="14" width="10.625" style="26" customWidth="1"/>
    <col min="15" max="15" width="10.875" style="26" customWidth="1"/>
    <col min="16" max="16" width="11.375" style="26" customWidth="1"/>
    <col min="17" max="40" width="1.75390625" style="26" customWidth="1"/>
    <col min="41" max="16384" width="9.125" style="26" customWidth="1"/>
  </cols>
  <sheetData>
    <row r="1" spans="1:17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CONCATENATE(C1,P1)</f>
        <v>#REF!</v>
      </c>
      <c r="F1" s="18">
        <v>3</v>
      </c>
      <c r="G1" s="19"/>
      <c r="H1" s="19"/>
      <c r="I1" s="19"/>
      <c r="K1" s="21"/>
      <c r="L1" s="21"/>
      <c r="M1" s="21"/>
      <c r="N1" s="21"/>
      <c r="O1" s="21"/>
      <c r="P1" s="22"/>
      <c r="Q1" s="23"/>
    </row>
    <row r="2" spans="1:3" ht="12.75">
      <c r="A2" s="20" t="s">
        <v>90</v>
      </c>
      <c r="B2" s="24"/>
      <c r="C2" s="25"/>
    </row>
    <row r="3" spans="1:16" s="28" customFormat="1" ht="15.75">
      <c r="A3" s="20" t="s">
        <v>90</v>
      </c>
      <c r="B3" s="27" t="s">
        <v>97</v>
      </c>
      <c r="D3" s="29" t="s">
        <v>58</v>
      </c>
      <c r="E3" s="29"/>
      <c r="F3" s="29"/>
      <c r="G3" s="29"/>
      <c r="H3" s="30" t="s">
        <v>205</v>
      </c>
      <c r="I3" s="31"/>
      <c r="J3" s="29"/>
      <c r="K3" s="29"/>
      <c r="L3" s="29"/>
      <c r="M3" s="29"/>
      <c r="N3" s="29"/>
      <c r="O3" s="29"/>
      <c r="P3" s="29"/>
    </row>
    <row r="4" spans="1:16" s="28" customFormat="1" ht="15.75" hidden="1">
      <c r="A4" s="20" t="s">
        <v>90</v>
      </c>
      <c r="B4" s="33">
        <f>COUNTA(Datova_oblast)</f>
        <v>21</v>
      </c>
      <c r="D4" s="34" t="e">
        <f>IF(D1=" ?","",CONCATENATE("Tab. ",E1,":"))</f>
        <v>#REF!</v>
      </c>
      <c r="E4" s="29"/>
      <c r="F4" s="29"/>
      <c r="G4" s="29"/>
      <c r="H4" s="34" t="str">
        <f>IF(H3="Zadejte název tabulky","",H3)</f>
        <v>Přehled výdajů kapitoly 333-MŠMT – státní správa a vzdělávání</v>
      </c>
      <c r="I4" s="31"/>
      <c r="J4" s="29"/>
      <c r="K4" s="29"/>
      <c r="L4" s="29"/>
      <c r="M4" s="29"/>
      <c r="N4" s="29"/>
      <c r="O4" s="29"/>
      <c r="P4" s="29"/>
    </row>
    <row r="5" spans="1:16" s="28" customFormat="1" ht="15.75">
      <c r="A5" s="20" t="str">
        <f>IF(D5="","odstr","OK")</f>
        <v>odstr</v>
      </c>
      <c r="B5" s="35">
        <v>0</v>
      </c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s="28" customFormat="1" ht="21" customHeight="1" hidden="1">
      <c r="A6" s="20" t="str">
        <f>IF(COUNTBLANK(C6:IV6)=254,"odstr","OK")</f>
        <v>odstr</v>
      </c>
      <c r="B6" s="38" t="s">
        <v>92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s="28" customFormat="1" ht="21" customHeight="1" hidden="1">
      <c r="A7" s="20" t="str">
        <f>IF(COUNTBLANK(C7:IV7)=254,"odstr","OK")</f>
        <v>odstr</v>
      </c>
      <c r="B7" s="38" t="s">
        <v>93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7" s="41" customFormat="1" ht="21" customHeight="1" thickBot="1">
      <c r="A8" s="20" t="s">
        <v>90</v>
      </c>
      <c r="B8" s="20"/>
      <c r="D8" s="42" t="s">
        <v>562</v>
      </c>
      <c r="E8" s="43"/>
      <c r="F8" s="43"/>
      <c r="G8" s="43"/>
      <c r="H8" s="43"/>
      <c r="I8" s="44"/>
      <c r="J8" s="44"/>
      <c r="K8" s="44"/>
      <c r="L8" s="44"/>
      <c r="M8" s="44"/>
      <c r="N8" s="44"/>
      <c r="O8" s="44"/>
      <c r="P8" s="45" t="s">
        <v>181</v>
      </c>
      <c r="Q8" s="20"/>
    </row>
    <row r="9" spans="1:17" ht="3.75" customHeight="1">
      <c r="A9" s="20" t="s">
        <v>90</v>
      </c>
      <c r="C9" s="46"/>
      <c r="D9" s="617"/>
      <c r="E9" s="618"/>
      <c r="F9" s="618"/>
      <c r="G9" s="618"/>
      <c r="H9" s="618"/>
      <c r="I9" s="619"/>
      <c r="J9" s="608" t="s">
        <v>206</v>
      </c>
      <c r="K9" s="627"/>
      <c r="L9" s="628"/>
      <c r="M9" s="635" t="s">
        <v>207</v>
      </c>
      <c r="N9" s="627"/>
      <c r="O9" s="628"/>
      <c r="P9" s="605" t="s">
        <v>208</v>
      </c>
      <c r="Q9" s="47"/>
    </row>
    <row r="10" spans="1:17" ht="3.75" customHeight="1">
      <c r="A10" s="20" t="s">
        <v>90</v>
      </c>
      <c r="C10" s="46"/>
      <c r="D10" s="620"/>
      <c r="E10" s="621"/>
      <c r="F10" s="621"/>
      <c r="G10" s="621"/>
      <c r="H10" s="621"/>
      <c r="I10" s="622"/>
      <c r="J10" s="629"/>
      <c r="K10" s="630"/>
      <c r="L10" s="631"/>
      <c r="M10" s="636"/>
      <c r="N10" s="630"/>
      <c r="O10" s="631"/>
      <c r="P10" s="606"/>
      <c r="Q10" s="47"/>
    </row>
    <row r="11" spans="1:17" ht="3.75" customHeight="1">
      <c r="A11" s="20" t="s">
        <v>90</v>
      </c>
      <c r="C11" s="46"/>
      <c r="D11" s="620"/>
      <c r="E11" s="621"/>
      <c r="F11" s="621"/>
      <c r="G11" s="621"/>
      <c r="H11" s="621"/>
      <c r="I11" s="622"/>
      <c r="J11" s="629"/>
      <c r="K11" s="630"/>
      <c r="L11" s="631"/>
      <c r="M11" s="636"/>
      <c r="N11" s="630"/>
      <c r="O11" s="631"/>
      <c r="P11" s="606"/>
      <c r="Q11" s="47"/>
    </row>
    <row r="12" spans="1:17" ht="3.75" customHeight="1">
      <c r="A12" s="20" t="s">
        <v>90</v>
      </c>
      <c r="C12" s="46"/>
      <c r="D12" s="620"/>
      <c r="E12" s="621"/>
      <c r="F12" s="621"/>
      <c r="G12" s="621"/>
      <c r="H12" s="621"/>
      <c r="I12" s="622"/>
      <c r="J12" s="632"/>
      <c r="K12" s="633"/>
      <c r="L12" s="634"/>
      <c r="M12" s="637"/>
      <c r="N12" s="633"/>
      <c r="O12" s="634"/>
      <c r="P12" s="606"/>
      <c r="Q12" s="47"/>
    </row>
    <row r="13" spans="1:17" ht="15" customHeight="1" thickBot="1">
      <c r="A13" s="20" t="s">
        <v>90</v>
      </c>
      <c r="B13" s="20" t="s">
        <v>150</v>
      </c>
      <c r="C13" s="46"/>
      <c r="D13" s="623"/>
      <c r="E13" s="624"/>
      <c r="F13" s="624"/>
      <c r="G13" s="624"/>
      <c r="H13" s="624"/>
      <c r="I13" s="625"/>
      <c r="J13" s="48" t="s">
        <v>209</v>
      </c>
      <c r="K13" s="49" t="s">
        <v>210</v>
      </c>
      <c r="L13" s="50" t="s">
        <v>211</v>
      </c>
      <c r="M13" s="133" t="s">
        <v>212</v>
      </c>
      <c r="N13" s="49" t="s">
        <v>210</v>
      </c>
      <c r="O13" s="50" t="s">
        <v>211</v>
      </c>
      <c r="P13" s="607"/>
      <c r="Q13" s="47"/>
    </row>
    <row r="14" spans="1:17" ht="13.5" thickTop="1">
      <c r="A14" s="51" t="s">
        <v>90</v>
      </c>
      <c r="B14" s="22" t="s">
        <v>94</v>
      </c>
      <c r="C14" s="52"/>
      <c r="D14" s="53"/>
      <c r="E14" s="54" t="s">
        <v>201</v>
      </c>
      <c r="F14" s="54"/>
      <c r="G14" s="54"/>
      <c r="H14" s="55"/>
      <c r="I14" s="56"/>
      <c r="J14" s="57">
        <v>842175.071</v>
      </c>
      <c r="K14" s="58">
        <v>134134545.154</v>
      </c>
      <c r="L14" s="59">
        <v>13355991.476999993</v>
      </c>
      <c r="M14" s="134">
        <v>12869.07</v>
      </c>
      <c r="N14" s="58">
        <v>3652457.919</v>
      </c>
      <c r="O14" s="59">
        <v>4527823.477</v>
      </c>
      <c r="P14" s="61">
        <v>156525862.16799998</v>
      </c>
      <c r="Q14" s="47"/>
    </row>
    <row r="15" spans="1:17" ht="12.75" customHeight="1">
      <c r="A15" s="51" t="s">
        <v>90</v>
      </c>
      <c r="B15" s="22" t="s">
        <v>94</v>
      </c>
      <c r="C15" s="52"/>
      <c r="D15" s="72"/>
      <c r="E15" s="73" t="s">
        <v>202</v>
      </c>
      <c r="F15" s="73"/>
      <c r="G15" s="73"/>
      <c r="H15" s="74"/>
      <c r="I15" s="75"/>
      <c r="J15" s="76">
        <v>850712.34</v>
      </c>
      <c r="K15" s="77">
        <v>137712361.286</v>
      </c>
      <c r="L15" s="78">
        <v>13197560.607999984</v>
      </c>
      <c r="M15" s="135">
        <v>13171.572</v>
      </c>
      <c r="N15" s="77">
        <v>3774579.227</v>
      </c>
      <c r="O15" s="78">
        <v>3953364.2280000006</v>
      </c>
      <c r="P15" s="80">
        <v>159501749.261</v>
      </c>
      <c r="Q15" s="47"/>
    </row>
    <row r="16" spans="1:17" ht="13.5" thickBot="1">
      <c r="A16" s="51" t="s">
        <v>90</v>
      </c>
      <c r="B16" s="22" t="s">
        <v>94</v>
      </c>
      <c r="C16" s="52"/>
      <c r="D16" s="121"/>
      <c r="E16" s="122" t="s">
        <v>203</v>
      </c>
      <c r="F16" s="122"/>
      <c r="G16" s="122"/>
      <c r="H16" s="123"/>
      <c r="I16" s="124"/>
      <c r="J16" s="125">
        <v>827390.06493</v>
      </c>
      <c r="K16" s="126">
        <v>141528772.13254</v>
      </c>
      <c r="L16" s="127">
        <v>9522628.819259994</v>
      </c>
      <c r="M16" s="136">
        <v>22710.56041</v>
      </c>
      <c r="N16" s="126">
        <v>3405327.10453</v>
      </c>
      <c r="O16" s="127">
        <v>2204611.34245</v>
      </c>
      <c r="P16" s="128">
        <v>157511440.02411997</v>
      </c>
      <c r="Q16" s="47"/>
    </row>
    <row r="17" spans="1:17" ht="13.5" thickBot="1">
      <c r="A17" s="51" t="s">
        <v>90</v>
      </c>
      <c r="B17" s="22" t="s">
        <v>94</v>
      </c>
      <c r="C17" s="52"/>
      <c r="D17" s="108"/>
      <c r="E17" s="109" t="s">
        <v>204</v>
      </c>
      <c r="F17" s="109"/>
      <c r="G17" s="109"/>
      <c r="H17" s="110"/>
      <c r="I17" s="111"/>
      <c r="J17" s="129">
        <v>0.9725850043858539</v>
      </c>
      <c r="K17" s="130">
        <v>1.0277129141560073</v>
      </c>
      <c r="L17" s="131">
        <v>0.7215446173808551</v>
      </c>
      <c r="M17" s="137">
        <v>1.7242103228073307</v>
      </c>
      <c r="N17" s="130">
        <v>0.9021739642319078</v>
      </c>
      <c r="O17" s="131">
        <v>0.5576544976138736</v>
      </c>
      <c r="P17" s="132">
        <v>0.9875217090339041</v>
      </c>
      <c r="Q17" s="47"/>
    </row>
    <row r="18" spans="1:16" ht="13.5">
      <c r="A18" s="51" t="s">
        <v>90</v>
      </c>
      <c r="B18" s="51" t="s">
        <v>95</v>
      </c>
      <c r="D18" s="117"/>
      <c r="E18" s="118"/>
      <c r="F18" s="118"/>
      <c r="G18" s="118"/>
      <c r="H18" s="118"/>
      <c r="I18" s="117"/>
      <c r="J18" s="117"/>
      <c r="K18" s="117"/>
      <c r="L18" s="117"/>
      <c r="M18" s="117"/>
      <c r="N18" s="117"/>
      <c r="O18" s="117"/>
      <c r="P18" s="119" t="s">
        <v>53</v>
      </c>
    </row>
    <row r="19" spans="1:16" ht="12.75">
      <c r="A19" s="51" t="str">
        <f>IF(COUNTBLANK(D19:E19)=2,"odstr","OK")</f>
        <v>odstr</v>
      </c>
      <c r="B19" s="51"/>
      <c r="D19" s="120"/>
      <c r="E19" s="601"/>
      <c r="F19" s="601"/>
      <c r="G19" s="601"/>
      <c r="H19" s="601"/>
      <c r="I19" s="601"/>
      <c r="J19" s="601"/>
      <c r="K19" s="601"/>
      <c r="L19" s="601"/>
      <c r="M19" s="601"/>
      <c r="N19" s="601"/>
      <c r="O19" s="601"/>
      <c r="P19" s="601"/>
    </row>
    <row r="20" spans="1:16" ht="12.75">
      <c r="A20" s="51" t="str">
        <f>IF(COUNTBLANK(D20:E20)=2,"odstr","OK")</f>
        <v>odstr</v>
      </c>
      <c r="B20" s="51"/>
      <c r="D20" s="120"/>
      <c r="E20" s="601"/>
      <c r="F20" s="601"/>
      <c r="G20" s="601"/>
      <c r="H20" s="601"/>
      <c r="I20" s="601"/>
      <c r="J20" s="601"/>
      <c r="K20" s="601"/>
      <c r="L20" s="601"/>
      <c r="M20" s="601"/>
      <c r="N20" s="601"/>
      <c r="O20" s="601"/>
      <c r="P20" s="601"/>
    </row>
    <row r="21" spans="1:2" ht="12.75">
      <c r="A21" s="51" t="s">
        <v>95</v>
      </c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15" ht="12.75">
      <c r="A32" s="51"/>
      <c r="B32" s="51"/>
      <c r="O32" s="7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</sheetData>
  <sheetProtection/>
  <mergeCells count="6">
    <mergeCell ref="E20:P20"/>
    <mergeCell ref="P9:P13"/>
    <mergeCell ref="E19:P19"/>
    <mergeCell ref="D9:I13"/>
    <mergeCell ref="J9:L12"/>
    <mergeCell ref="M9:O12"/>
  </mergeCells>
  <conditionalFormatting sqref="C1:E1">
    <cfRule type="cellIs" priority="1" dxfId="91" operator="equal" stopIfTrue="1">
      <formula>"nezadána"</formula>
    </cfRule>
  </conditionalFormatting>
  <conditionalFormatting sqref="B14:B17 A2:A20">
    <cfRule type="cellIs" priority="2" dxfId="92" operator="equal" stopIfTrue="1">
      <formula>"odstr"</formula>
    </cfRule>
  </conditionalFormatting>
  <conditionalFormatting sqref="B1">
    <cfRule type="cellIs" priority="3" dxfId="93" operator="equal" stopIfTrue="1">
      <formula>"FUNKCE"</formula>
    </cfRule>
  </conditionalFormatting>
  <conditionalFormatting sqref="G8">
    <cfRule type="expression" priority="4" dxfId="0" stopIfTrue="1">
      <formula>Q8=" "</formula>
    </cfRule>
  </conditionalFormatting>
  <conditionalFormatting sqref="P18">
    <cfRule type="expression" priority="5" dxfId="0" stopIfTrue="1">
      <formula>Q18=" "</formula>
    </cfRule>
  </conditionalFormatting>
  <conditionalFormatting sqref="P1 F1:I1">
    <cfRule type="cellIs" priority="6" dxfId="94" operator="notEqual" stopIfTrue="1">
      <formula>""</formula>
    </cfRule>
  </conditionalFormatting>
  <conditionalFormatting sqref="G3">
    <cfRule type="expression" priority="7" dxfId="0" stopIfTrue="1">
      <formula>D1=" ?"</formula>
    </cfRule>
  </conditionalFormatting>
  <conditionalFormatting sqref="B4">
    <cfRule type="expression" priority="8" dxfId="93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P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8"/>
  <dimension ref="A1:AT217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5.75390625" style="26" customWidth="1"/>
    <col min="6" max="6" width="1.12109375" style="26" customWidth="1"/>
    <col min="7" max="7" width="12.375" style="26" customWidth="1"/>
    <col min="8" max="8" width="32.875" style="26" customWidth="1"/>
    <col min="9" max="9" width="1.12109375" style="26" customWidth="1"/>
    <col min="10" max="10" width="10.00390625" style="26" customWidth="1"/>
    <col min="11" max="11" width="10.125" style="26" customWidth="1"/>
    <col min="12" max="12" width="10.25390625" style="26" customWidth="1"/>
    <col min="13" max="13" width="13.875" style="26" customWidth="1"/>
    <col min="14" max="37" width="1.75390625" style="26" customWidth="1"/>
    <col min="38" max="16384" width="9.125" style="26" customWidth="1"/>
  </cols>
  <sheetData>
    <row r="1" spans="1:14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CONCATENATE(C1,M1)</f>
        <v>#REF!</v>
      </c>
      <c r="F1" s="18">
        <v>4</v>
      </c>
      <c r="G1" s="19"/>
      <c r="H1" s="19"/>
      <c r="I1" s="19"/>
      <c r="K1" s="21"/>
      <c r="L1" s="21"/>
      <c r="M1" s="22"/>
      <c r="N1" s="23"/>
    </row>
    <row r="2" spans="1:3" ht="12.75">
      <c r="A2" s="20" t="s">
        <v>90</v>
      </c>
      <c r="B2" s="24"/>
      <c r="C2" s="25"/>
    </row>
    <row r="3" spans="1:13" s="28" customFormat="1" ht="15.75">
      <c r="A3" s="20" t="s">
        <v>90</v>
      </c>
      <c r="B3" s="27" t="s">
        <v>98</v>
      </c>
      <c r="D3" s="29" t="s">
        <v>59</v>
      </c>
      <c r="E3" s="29"/>
      <c r="F3" s="29"/>
      <c r="G3" s="30"/>
      <c r="H3" s="30" t="s">
        <v>213</v>
      </c>
      <c r="I3" s="31"/>
      <c r="J3" s="29"/>
      <c r="K3" s="29"/>
      <c r="L3" s="29"/>
      <c r="M3" s="29"/>
    </row>
    <row r="4" spans="1:13" s="28" customFormat="1" ht="15.75" hidden="1">
      <c r="A4" s="20" t="s">
        <v>90</v>
      </c>
      <c r="B4" s="33">
        <f>COUNTA(Datova_oblast)</f>
        <v>108</v>
      </c>
      <c r="D4" s="34" t="e">
        <f>IF(D1=" ?","",CONCATENATE("Tab. ",E1,":"))</f>
        <v>#REF!</v>
      </c>
      <c r="E4" s="29"/>
      <c r="F4" s="29"/>
      <c r="G4" s="34"/>
      <c r="H4" s="34" t="str">
        <f>IF(H3="Zadejte název tabulky","",H3)</f>
        <v>Příjmy kapitoly 333-MŠMT – podle položek</v>
      </c>
      <c r="I4" s="31"/>
      <c r="J4" s="29"/>
      <c r="K4" s="29"/>
      <c r="L4" s="29"/>
      <c r="M4" s="29"/>
    </row>
    <row r="5" spans="1:13" s="28" customFormat="1" ht="15.75">
      <c r="A5" s="20" t="str">
        <f>IF(D5="","odstr","OK")</f>
        <v>odstr</v>
      </c>
      <c r="B5" s="35">
        <v>0</v>
      </c>
      <c r="D5" s="36"/>
      <c r="E5" s="37"/>
      <c r="F5" s="37"/>
      <c r="G5" s="37"/>
      <c r="H5" s="37"/>
      <c r="I5" s="37"/>
      <c r="J5" s="37"/>
      <c r="K5" s="37"/>
      <c r="L5" s="37"/>
      <c r="M5" s="37"/>
    </row>
    <row r="6" spans="1:13" s="28" customFormat="1" ht="21" customHeight="1" hidden="1">
      <c r="A6" s="20" t="str">
        <f>IF(COUNTBLANK(C6:IV6)=254,"odstr","OK")</f>
        <v>odstr</v>
      </c>
      <c r="B6" s="38" t="s">
        <v>92</v>
      </c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s="28" customFormat="1" ht="21" customHeight="1" hidden="1">
      <c r="A7" s="20" t="str">
        <f>IF(COUNTBLANK(C7:IV7)=254,"odstr","OK")</f>
        <v>odstr</v>
      </c>
      <c r="B7" s="38" t="s">
        <v>93</v>
      </c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4" s="41" customFormat="1" ht="21" customHeight="1" thickBot="1">
      <c r="A8" s="20" t="s">
        <v>90</v>
      </c>
      <c r="B8" s="20"/>
      <c r="D8" s="42" t="s">
        <v>562</v>
      </c>
      <c r="E8" s="43"/>
      <c r="F8" s="43"/>
      <c r="G8" s="43"/>
      <c r="H8" s="43"/>
      <c r="I8" s="44"/>
      <c r="J8" s="44"/>
      <c r="K8" s="44"/>
      <c r="L8" s="44"/>
      <c r="M8" s="45" t="s">
        <v>181</v>
      </c>
      <c r="N8" s="20"/>
    </row>
    <row r="9" spans="1:14" ht="6" customHeight="1">
      <c r="A9" s="20" t="s">
        <v>90</v>
      </c>
      <c r="C9" s="46"/>
      <c r="D9" s="638" t="s">
        <v>214</v>
      </c>
      <c r="E9" s="610"/>
      <c r="F9" s="138"/>
      <c r="G9" s="642" t="s">
        <v>215</v>
      </c>
      <c r="H9" s="140"/>
      <c r="I9" s="141"/>
      <c r="J9" s="645" t="s">
        <v>216</v>
      </c>
      <c r="K9" s="648" t="s">
        <v>217</v>
      </c>
      <c r="L9" s="652" t="s">
        <v>203</v>
      </c>
      <c r="M9" s="605" t="s">
        <v>218</v>
      </c>
      <c r="N9" s="47"/>
    </row>
    <row r="10" spans="1:14" ht="6" customHeight="1">
      <c r="A10" s="20" t="s">
        <v>90</v>
      </c>
      <c r="C10" s="46"/>
      <c r="D10" s="639"/>
      <c r="E10" s="613"/>
      <c r="F10" s="142"/>
      <c r="G10" s="643"/>
      <c r="H10" s="144"/>
      <c r="I10" s="145"/>
      <c r="J10" s="646"/>
      <c r="K10" s="649"/>
      <c r="L10" s="653"/>
      <c r="M10" s="606"/>
      <c r="N10" s="47"/>
    </row>
    <row r="11" spans="1:14" ht="6" customHeight="1">
      <c r="A11" s="20" t="s">
        <v>90</v>
      </c>
      <c r="C11" s="46"/>
      <c r="D11" s="639"/>
      <c r="E11" s="613"/>
      <c r="F11" s="142"/>
      <c r="G11" s="643"/>
      <c r="H11" s="144"/>
      <c r="I11" s="145"/>
      <c r="J11" s="646"/>
      <c r="K11" s="649"/>
      <c r="L11" s="653"/>
      <c r="M11" s="606"/>
      <c r="N11" s="47"/>
    </row>
    <row r="12" spans="1:14" ht="6" customHeight="1">
      <c r="A12" s="20" t="s">
        <v>90</v>
      </c>
      <c r="C12" s="46"/>
      <c r="D12" s="639"/>
      <c r="E12" s="613"/>
      <c r="F12" s="142"/>
      <c r="G12" s="643"/>
      <c r="H12" s="144"/>
      <c r="I12" s="145"/>
      <c r="J12" s="646"/>
      <c r="K12" s="649"/>
      <c r="L12" s="653"/>
      <c r="M12" s="606"/>
      <c r="N12" s="47"/>
    </row>
    <row r="13" spans="1:14" ht="6" customHeight="1" thickBot="1">
      <c r="A13" s="20" t="s">
        <v>90</v>
      </c>
      <c r="C13" s="46"/>
      <c r="D13" s="640"/>
      <c r="E13" s="641"/>
      <c r="F13" s="146"/>
      <c r="G13" s="644"/>
      <c r="H13" s="148"/>
      <c r="I13" s="149"/>
      <c r="J13" s="647"/>
      <c r="K13" s="650"/>
      <c r="L13" s="654"/>
      <c r="M13" s="607"/>
      <c r="N13" s="47"/>
    </row>
    <row r="14" spans="1:14" ht="13.5" thickTop="1">
      <c r="A14" s="51"/>
      <c r="B14" s="22"/>
      <c r="C14" s="52"/>
      <c r="D14" s="226"/>
      <c r="E14" s="227">
        <v>1361</v>
      </c>
      <c r="F14" s="228"/>
      <c r="G14" s="229" t="s">
        <v>219</v>
      </c>
      <c r="H14" s="230"/>
      <c r="I14" s="231"/>
      <c r="J14" s="232">
        <v>200</v>
      </c>
      <c r="K14" s="233">
        <v>200</v>
      </c>
      <c r="L14" s="234">
        <v>796.08622</v>
      </c>
      <c r="M14" s="235">
        <v>3.9804311</v>
      </c>
      <c r="N14" s="47"/>
    </row>
    <row r="15" spans="1:14" ht="12.75">
      <c r="A15" s="51"/>
      <c r="B15" s="22"/>
      <c r="C15" s="52"/>
      <c r="D15" s="269"/>
      <c r="E15" s="270">
        <v>1</v>
      </c>
      <c r="F15" s="271"/>
      <c r="G15" s="279" t="s">
        <v>220</v>
      </c>
      <c r="H15" s="296"/>
      <c r="I15" s="272"/>
      <c r="J15" s="273">
        <v>200</v>
      </c>
      <c r="K15" s="274">
        <v>200</v>
      </c>
      <c r="L15" s="275">
        <v>796.08622</v>
      </c>
      <c r="M15" s="276">
        <v>3.9804311</v>
      </c>
      <c r="N15" s="47"/>
    </row>
    <row r="16" spans="1:14" ht="12.75">
      <c r="A16" s="51" t="e">
        <f aca="true" t="shared" si="0" ref="A16:A32">IF(COUNTBLANK(C16:IV16)=254,"odstr",IF(AND($A$1="TISK",SUM(J16:M16)=0),"odstr","OK"))</f>
        <v>#REF!</v>
      </c>
      <c r="B16" s="22" t="s">
        <v>94</v>
      </c>
      <c r="C16" s="52"/>
      <c r="D16" s="241"/>
      <c r="E16" s="277">
        <v>2111</v>
      </c>
      <c r="F16" s="243"/>
      <c r="G16" s="323" t="s">
        <v>221</v>
      </c>
      <c r="H16" s="245"/>
      <c r="I16" s="246"/>
      <c r="J16" s="247">
        <v>66</v>
      </c>
      <c r="K16" s="248">
        <v>66</v>
      </c>
      <c r="L16" s="249">
        <v>73.1</v>
      </c>
      <c r="M16" s="250">
        <v>1.1075757575757574</v>
      </c>
      <c r="N16" s="47"/>
    </row>
    <row r="17" spans="1:14" ht="12.75">
      <c r="A17" s="51" t="e">
        <f t="shared" si="0"/>
        <v>#REF!</v>
      </c>
      <c r="B17" s="22" t="s">
        <v>94</v>
      </c>
      <c r="C17" s="52"/>
      <c r="D17" s="241"/>
      <c r="E17" s="242">
        <v>2119</v>
      </c>
      <c r="F17" s="243"/>
      <c r="G17" s="244" t="s">
        <v>222</v>
      </c>
      <c r="H17" s="245"/>
      <c r="I17" s="246"/>
      <c r="J17" s="247">
        <v>0</v>
      </c>
      <c r="K17" s="248">
        <v>0</v>
      </c>
      <c r="L17" s="249">
        <v>4</v>
      </c>
      <c r="M17" s="250" t="s">
        <v>195</v>
      </c>
      <c r="N17" s="47"/>
    </row>
    <row r="18" spans="1:14" ht="12.75">
      <c r="A18" s="51" t="e">
        <f t="shared" si="0"/>
        <v>#REF!</v>
      </c>
      <c r="B18" s="22" t="s">
        <v>94</v>
      </c>
      <c r="C18" s="52"/>
      <c r="D18" s="251"/>
      <c r="E18" s="242">
        <v>2123</v>
      </c>
      <c r="F18" s="252"/>
      <c r="G18" s="244" t="s">
        <v>223</v>
      </c>
      <c r="H18" s="253"/>
      <c r="I18" s="254"/>
      <c r="J18" s="255">
        <v>0</v>
      </c>
      <c r="K18" s="256">
        <v>0</v>
      </c>
      <c r="L18" s="257">
        <v>9119.108</v>
      </c>
      <c r="M18" s="258" t="s">
        <v>195</v>
      </c>
      <c r="N18" s="47"/>
    </row>
    <row r="19" spans="1:14" ht="12.75">
      <c r="A19" s="51" t="e">
        <f t="shared" si="0"/>
        <v>#REF!</v>
      </c>
      <c r="B19" s="22" t="s">
        <v>94</v>
      </c>
      <c r="C19" s="52"/>
      <c r="D19" s="251"/>
      <c r="E19" s="242">
        <v>2131</v>
      </c>
      <c r="F19" s="252"/>
      <c r="G19" s="244" t="s">
        <v>224</v>
      </c>
      <c r="H19" s="253"/>
      <c r="I19" s="254"/>
      <c r="J19" s="255">
        <v>15</v>
      </c>
      <c r="K19" s="256">
        <v>3.6</v>
      </c>
      <c r="L19" s="257">
        <v>3.6</v>
      </c>
      <c r="M19" s="258">
        <v>1</v>
      </c>
      <c r="N19" s="47"/>
    </row>
    <row r="20" spans="1:14" ht="12.75">
      <c r="A20" s="51" t="e">
        <f t="shared" si="0"/>
        <v>#REF!</v>
      </c>
      <c r="B20" s="22" t="s">
        <v>94</v>
      </c>
      <c r="C20" s="52"/>
      <c r="D20" s="251"/>
      <c r="E20" s="242">
        <v>2132</v>
      </c>
      <c r="F20" s="252"/>
      <c r="G20" s="244" t="s">
        <v>225</v>
      </c>
      <c r="H20" s="253"/>
      <c r="I20" s="254"/>
      <c r="J20" s="255">
        <v>1279</v>
      </c>
      <c r="K20" s="256">
        <v>1261.621</v>
      </c>
      <c r="L20" s="257">
        <v>9827.70794</v>
      </c>
      <c r="M20" s="258">
        <v>7.7897466354792755</v>
      </c>
      <c r="N20" s="47"/>
    </row>
    <row r="21" spans="1:14" ht="13.5" customHeight="1">
      <c r="A21" s="51" t="e">
        <f t="shared" si="0"/>
        <v>#REF!</v>
      </c>
      <c r="B21" s="22" t="s">
        <v>94</v>
      </c>
      <c r="C21" s="52"/>
      <c r="D21" s="251"/>
      <c r="E21" s="242">
        <v>2133</v>
      </c>
      <c r="F21" s="252"/>
      <c r="G21" s="244" t="s">
        <v>226</v>
      </c>
      <c r="H21" s="253"/>
      <c r="I21" s="254"/>
      <c r="J21" s="255">
        <v>0</v>
      </c>
      <c r="K21" s="256">
        <v>0</v>
      </c>
      <c r="L21" s="257">
        <v>0.59</v>
      </c>
      <c r="M21" s="258" t="s">
        <v>195</v>
      </c>
      <c r="N21" s="47"/>
    </row>
    <row r="22" spans="1:14" ht="12.75">
      <c r="A22" s="51" t="e">
        <f t="shared" si="0"/>
        <v>#REF!</v>
      </c>
      <c r="B22" s="22" t="s">
        <v>94</v>
      </c>
      <c r="C22" s="52"/>
      <c r="D22" s="251"/>
      <c r="E22" s="242">
        <v>2141</v>
      </c>
      <c r="F22" s="252"/>
      <c r="G22" s="244" t="s">
        <v>227</v>
      </c>
      <c r="H22" s="253"/>
      <c r="I22" s="254"/>
      <c r="J22" s="255">
        <v>0</v>
      </c>
      <c r="K22" s="256">
        <v>0</v>
      </c>
      <c r="L22" s="257">
        <v>1.37288</v>
      </c>
      <c r="M22" s="258" t="s">
        <v>195</v>
      </c>
      <c r="N22" s="47"/>
    </row>
    <row r="23" spans="1:14" ht="12.75">
      <c r="A23" s="51" t="e">
        <f t="shared" si="0"/>
        <v>#REF!</v>
      </c>
      <c r="B23" s="22" t="s">
        <v>94</v>
      </c>
      <c r="C23" s="52"/>
      <c r="D23" s="259"/>
      <c r="E23" s="260">
        <v>2143</v>
      </c>
      <c r="F23" s="261"/>
      <c r="G23" s="262" t="s">
        <v>228</v>
      </c>
      <c r="H23" s="263"/>
      <c r="I23" s="264"/>
      <c r="J23" s="265">
        <v>0</v>
      </c>
      <c r="K23" s="266">
        <v>0</v>
      </c>
      <c r="L23" s="267">
        <v>35.327769999999994</v>
      </c>
      <c r="M23" s="268" t="s">
        <v>195</v>
      </c>
      <c r="N23" s="47"/>
    </row>
    <row r="24" spans="1:14" ht="27" customHeight="1">
      <c r="A24" s="51" t="e">
        <f t="shared" si="0"/>
        <v>#REF!</v>
      </c>
      <c r="B24" s="22" t="s">
        <v>94</v>
      </c>
      <c r="C24" s="52"/>
      <c r="D24" s="269"/>
      <c r="E24" s="270">
        <v>21</v>
      </c>
      <c r="F24" s="271"/>
      <c r="G24" s="651" t="s">
        <v>28</v>
      </c>
      <c r="H24" s="651"/>
      <c r="I24" s="272"/>
      <c r="J24" s="273">
        <v>1360</v>
      </c>
      <c r="K24" s="274">
        <v>1331.221</v>
      </c>
      <c r="L24" s="275">
        <v>19064.80659</v>
      </c>
      <c r="M24" s="276">
        <v>14.321293451650778</v>
      </c>
      <c r="N24" s="47"/>
    </row>
    <row r="25" spans="1:14" ht="12.75" customHeight="1">
      <c r="A25" s="51" t="e">
        <f t="shared" si="0"/>
        <v>#REF!</v>
      </c>
      <c r="B25" s="22" t="s">
        <v>94</v>
      </c>
      <c r="C25" s="52"/>
      <c r="D25" s="251"/>
      <c r="E25" s="242">
        <v>2211</v>
      </c>
      <c r="F25" s="252"/>
      <c r="G25" s="244" t="s">
        <v>221</v>
      </c>
      <c r="H25" s="253"/>
      <c r="I25" s="254"/>
      <c r="J25" s="255">
        <v>0</v>
      </c>
      <c r="K25" s="256">
        <v>0</v>
      </c>
      <c r="L25" s="257">
        <v>163.97262</v>
      </c>
      <c r="M25" s="258" t="s">
        <v>195</v>
      </c>
      <c r="N25" s="47"/>
    </row>
    <row r="26" spans="1:14" ht="12.75" customHeight="1">
      <c r="A26" s="51" t="e">
        <f t="shared" si="0"/>
        <v>#REF!</v>
      </c>
      <c r="B26" s="22" t="s">
        <v>94</v>
      </c>
      <c r="C26" s="52"/>
      <c r="D26" s="241"/>
      <c r="E26" s="277">
        <v>2212</v>
      </c>
      <c r="F26" s="243"/>
      <c r="G26" s="244" t="s">
        <v>229</v>
      </c>
      <c r="H26" s="245"/>
      <c r="I26" s="246"/>
      <c r="J26" s="247">
        <v>0</v>
      </c>
      <c r="K26" s="248">
        <v>0</v>
      </c>
      <c r="L26" s="249">
        <v>6.23719</v>
      </c>
      <c r="M26" s="258" t="s">
        <v>195</v>
      </c>
      <c r="N26" s="47"/>
    </row>
    <row r="27" spans="1:14" ht="12.75" customHeight="1">
      <c r="A27" s="51" t="e">
        <f t="shared" si="0"/>
        <v>#REF!</v>
      </c>
      <c r="B27" s="22" t="s">
        <v>94</v>
      </c>
      <c r="C27" s="52"/>
      <c r="D27" s="241"/>
      <c r="E27" s="277">
        <v>2221</v>
      </c>
      <c r="F27" s="243"/>
      <c r="G27" s="278" t="s">
        <v>230</v>
      </c>
      <c r="H27" s="245"/>
      <c r="I27" s="246"/>
      <c r="J27" s="247">
        <v>0</v>
      </c>
      <c r="K27" s="248">
        <v>0</v>
      </c>
      <c r="L27" s="249">
        <v>1387.33129</v>
      </c>
      <c r="M27" s="250" t="s">
        <v>195</v>
      </c>
      <c r="N27" s="47"/>
    </row>
    <row r="28" spans="1:14" ht="12.75" customHeight="1">
      <c r="A28" s="51" t="e">
        <f t="shared" si="0"/>
        <v>#REF!</v>
      </c>
      <c r="B28" s="22" t="s">
        <v>94</v>
      </c>
      <c r="C28" s="52"/>
      <c r="D28" s="241"/>
      <c r="E28" s="277">
        <v>2222</v>
      </c>
      <c r="F28" s="243"/>
      <c r="G28" s="262" t="s">
        <v>231</v>
      </c>
      <c r="H28" s="245"/>
      <c r="I28" s="246"/>
      <c r="J28" s="247">
        <v>0</v>
      </c>
      <c r="K28" s="248">
        <v>0</v>
      </c>
      <c r="L28" s="249">
        <v>5359.92214</v>
      </c>
      <c r="M28" s="250" t="s">
        <v>195</v>
      </c>
      <c r="N28" s="47"/>
    </row>
    <row r="29" spans="1:14" ht="12.75" customHeight="1">
      <c r="A29" s="51" t="e">
        <f t="shared" si="0"/>
        <v>#REF!</v>
      </c>
      <c r="B29" s="22" t="s">
        <v>94</v>
      </c>
      <c r="C29" s="52"/>
      <c r="D29" s="269"/>
      <c r="E29" s="270">
        <v>22</v>
      </c>
      <c r="F29" s="271"/>
      <c r="G29" s="279" t="s">
        <v>29</v>
      </c>
      <c r="H29" s="280"/>
      <c r="I29" s="272"/>
      <c r="J29" s="273">
        <v>0</v>
      </c>
      <c r="K29" s="274">
        <v>0</v>
      </c>
      <c r="L29" s="275">
        <v>6917.46324</v>
      </c>
      <c r="M29" s="276" t="s">
        <v>195</v>
      </c>
      <c r="N29" s="47"/>
    </row>
    <row r="30" spans="1:14" ht="12.75" customHeight="1">
      <c r="A30" s="51" t="e">
        <f t="shared" si="0"/>
        <v>#REF!</v>
      </c>
      <c r="B30" s="22" t="s">
        <v>94</v>
      </c>
      <c r="C30" s="52"/>
      <c r="D30" s="251"/>
      <c r="E30" s="242">
        <v>2322</v>
      </c>
      <c r="F30" s="252"/>
      <c r="G30" s="244" t="s">
        <v>233</v>
      </c>
      <c r="H30" s="253"/>
      <c r="I30" s="254"/>
      <c r="J30" s="255">
        <v>0</v>
      </c>
      <c r="K30" s="256">
        <v>0</v>
      </c>
      <c r="L30" s="257">
        <v>90.765</v>
      </c>
      <c r="M30" s="258" t="s">
        <v>195</v>
      </c>
      <c r="N30" s="47"/>
    </row>
    <row r="31" spans="1:14" ht="12.75" customHeight="1">
      <c r="A31" s="51" t="e">
        <f t="shared" si="0"/>
        <v>#REF!</v>
      </c>
      <c r="B31" s="22" t="s">
        <v>94</v>
      </c>
      <c r="C31" s="52"/>
      <c r="D31" s="251"/>
      <c r="E31" s="242">
        <v>2324</v>
      </c>
      <c r="F31" s="252"/>
      <c r="G31" s="244" t="s">
        <v>234</v>
      </c>
      <c r="H31" s="253"/>
      <c r="I31" s="254"/>
      <c r="J31" s="255">
        <v>390</v>
      </c>
      <c r="K31" s="256">
        <v>418.779</v>
      </c>
      <c r="L31" s="257">
        <v>2370.39743</v>
      </c>
      <c r="M31" s="258">
        <v>5.660258585077093</v>
      </c>
      <c r="N31" s="47"/>
    </row>
    <row r="32" spans="1:14" ht="12.75" customHeight="1">
      <c r="A32" s="51" t="e">
        <f t="shared" si="0"/>
        <v>#REF!</v>
      </c>
      <c r="B32" s="22" t="s">
        <v>94</v>
      </c>
      <c r="C32" s="52"/>
      <c r="D32" s="281"/>
      <c r="E32" s="282">
        <v>2328</v>
      </c>
      <c r="F32" s="283"/>
      <c r="G32" s="244" t="s">
        <v>235</v>
      </c>
      <c r="H32" s="284"/>
      <c r="I32" s="285"/>
      <c r="J32" s="286">
        <v>0</v>
      </c>
      <c r="K32" s="287">
        <v>0</v>
      </c>
      <c r="L32" s="288">
        <v>0</v>
      </c>
      <c r="M32" s="289" t="s">
        <v>195</v>
      </c>
      <c r="N32" s="47"/>
    </row>
    <row r="33" spans="1:14" ht="16.5" customHeight="1">
      <c r="A33" s="51" t="e">
        <f aca="true" t="shared" si="1" ref="A33:A44">IF(COUNTBLANK(C33:IV33)=254,"odstr",IF(AND($A$1="TISK",SUM(J33:M33)=0),"odstr","OK"))</f>
        <v>#REF!</v>
      </c>
      <c r="B33" s="22"/>
      <c r="C33" s="52"/>
      <c r="D33" s="281"/>
      <c r="E33" s="282">
        <v>2329</v>
      </c>
      <c r="F33" s="283"/>
      <c r="G33" s="278" t="s">
        <v>236</v>
      </c>
      <c r="H33" s="284"/>
      <c r="I33" s="285"/>
      <c r="J33" s="286">
        <v>2</v>
      </c>
      <c r="K33" s="287">
        <v>2</v>
      </c>
      <c r="L33" s="288">
        <v>4316.298070000001</v>
      </c>
      <c r="M33" s="289">
        <v>2158.1490350000004</v>
      </c>
      <c r="N33" s="47"/>
    </row>
    <row r="34" spans="1:14" ht="12.75" customHeight="1">
      <c r="A34" s="51" t="e">
        <f t="shared" si="1"/>
        <v>#REF!</v>
      </c>
      <c r="B34" s="22"/>
      <c r="C34" s="52"/>
      <c r="D34" s="259"/>
      <c r="E34" s="260">
        <v>2391</v>
      </c>
      <c r="F34" s="261"/>
      <c r="G34" s="262" t="s">
        <v>574</v>
      </c>
      <c r="H34" s="263"/>
      <c r="I34" s="264"/>
      <c r="J34" s="265">
        <v>0</v>
      </c>
      <c r="K34" s="266">
        <v>0</v>
      </c>
      <c r="L34" s="267">
        <v>0</v>
      </c>
      <c r="M34" s="268" t="s">
        <v>195</v>
      </c>
      <c r="N34" s="47"/>
    </row>
    <row r="35" spans="1:14" ht="12.75" customHeight="1">
      <c r="A35" s="51" t="e">
        <f t="shared" si="1"/>
        <v>#REF!</v>
      </c>
      <c r="B35" s="22" t="s">
        <v>94</v>
      </c>
      <c r="C35" s="52"/>
      <c r="D35" s="269"/>
      <c r="E35" s="270">
        <v>23</v>
      </c>
      <c r="F35" s="271"/>
      <c r="G35" s="651" t="s">
        <v>30</v>
      </c>
      <c r="H35" s="651"/>
      <c r="I35" s="272"/>
      <c r="J35" s="273">
        <v>392</v>
      </c>
      <c r="K35" s="274">
        <v>420.779</v>
      </c>
      <c r="L35" s="275">
        <v>6777.460500000001</v>
      </c>
      <c r="M35" s="276">
        <v>16.106936182651705</v>
      </c>
      <c r="N35" s="47"/>
    </row>
    <row r="36" spans="1:14" ht="12.75" customHeight="1">
      <c r="A36" s="51" t="e">
        <f t="shared" si="1"/>
        <v>#REF!</v>
      </c>
      <c r="B36" s="22" t="s">
        <v>94</v>
      </c>
      <c r="C36" s="52"/>
      <c r="D36" s="241"/>
      <c r="E36" s="277">
        <v>2452</v>
      </c>
      <c r="F36" s="243"/>
      <c r="G36" s="290" t="s">
        <v>111</v>
      </c>
      <c r="H36" s="245"/>
      <c r="I36" s="291"/>
      <c r="J36" s="292">
        <v>88000</v>
      </c>
      <c r="K36" s="293">
        <v>88000</v>
      </c>
      <c r="L36" s="294">
        <v>88000</v>
      </c>
      <c r="M36" s="295">
        <v>1</v>
      </c>
      <c r="N36" s="47"/>
    </row>
    <row r="37" spans="1:14" ht="12.75" customHeight="1">
      <c r="A37" s="51" t="e">
        <f t="shared" si="1"/>
        <v>#REF!</v>
      </c>
      <c r="B37" s="22" t="s">
        <v>94</v>
      </c>
      <c r="C37" s="52"/>
      <c r="D37" s="269"/>
      <c r="E37" s="270">
        <v>24</v>
      </c>
      <c r="F37" s="271"/>
      <c r="G37" s="651" t="s">
        <v>31</v>
      </c>
      <c r="H37" s="651"/>
      <c r="I37" s="272"/>
      <c r="J37" s="273">
        <v>88000</v>
      </c>
      <c r="K37" s="274">
        <v>88000</v>
      </c>
      <c r="L37" s="275">
        <v>88000</v>
      </c>
      <c r="M37" s="276">
        <v>1</v>
      </c>
      <c r="N37" s="47"/>
    </row>
    <row r="38" spans="1:14" ht="15" customHeight="1">
      <c r="A38" s="51" t="e">
        <f t="shared" si="1"/>
        <v>#REF!</v>
      </c>
      <c r="B38" s="22" t="s">
        <v>94</v>
      </c>
      <c r="C38" s="52"/>
      <c r="D38" s="269"/>
      <c r="E38" s="270">
        <v>2</v>
      </c>
      <c r="F38" s="271"/>
      <c r="G38" s="279" t="s">
        <v>237</v>
      </c>
      <c r="H38" s="296"/>
      <c r="I38" s="272"/>
      <c r="J38" s="273">
        <v>89752</v>
      </c>
      <c r="K38" s="274">
        <v>89752</v>
      </c>
      <c r="L38" s="275">
        <v>120759.73033</v>
      </c>
      <c r="M38" s="276">
        <v>1.345482332761387</v>
      </c>
      <c r="N38" s="47"/>
    </row>
    <row r="39" spans="1:14" ht="12.75" customHeight="1">
      <c r="A39" s="51" t="e">
        <f t="shared" si="1"/>
        <v>#REF!</v>
      </c>
      <c r="B39" s="22" t="s">
        <v>94</v>
      </c>
      <c r="C39" s="52"/>
      <c r="D39" s="297"/>
      <c r="E39" s="298">
        <v>3111</v>
      </c>
      <c r="F39" s="299"/>
      <c r="G39" s="300" t="s">
        <v>238</v>
      </c>
      <c r="H39" s="301"/>
      <c r="I39" s="291"/>
      <c r="J39" s="292">
        <v>0</v>
      </c>
      <c r="K39" s="293">
        <v>0</v>
      </c>
      <c r="L39" s="294">
        <v>107.333</v>
      </c>
      <c r="M39" s="276" t="s">
        <v>195</v>
      </c>
      <c r="N39" s="47"/>
    </row>
    <row r="40" spans="1:14" ht="12.75" customHeight="1">
      <c r="A40" s="51" t="e">
        <f t="shared" si="1"/>
        <v>#REF!</v>
      </c>
      <c r="B40" s="22" t="s">
        <v>94</v>
      </c>
      <c r="C40" s="52"/>
      <c r="D40" s="297"/>
      <c r="E40" s="298">
        <v>3113</v>
      </c>
      <c r="F40" s="299"/>
      <c r="G40" s="300" t="s">
        <v>239</v>
      </c>
      <c r="H40" s="301"/>
      <c r="I40" s="291"/>
      <c r="J40" s="292">
        <v>0</v>
      </c>
      <c r="K40" s="293">
        <v>0</v>
      </c>
      <c r="L40" s="294">
        <v>0</v>
      </c>
      <c r="M40" s="276" t="s">
        <v>195</v>
      </c>
      <c r="N40" s="47"/>
    </row>
    <row r="41" spans="1:14" ht="12.75" customHeight="1">
      <c r="A41" s="51" t="e">
        <f t="shared" si="1"/>
        <v>#REF!</v>
      </c>
      <c r="B41" s="22" t="s">
        <v>94</v>
      </c>
      <c r="C41" s="52"/>
      <c r="D41" s="269"/>
      <c r="E41" s="270">
        <v>31</v>
      </c>
      <c r="F41" s="271"/>
      <c r="G41" s="651" t="s">
        <v>32</v>
      </c>
      <c r="H41" s="651"/>
      <c r="I41" s="272"/>
      <c r="J41" s="273">
        <v>0</v>
      </c>
      <c r="K41" s="274">
        <v>0</v>
      </c>
      <c r="L41" s="275">
        <v>107.333</v>
      </c>
      <c r="M41" s="276" t="s">
        <v>195</v>
      </c>
      <c r="N41" s="47"/>
    </row>
    <row r="42" spans="1:14" ht="12.75">
      <c r="A42" s="51" t="e">
        <f t="shared" si="1"/>
        <v>#REF!</v>
      </c>
      <c r="B42" s="22" t="s">
        <v>94</v>
      </c>
      <c r="C42" s="52"/>
      <c r="D42" s="269"/>
      <c r="E42" s="270">
        <v>3</v>
      </c>
      <c r="F42" s="271"/>
      <c r="G42" s="279" t="s">
        <v>240</v>
      </c>
      <c r="H42" s="296"/>
      <c r="I42" s="272"/>
      <c r="J42" s="273">
        <v>0</v>
      </c>
      <c r="K42" s="274">
        <v>0</v>
      </c>
      <c r="L42" s="275">
        <v>107.333</v>
      </c>
      <c r="M42" s="276" t="s">
        <v>195</v>
      </c>
      <c r="N42" s="47"/>
    </row>
    <row r="43" spans="1:14" ht="12.75">
      <c r="A43" s="51" t="e">
        <f t="shared" si="1"/>
        <v>#REF!</v>
      </c>
      <c r="B43" s="22" t="s">
        <v>94</v>
      </c>
      <c r="C43" s="52"/>
      <c r="D43" s="302"/>
      <c r="E43" s="303">
        <v>4118</v>
      </c>
      <c r="F43" s="304"/>
      <c r="G43" s="244" t="s">
        <v>241</v>
      </c>
      <c r="H43" s="305"/>
      <c r="I43" s="306"/>
      <c r="J43" s="307">
        <v>8543882.763</v>
      </c>
      <c r="K43" s="308">
        <v>4916646.126</v>
      </c>
      <c r="L43" s="309">
        <v>1995659.51598</v>
      </c>
      <c r="M43" s="310">
        <v>0.40589854645560874</v>
      </c>
      <c r="N43" s="47"/>
    </row>
    <row r="44" spans="1:14" ht="12.75">
      <c r="A44" s="51" t="e">
        <f t="shared" si="1"/>
        <v>#REF!</v>
      </c>
      <c r="B44" s="22" t="s">
        <v>94</v>
      </c>
      <c r="C44" s="52"/>
      <c r="D44" s="251"/>
      <c r="E44" s="311">
        <v>4122</v>
      </c>
      <c r="F44" s="252"/>
      <c r="G44" s="244" t="s">
        <v>242</v>
      </c>
      <c r="H44" s="253"/>
      <c r="I44" s="254"/>
      <c r="J44" s="255">
        <v>0</v>
      </c>
      <c r="K44" s="256">
        <v>0</v>
      </c>
      <c r="L44" s="257">
        <v>6884.60949</v>
      </c>
      <c r="M44" s="258" t="s">
        <v>195</v>
      </c>
      <c r="N44" s="47"/>
    </row>
    <row r="45" spans="1:14" ht="12.75">
      <c r="A45" s="51"/>
      <c r="B45" s="22"/>
      <c r="C45" s="52"/>
      <c r="D45" s="251"/>
      <c r="E45" s="242">
        <v>4132</v>
      </c>
      <c r="F45" s="252"/>
      <c r="G45" s="244" t="s">
        <v>243</v>
      </c>
      <c r="H45" s="253"/>
      <c r="I45" s="254"/>
      <c r="J45" s="255">
        <v>0</v>
      </c>
      <c r="K45" s="256">
        <v>0</v>
      </c>
      <c r="L45" s="257">
        <v>498.0421</v>
      </c>
      <c r="M45" s="258" t="s">
        <v>195</v>
      </c>
      <c r="N45" s="47"/>
    </row>
    <row r="46" spans="1:14" ht="12.75">
      <c r="A46" s="51"/>
      <c r="B46" s="22"/>
      <c r="C46" s="52"/>
      <c r="D46" s="281"/>
      <c r="E46" s="282">
        <v>4135</v>
      </c>
      <c r="F46" s="283"/>
      <c r="G46" s="244" t="s">
        <v>244</v>
      </c>
      <c r="H46" s="284"/>
      <c r="I46" s="285"/>
      <c r="J46" s="286">
        <v>0</v>
      </c>
      <c r="K46" s="287">
        <v>0</v>
      </c>
      <c r="L46" s="288">
        <v>160</v>
      </c>
      <c r="M46" s="289" t="s">
        <v>195</v>
      </c>
      <c r="N46" s="47"/>
    </row>
    <row r="47" spans="1:14" ht="12.75">
      <c r="A47" s="51" t="e">
        <f>IF(COUNTBLANK(C47:IV47)=254,"odstr",IF(AND($A$1="TISK",SUM(J47:M47)=0),"odstr","OK"))</f>
        <v>#REF!</v>
      </c>
      <c r="B47" s="22" t="s">
        <v>94</v>
      </c>
      <c r="C47" s="52"/>
      <c r="D47" s="281"/>
      <c r="E47" s="282">
        <v>4153</v>
      </c>
      <c r="F47" s="283"/>
      <c r="G47" s="244" t="s">
        <v>496</v>
      </c>
      <c r="H47" s="284"/>
      <c r="I47" s="285"/>
      <c r="J47" s="286">
        <v>11210.751</v>
      </c>
      <c r="K47" s="287">
        <v>14781.436</v>
      </c>
      <c r="L47" s="288">
        <v>10197.091480000001</v>
      </c>
      <c r="M47" s="289">
        <v>0.6898579732036861</v>
      </c>
      <c r="N47" s="47"/>
    </row>
    <row r="48" spans="1:14" ht="12.75">
      <c r="A48" s="51" t="e">
        <f>IF(COUNTBLANK(C48:IV48)=254,"odstr",IF(AND($A$1="TISK",SUM(J48:M48)=0),"odstr","OK"))</f>
        <v>#REF!</v>
      </c>
      <c r="B48" s="22" t="s">
        <v>94</v>
      </c>
      <c r="C48" s="52"/>
      <c r="D48" s="281"/>
      <c r="E48" s="282" t="s">
        <v>553</v>
      </c>
      <c r="F48" s="283"/>
      <c r="G48" s="244" t="s">
        <v>496</v>
      </c>
      <c r="H48" s="284"/>
      <c r="I48" s="285"/>
      <c r="J48" s="286">
        <v>0</v>
      </c>
      <c r="K48" s="287">
        <v>0</v>
      </c>
      <c r="L48" s="288">
        <v>0</v>
      </c>
      <c r="M48" s="289" t="s">
        <v>195</v>
      </c>
      <c r="N48" s="47"/>
    </row>
    <row r="49" spans="1:14" ht="12.75">
      <c r="A49" s="51" t="e">
        <f>IF(COUNTBLANK(C49:IV49)=254,"odstr",IF(AND($A$1="TISK",SUM(J49:M49)=0),"odstr","OK"))</f>
        <v>#REF!</v>
      </c>
      <c r="B49" s="22" t="s">
        <v>94</v>
      </c>
      <c r="C49" s="52"/>
      <c r="D49" s="269"/>
      <c r="E49" s="270">
        <v>41</v>
      </c>
      <c r="F49" s="271"/>
      <c r="G49" s="279" t="s">
        <v>33</v>
      </c>
      <c r="H49" s="296"/>
      <c r="I49" s="272"/>
      <c r="J49" s="273">
        <v>8555093.514</v>
      </c>
      <c r="K49" s="274">
        <v>4931427.562</v>
      </c>
      <c r="L49" s="275">
        <v>2013399.2590499998</v>
      </c>
      <c r="M49" s="276">
        <v>0.4082791917222123</v>
      </c>
      <c r="N49" s="47"/>
    </row>
    <row r="50" spans="1:14" ht="12.75">
      <c r="A50" s="51" t="e">
        <f>IF(COUNTBLANK(C50:IV50)=254,"odstr",IF(AND($A$1="TISK",SUM(J50:M50)=0),"odstr","OK"))</f>
        <v>#REF!</v>
      </c>
      <c r="B50" s="22" t="s">
        <v>94</v>
      </c>
      <c r="C50" s="52"/>
      <c r="D50" s="312"/>
      <c r="E50" s="303">
        <v>4218</v>
      </c>
      <c r="F50" s="313"/>
      <c r="G50" s="290" t="s">
        <v>245</v>
      </c>
      <c r="H50" s="305"/>
      <c r="I50" s="306"/>
      <c r="J50" s="307">
        <v>0</v>
      </c>
      <c r="K50" s="308">
        <v>3623665.952</v>
      </c>
      <c r="L50" s="309">
        <v>1139444.65552</v>
      </c>
      <c r="M50" s="310">
        <v>0.31444528017024015</v>
      </c>
      <c r="N50" s="47"/>
    </row>
    <row r="51" spans="1:14" ht="12.75">
      <c r="A51" s="51" t="e">
        <f>IF(COUNTBLANK(C51:IV51)=254,"odstr",IF(AND($A$1="TISK",SUM(J51:M51)=0),"odstr","OK"))</f>
        <v>#REF!</v>
      </c>
      <c r="B51" s="22" t="s">
        <v>94</v>
      </c>
      <c r="C51" s="52"/>
      <c r="D51" s="259"/>
      <c r="E51" s="260">
        <v>4233</v>
      </c>
      <c r="F51" s="261"/>
      <c r="G51" s="262" t="s">
        <v>573</v>
      </c>
      <c r="H51" s="263"/>
      <c r="I51" s="264"/>
      <c r="J51" s="265">
        <v>0</v>
      </c>
      <c r="K51" s="266">
        <v>0</v>
      </c>
      <c r="L51" s="267">
        <v>45.825</v>
      </c>
      <c r="M51" s="268" t="s">
        <v>195</v>
      </c>
      <c r="N51" s="47"/>
    </row>
    <row r="52" spans="1:46" ht="12.75">
      <c r="A52" s="51" t="s">
        <v>90</v>
      </c>
      <c r="B52" s="51" t="s">
        <v>95</v>
      </c>
      <c r="D52" s="269"/>
      <c r="E52" s="270">
        <v>42</v>
      </c>
      <c r="F52" s="271"/>
      <c r="G52" s="279" t="s">
        <v>34</v>
      </c>
      <c r="H52" s="296"/>
      <c r="I52" s="272"/>
      <c r="J52" s="273">
        <v>0</v>
      </c>
      <c r="K52" s="274">
        <v>3623665.952</v>
      </c>
      <c r="L52" s="275">
        <v>1139490.48052</v>
      </c>
      <c r="M52" s="276">
        <v>0.31445792620345814</v>
      </c>
      <c r="AL52" s="159"/>
      <c r="AM52" s="159"/>
      <c r="AN52" s="159"/>
      <c r="AO52" s="159"/>
      <c r="AP52" s="159"/>
      <c r="AQ52" s="159"/>
      <c r="AR52" s="159"/>
      <c r="AS52" s="159"/>
      <c r="AT52" s="159"/>
    </row>
    <row r="53" spans="1:46" s="159" customFormat="1" ht="12.75" customHeight="1" thickBot="1">
      <c r="A53" s="158" t="str">
        <f>IF(COUNTBLANK(D53:E53)=2,"odstr","OK")</f>
        <v>OK</v>
      </c>
      <c r="B53" s="158"/>
      <c r="D53" s="269"/>
      <c r="E53" s="270">
        <v>4</v>
      </c>
      <c r="F53" s="271"/>
      <c r="G53" s="314" t="s">
        <v>246</v>
      </c>
      <c r="H53" s="296"/>
      <c r="I53" s="272"/>
      <c r="J53" s="273">
        <v>8555093.514</v>
      </c>
      <c r="K53" s="274">
        <v>8555093.514</v>
      </c>
      <c r="L53" s="275">
        <v>3152889.7395699997</v>
      </c>
      <c r="M53" s="276">
        <v>0.3685394828718642</v>
      </c>
      <c r="AL53" s="26"/>
      <c r="AM53" s="26"/>
      <c r="AN53" s="26"/>
      <c r="AO53" s="26"/>
      <c r="AP53" s="26"/>
      <c r="AQ53" s="26"/>
      <c r="AR53" s="26"/>
      <c r="AS53" s="26"/>
      <c r="AT53" s="26"/>
    </row>
    <row r="54" spans="1:46" ht="13.5" thickBot="1">
      <c r="A54" s="51" t="s">
        <v>95</v>
      </c>
      <c r="B54" s="51"/>
      <c r="D54" s="315"/>
      <c r="E54" s="316" t="s">
        <v>247</v>
      </c>
      <c r="F54" s="316"/>
      <c r="G54" s="316"/>
      <c r="H54" s="317"/>
      <c r="I54" s="318"/>
      <c r="J54" s="319">
        <v>8645045.514</v>
      </c>
      <c r="K54" s="320">
        <v>8645045.514</v>
      </c>
      <c r="L54" s="321">
        <v>3274552.88912</v>
      </c>
      <c r="M54" s="322">
        <v>0.37877798142498015</v>
      </c>
      <c r="AL54" s="159"/>
      <c r="AM54" s="159"/>
      <c r="AN54" s="159"/>
      <c r="AO54" s="159"/>
      <c r="AP54" s="159"/>
      <c r="AQ54" s="159"/>
      <c r="AR54" s="159"/>
      <c r="AS54" s="159"/>
      <c r="AT54" s="159"/>
    </row>
    <row r="55" spans="1:13" ht="13.5">
      <c r="A55" s="51"/>
      <c r="B55" s="51"/>
      <c r="D55" s="117" t="s">
        <v>84</v>
      </c>
      <c r="E55" s="118"/>
      <c r="F55" s="118"/>
      <c r="G55" s="118"/>
      <c r="H55" s="118"/>
      <c r="I55" s="117"/>
      <c r="J55" s="117"/>
      <c r="K55" s="117"/>
      <c r="L55" s="117"/>
      <c r="M55" s="119" t="s">
        <v>53</v>
      </c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  <row r="202" spans="1:2" ht="12.75">
      <c r="A202" s="51"/>
      <c r="B202" s="51"/>
    </row>
    <row r="203" spans="1:2" ht="12.75">
      <c r="A203" s="51"/>
      <c r="B203" s="51"/>
    </row>
    <row r="204" spans="1:2" ht="12.75">
      <c r="A204" s="51"/>
      <c r="B204" s="51"/>
    </row>
    <row r="205" spans="1:2" ht="12.75">
      <c r="A205" s="51"/>
      <c r="B205" s="51"/>
    </row>
    <row r="206" spans="1:2" ht="12.75">
      <c r="A206" s="51"/>
      <c r="B206" s="51"/>
    </row>
    <row r="207" spans="1:2" ht="12.75">
      <c r="A207" s="51"/>
      <c r="B207" s="51"/>
    </row>
    <row r="208" spans="1:2" ht="12.75">
      <c r="A208" s="51"/>
      <c r="B208" s="51"/>
    </row>
    <row r="209" spans="1:2" ht="12.75">
      <c r="A209" s="51"/>
      <c r="B209" s="51"/>
    </row>
    <row r="210" spans="1:2" ht="12.75">
      <c r="A210" s="51"/>
      <c r="B210" s="51"/>
    </row>
    <row r="211" spans="1:2" ht="12.75">
      <c r="A211" s="51"/>
      <c r="B211" s="51"/>
    </row>
    <row r="212" spans="1:2" ht="12.75">
      <c r="A212" s="51"/>
      <c r="B212" s="51"/>
    </row>
    <row r="213" spans="1:2" ht="12.75">
      <c r="A213" s="51"/>
      <c r="B213" s="51"/>
    </row>
    <row r="214" spans="1:2" ht="12.75">
      <c r="A214" s="51"/>
      <c r="B214" s="51"/>
    </row>
    <row r="215" spans="1:2" ht="12.75">
      <c r="A215" s="51"/>
      <c r="B215" s="51"/>
    </row>
    <row r="216" spans="1:2" ht="12.75">
      <c r="A216" s="51"/>
      <c r="B216" s="51"/>
    </row>
    <row r="217" spans="1:2" ht="12.75">
      <c r="A217" s="51"/>
      <c r="B217" s="51"/>
    </row>
  </sheetData>
  <sheetProtection/>
  <mergeCells count="10">
    <mergeCell ref="G41:H41"/>
    <mergeCell ref="G24:H24"/>
    <mergeCell ref="L9:L13"/>
    <mergeCell ref="M9:M13"/>
    <mergeCell ref="D9:E13"/>
    <mergeCell ref="G9:G13"/>
    <mergeCell ref="J9:J13"/>
    <mergeCell ref="K9:K13"/>
    <mergeCell ref="G35:H35"/>
    <mergeCell ref="G37:H37"/>
  </mergeCells>
  <conditionalFormatting sqref="G8">
    <cfRule type="expression" priority="2" dxfId="0" stopIfTrue="1">
      <formula>N8=" "</formula>
    </cfRule>
  </conditionalFormatting>
  <conditionalFormatting sqref="A50:A53 B50:B51 A2:A13 A14:B49">
    <cfRule type="cellIs" priority="4" dxfId="92" operator="equal" stopIfTrue="1">
      <formula>"odstr"</formula>
    </cfRule>
  </conditionalFormatting>
  <conditionalFormatting sqref="C1:E1">
    <cfRule type="cellIs" priority="5" dxfId="91" operator="equal" stopIfTrue="1">
      <formula>"nezadána"</formula>
    </cfRule>
  </conditionalFormatting>
  <conditionalFormatting sqref="B1">
    <cfRule type="cellIs" priority="6" dxfId="93" operator="equal" stopIfTrue="1">
      <formula>"FUNKCE"</formula>
    </cfRule>
  </conditionalFormatting>
  <conditionalFormatting sqref="M1 F1:I1">
    <cfRule type="cellIs" priority="7" dxfId="94" operator="notEqual" stopIfTrue="1">
      <formula>""</formula>
    </cfRule>
  </conditionalFormatting>
  <conditionalFormatting sqref="B4">
    <cfRule type="expression" priority="8" dxfId="93" stopIfTrue="1">
      <formula>COUNTIF(Datova_oblast,"")-$B$5&gt;0</formula>
    </cfRule>
  </conditionalFormatting>
  <conditionalFormatting sqref="M55">
    <cfRule type="expression" priority="1" dxfId="17" stopIfTrue="1">
      <formula>N55=" "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M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9"/>
  <dimension ref="A1:V209"/>
  <sheetViews>
    <sheetView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5.75390625" style="26" customWidth="1"/>
    <col min="6" max="6" width="1.12109375" style="26" customWidth="1"/>
    <col min="7" max="7" width="12.375" style="26" customWidth="1"/>
    <col min="8" max="8" width="10.75390625" style="26" customWidth="1"/>
    <col min="9" max="9" width="0.875" style="26" customWidth="1"/>
    <col min="10" max="10" width="9.875" style="26" customWidth="1"/>
    <col min="11" max="11" width="9.75390625" style="26" customWidth="1"/>
    <col min="12" max="12" width="9.25390625" style="26" customWidth="1"/>
    <col min="13" max="13" width="10.25390625" style="26" customWidth="1"/>
    <col min="14" max="14" width="8.75390625" style="26" customWidth="1"/>
    <col min="15" max="15" width="9.75390625" style="26" customWidth="1"/>
    <col min="16" max="16" width="9.25390625" style="26" customWidth="1"/>
    <col min="17" max="17" width="10.125" style="26" customWidth="1"/>
    <col min="18" max="18" width="8.75390625" style="26" customWidth="1"/>
    <col min="19" max="19" width="9.875" style="26" customWidth="1"/>
    <col min="20" max="20" width="9.25390625" style="26" customWidth="1"/>
    <col min="21" max="21" width="9.75390625" style="26" customWidth="1"/>
    <col min="22" max="22" width="8.25390625" style="26" customWidth="1"/>
    <col min="23" max="16384" width="9.125" style="26" customWidth="1"/>
  </cols>
  <sheetData>
    <row r="1" spans="1:22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CONCATENATE(C1,U1)</f>
        <v>#REF!</v>
      </c>
      <c r="F1" s="18">
        <v>5</v>
      </c>
      <c r="G1" s="19"/>
      <c r="H1" s="19"/>
      <c r="I1" s="19"/>
      <c r="T1" s="21"/>
      <c r="U1" s="22"/>
      <c r="V1" s="23"/>
    </row>
    <row r="2" spans="1:3" ht="12.75">
      <c r="A2" s="20" t="s">
        <v>90</v>
      </c>
      <c r="B2" s="24"/>
      <c r="C2" s="25"/>
    </row>
    <row r="3" spans="1:21" s="28" customFormat="1" ht="15.75">
      <c r="A3" s="20" t="s">
        <v>90</v>
      </c>
      <c r="B3" s="27" t="s">
        <v>99</v>
      </c>
      <c r="D3" s="29" t="s">
        <v>60</v>
      </c>
      <c r="E3" s="29"/>
      <c r="F3" s="29"/>
      <c r="G3" s="30"/>
      <c r="H3" s="30" t="s">
        <v>248</v>
      </c>
      <c r="I3" s="31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s="28" customFormat="1" ht="15.75" hidden="1">
      <c r="A4" s="20" t="s">
        <v>90</v>
      </c>
      <c r="B4" s="33">
        <f>COUNTA(Datova_oblast)</f>
        <v>517</v>
      </c>
      <c r="D4" s="34" t="e">
        <f>IF(D1=" ?","",CONCATENATE("Tab. ",E1,":"))</f>
        <v>#REF!</v>
      </c>
      <c r="E4" s="29"/>
      <c r="F4" s="29"/>
      <c r="G4" s="34"/>
      <c r="H4" s="34" t="str">
        <f>IF(H3="Zadejte název tabulky","",H3)</f>
        <v>Příjmy kapitoly 700-Obce a DSO; KÚ (část: vzdělávání) – podle položek</v>
      </c>
      <c r="I4" s="31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s="28" customFormat="1" ht="15.75">
      <c r="A5" s="20" t="str">
        <f>IF(D5="","odstr","OK")</f>
        <v>odstr</v>
      </c>
      <c r="B5" s="35">
        <v>0</v>
      </c>
      <c r="D5" s="160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1:21" s="28" customFormat="1" ht="21" customHeight="1" hidden="1">
      <c r="A6" s="20" t="str">
        <f>IF(COUNTBLANK(C6:IV6)=254,"odstr","OK")</f>
        <v>odstr</v>
      </c>
      <c r="B6" s="38" t="s">
        <v>92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1" s="28" customFormat="1" ht="21" customHeight="1" hidden="1">
      <c r="A7" s="20" t="str">
        <f>IF(COUNTBLANK(C7:IV7)=254,"odstr","OK")</f>
        <v>odstr</v>
      </c>
      <c r="B7" s="38" t="s">
        <v>93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</row>
    <row r="8" spans="1:22" s="41" customFormat="1" ht="21" customHeight="1" thickBot="1">
      <c r="A8" s="20" t="s">
        <v>90</v>
      </c>
      <c r="B8" s="20"/>
      <c r="D8" s="42" t="s">
        <v>562</v>
      </c>
      <c r="E8" s="43"/>
      <c r="F8" s="43"/>
      <c r="G8" s="43"/>
      <c r="H8" s="43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5" t="s">
        <v>181</v>
      </c>
      <c r="V8" s="20"/>
    </row>
    <row r="9" spans="1:22" ht="6" customHeight="1">
      <c r="A9" s="20" t="s">
        <v>90</v>
      </c>
      <c r="C9" s="46"/>
      <c r="D9" s="638" t="s">
        <v>214</v>
      </c>
      <c r="E9" s="610"/>
      <c r="F9" s="138"/>
      <c r="G9" s="642" t="s">
        <v>215</v>
      </c>
      <c r="H9" s="140"/>
      <c r="I9" s="141"/>
      <c r="J9" s="608" t="s">
        <v>273</v>
      </c>
      <c r="K9" s="609"/>
      <c r="L9" s="609"/>
      <c r="M9" s="672"/>
      <c r="N9" s="638" t="s">
        <v>274</v>
      </c>
      <c r="O9" s="609"/>
      <c r="P9" s="609"/>
      <c r="Q9" s="672"/>
      <c r="R9" s="638" t="s">
        <v>275</v>
      </c>
      <c r="S9" s="609"/>
      <c r="T9" s="609"/>
      <c r="U9" s="672"/>
      <c r="V9" s="47"/>
    </row>
    <row r="10" spans="1:22" ht="6" customHeight="1">
      <c r="A10" s="20" t="s">
        <v>90</v>
      </c>
      <c r="C10" s="46"/>
      <c r="D10" s="639"/>
      <c r="E10" s="613"/>
      <c r="F10" s="142"/>
      <c r="G10" s="643"/>
      <c r="H10" s="144"/>
      <c r="I10" s="145"/>
      <c r="J10" s="676"/>
      <c r="K10" s="674"/>
      <c r="L10" s="674"/>
      <c r="M10" s="675"/>
      <c r="N10" s="673"/>
      <c r="O10" s="674"/>
      <c r="P10" s="674"/>
      <c r="Q10" s="675"/>
      <c r="R10" s="673"/>
      <c r="S10" s="674"/>
      <c r="T10" s="674"/>
      <c r="U10" s="675"/>
      <c r="V10" s="47"/>
    </row>
    <row r="11" spans="1:22" ht="9.75" customHeight="1">
      <c r="A11" s="20" t="s">
        <v>90</v>
      </c>
      <c r="C11" s="46"/>
      <c r="D11" s="639"/>
      <c r="E11" s="613"/>
      <c r="F11" s="142"/>
      <c r="G11" s="643"/>
      <c r="H11" s="144"/>
      <c r="I11" s="145"/>
      <c r="J11" s="670" t="s">
        <v>249</v>
      </c>
      <c r="K11" s="671" t="s">
        <v>250</v>
      </c>
      <c r="L11" s="665" t="s">
        <v>251</v>
      </c>
      <c r="M11" s="669" t="s">
        <v>218</v>
      </c>
      <c r="N11" s="677" t="s">
        <v>249</v>
      </c>
      <c r="O11" s="671" t="s">
        <v>250</v>
      </c>
      <c r="P11" s="665" t="s">
        <v>251</v>
      </c>
      <c r="Q11" s="669" t="s">
        <v>218</v>
      </c>
      <c r="R11" s="677" t="s">
        <v>249</v>
      </c>
      <c r="S11" s="671" t="s">
        <v>250</v>
      </c>
      <c r="T11" s="665" t="s">
        <v>251</v>
      </c>
      <c r="U11" s="669" t="s">
        <v>218</v>
      </c>
      <c r="V11" s="47"/>
    </row>
    <row r="12" spans="1:22" ht="9.75" customHeight="1">
      <c r="A12" s="20" t="s">
        <v>90</v>
      </c>
      <c r="C12" s="46"/>
      <c r="D12" s="639"/>
      <c r="E12" s="613"/>
      <c r="F12" s="142"/>
      <c r="G12" s="643"/>
      <c r="H12" s="144"/>
      <c r="I12" s="145"/>
      <c r="J12" s="646"/>
      <c r="K12" s="649"/>
      <c r="L12" s="653"/>
      <c r="M12" s="606"/>
      <c r="N12" s="678"/>
      <c r="O12" s="649"/>
      <c r="P12" s="653"/>
      <c r="Q12" s="606"/>
      <c r="R12" s="678"/>
      <c r="S12" s="649"/>
      <c r="T12" s="653"/>
      <c r="U12" s="606"/>
      <c r="V12" s="47"/>
    </row>
    <row r="13" spans="1:22" ht="9.75" customHeight="1" thickBot="1">
      <c r="A13" s="20" t="s">
        <v>90</v>
      </c>
      <c r="C13" s="46"/>
      <c r="D13" s="640"/>
      <c r="E13" s="641"/>
      <c r="F13" s="146"/>
      <c r="G13" s="644"/>
      <c r="H13" s="148"/>
      <c r="I13" s="149"/>
      <c r="J13" s="647"/>
      <c r="K13" s="650"/>
      <c r="L13" s="654"/>
      <c r="M13" s="607"/>
      <c r="N13" s="679"/>
      <c r="O13" s="650"/>
      <c r="P13" s="654"/>
      <c r="Q13" s="607"/>
      <c r="R13" s="679"/>
      <c r="S13" s="650"/>
      <c r="T13" s="654"/>
      <c r="U13" s="607"/>
      <c r="V13" s="47"/>
    </row>
    <row r="14" spans="1:22" ht="27" customHeight="1" thickTop="1">
      <c r="A14" s="51" t="e">
        <f aca="true" t="shared" si="0" ref="A14:A26">IF(COUNTBLANK(C14:IV14)=254,"odstr",IF(AND($A$1="TISK",SUM(J14:U14)=0),"odstr","OK"))</f>
        <v>#REF!</v>
      </c>
      <c r="B14" s="22" t="s">
        <v>94</v>
      </c>
      <c r="C14" s="52"/>
      <c r="D14" s="324"/>
      <c r="E14" s="236">
        <v>2111</v>
      </c>
      <c r="F14" s="325"/>
      <c r="G14" s="666" t="s">
        <v>221</v>
      </c>
      <c r="H14" s="667"/>
      <c r="I14" s="326"/>
      <c r="J14" s="327">
        <v>31472.245</v>
      </c>
      <c r="K14" s="238">
        <v>35823.96265000001</v>
      </c>
      <c r="L14" s="239">
        <v>34397.46523000001</v>
      </c>
      <c r="M14" s="240">
        <v>0.9601803565413219</v>
      </c>
      <c r="N14" s="327">
        <v>31472.245</v>
      </c>
      <c r="O14" s="238">
        <v>34668.06265000001</v>
      </c>
      <c r="P14" s="238">
        <v>33329.46523000001</v>
      </c>
      <c r="Q14" s="240">
        <v>0.9613881677348359</v>
      </c>
      <c r="R14" s="327">
        <v>0</v>
      </c>
      <c r="S14" s="238">
        <v>1155.9</v>
      </c>
      <c r="T14" s="238">
        <v>1068</v>
      </c>
      <c r="U14" s="240">
        <v>0.9239553594601608</v>
      </c>
      <c r="V14" s="47"/>
    </row>
    <row r="15" spans="1:22" ht="37.5" customHeight="1">
      <c r="A15" s="51" t="e">
        <f t="shared" si="0"/>
        <v>#REF!</v>
      </c>
      <c r="B15" s="22" t="s">
        <v>94</v>
      </c>
      <c r="C15" s="52"/>
      <c r="D15" s="328"/>
      <c r="E15" s="242">
        <v>2112</v>
      </c>
      <c r="F15" s="329"/>
      <c r="G15" s="657" t="s">
        <v>252</v>
      </c>
      <c r="H15" s="658"/>
      <c r="I15" s="330"/>
      <c r="J15" s="331">
        <v>316.781</v>
      </c>
      <c r="K15" s="256">
        <v>320.161</v>
      </c>
      <c r="L15" s="257">
        <v>335.849</v>
      </c>
      <c r="M15" s="258">
        <v>1.0490003467005662</v>
      </c>
      <c r="N15" s="331">
        <v>316.781</v>
      </c>
      <c r="O15" s="256">
        <v>320.161</v>
      </c>
      <c r="P15" s="256">
        <v>335.849</v>
      </c>
      <c r="Q15" s="258">
        <v>1.0490003467005662</v>
      </c>
      <c r="R15" s="331">
        <v>0</v>
      </c>
      <c r="S15" s="256">
        <v>0</v>
      </c>
      <c r="T15" s="256">
        <v>0</v>
      </c>
      <c r="U15" s="258" t="s">
        <v>195</v>
      </c>
      <c r="V15" s="47"/>
    </row>
    <row r="16" spans="1:22" ht="13.5" customHeight="1">
      <c r="A16" s="51" t="e">
        <f t="shared" si="0"/>
        <v>#REF!</v>
      </c>
      <c r="B16" s="22" t="s">
        <v>94</v>
      </c>
      <c r="C16" s="52"/>
      <c r="D16" s="328"/>
      <c r="E16" s="242">
        <v>2113</v>
      </c>
      <c r="F16" s="329"/>
      <c r="G16" s="657" t="s">
        <v>253</v>
      </c>
      <c r="H16" s="658"/>
      <c r="I16" s="330"/>
      <c r="J16" s="331">
        <v>0</v>
      </c>
      <c r="K16" s="256">
        <v>14.5</v>
      </c>
      <c r="L16" s="257">
        <v>14.565</v>
      </c>
      <c r="M16" s="258">
        <v>1.0044827586206897</v>
      </c>
      <c r="N16" s="331">
        <v>0</v>
      </c>
      <c r="O16" s="256">
        <v>14.5</v>
      </c>
      <c r="P16" s="256">
        <v>14.565</v>
      </c>
      <c r="Q16" s="258">
        <v>1.0044827586206897</v>
      </c>
      <c r="R16" s="331">
        <v>0</v>
      </c>
      <c r="S16" s="256">
        <v>0</v>
      </c>
      <c r="T16" s="256">
        <v>0</v>
      </c>
      <c r="U16" s="258" t="s">
        <v>195</v>
      </c>
      <c r="V16" s="47"/>
    </row>
    <row r="17" spans="1:22" ht="13.5" customHeight="1">
      <c r="A17" s="51" t="e">
        <f t="shared" si="0"/>
        <v>#REF!</v>
      </c>
      <c r="B17" s="22" t="s">
        <v>94</v>
      </c>
      <c r="C17" s="52"/>
      <c r="D17" s="328"/>
      <c r="E17" s="242">
        <v>2119</v>
      </c>
      <c r="F17" s="329"/>
      <c r="G17" s="657" t="s">
        <v>222</v>
      </c>
      <c r="H17" s="658"/>
      <c r="I17" s="330"/>
      <c r="J17" s="331">
        <v>705.6</v>
      </c>
      <c r="K17" s="256">
        <v>2203.8559999999998</v>
      </c>
      <c r="L17" s="257">
        <v>2265.54012</v>
      </c>
      <c r="M17" s="258">
        <v>1.027989178966321</v>
      </c>
      <c r="N17" s="331">
        <v>705.6</v>
      </c>
      <c r="O17" s="256">
        <v>2094.29</v>
      </c>
      <c r="P17" s="256">
        <v>2072.75758</v>
      </c>
      <c r="Q17" s="258">
        <v>0.9897185108079588</v>
      </c>
      <c r="R17" s="331">
        <v>0</v>
      </c>
      <c r="S17" s="256">
        <v>109.566</v>
      </c>
      <c r="T17" s="256">
        <v>192.78254</v>
      </c>
      <c r="U17" s="258">
        <v>1.7595106146067212</v>
      </c>
      <c r="V17" s="47"/>
    </row>
    <row r="18" spans="1:22" ht="27" customHeight="1">
      <c r="A18" s="51" t="e">
        <f t="shared" si="0"/>
        <v>#REF!</v>
      </c>
      <c r="B18" s="22" t="s">
        <v>94</v>
      </c>
      <c r="C18" s="52"/>
      <c r="D18" s="328"/>
      <c r="E18" s="242">
        <v>2122</v>
      </c>
      <c r="F18" s="329"/>
      <c r="G18" s="657" t="s">
        <v>254</v>
      </c>
      <c r="H18" s="658"/>
      <c r="I18" s="330"/>
      <c r="J18" s="331">
        <v>687422.80403</v>
      </c>
      <c r="K18" s="256">
        <v>903579.6699099999</v>
      </c>
      <c r="L18" s="257">
        <v>885012.06366</v>
      </c>
      <c r="M18" s="258">
        <v>0.9794510579771573</v>
      </c>
      <c r="N18" s="331">
        <v>305182.80403</v>
      </c>
      <c r="O18" s="256">
        <v>474885.21791</v>
      </c>
      <c r="P18" s="256">
        <v>456173.87004999997</v>
      </c>
      <c r="Q18" s="258">
        <v>0.9605981674006407</v>
      </c>
      <c r="R18" s="331">
        <v>382240</v>
      </c>
      <c r="S18" s="256">
        <v>428694.452</v>
      </c>
      <c r="T18" s="256">
        <v>428838.19361</v>
      </c>
      <c r="U18" s="258">
        <v>1.000335300840329</v>
      </c>
      <c r="V18" s="47"/>
    </row>
    <row r="19" spans="1:22" ht="27" customHeight="1">
      <c r="A19" s="51" t="e">
        <f t="shared" si="0"/>
        <v>#REF!</v>
      </c>
      <c r="B19" s="22" t="s">
        <v>94</v>
      </c>
      <c r="C19" s="52"/>
      <c r="D19" s="328"/>
      <c r="E19" s="242">
        <v>2123</v>
      </c>
      <c r="F19" s="329"/>
      <c r="G19" s="657" t="s">
        <v>223</v>
      </c>
      <c r="H19" s="658"/>
      <c r="I19" s="330"/>
      <c r="J19" s="331">
        <v>2456</v>
      </c>
      <c r="K19" s="256">
        <v>3626.33784</v>
      </c>
      <c r="L19" s="257">
        <v>10194.34297</v>
      </c>
      <c r="M19" s="258">
        <v>2.8111950457434487</v>
      </c>
      <c r="N19" s="331">
        <v>2456</v>
      </c>
      <c r="O19" s="256">
        <v>2381.29254</v>
      </c>
      <c r="P19" s="256">
        <v>2403.40954</v>
      </c>
      <c r="Q19" s="258">
        <v>1.0092878130798664</v>
      </c>
      <c r="R19" s="331">
        <v>0</v>
      </c>
      <c r="S19" s="256">
        <v>1245.0453</v>
      </c>
      <c r="T19" s="256">
        <v>7790.93343</v>
      </c>
      <c r="U19" s="258">
        <v>6.257550171066065</v>
      </c>
      <c r="V19" s="47"/>
    </row>
    <row r="20" spans="1:22" ht="39.75" customHeight="1">
      <c r="A20" s="51" t="e">
        <f t="shared" si="0"/>
        <v>#REF!</v>
      </c>
      <c r="B20" s="22" t="s">
        <v>94</v>
      </c>
      <c r="C20" s="52"/>
      <c r="D20" s="328"/>
      <c r="E20" s="242">
        <v>2124</v>
      </c>
      <c r="F20" s="329"/>
      <c r="G20" s="657" t="s">
        <v>255</v>
      </c>
      <c r="H20" s="658"/>
      <c r="I20" s="330"/>
      <c r="J20" s="331">
        <v>2822.059</v>
      </c>
      <c r="K20" s="256">
        <v>3053.0315</v>
      </c>
      <c r="L20" s="257">
        <v>3090.7345</v>
      </c>
      <c r="M20" s="258">
        <v>1.0123493648853608</v>
      </c>
      <c r="N20" s="331">
        <v>2822.059</v>
      </c>
      <c r="O20" s="256">
        <v>3053.0315</v>
      </c>
      <c r="P20" s="256">
        <v>3052.9815</v>
      </c>
      <c r="Q20" s="258">
        <v>0.9999836228352049</v>
      </c>
      <c r="R20" s="331">
        <v>0</v>
      </c>
      <c r="S20" s="256">
        <v>0</v>
      </c>
      <c r="T20" s="256">
        <v>37.753</v>
      </c>
      <c r="U20" s="258" t="s">
        <v>195</v>
      </c>
      <c r="V20" s="47"/>
    </row>
    <row r="21" spans="1:22" ht="27" customHeight="1">
      <c r="A21" s="51" t="e">
        <f t="shared" si="0"/>
        <v>#REF!</v>
      </c>
      <c r="B21" s="22" t="s">
        <v>94</v>
      </c>
      <c r="C21" s="52"/>
      <c r="D21" s="328"/>
      <c r="E21" s="242">
        <v>2129</v>
      </c>
      <c r="F21" s="329"/>
      <c r="G21" s="657" t="s">
        <v>256</v>
      </c>
      <c r="H21" s="658"/>
      <c r="I21" s="330"/>
      <c r="J21" s="331">
        <v>0</v>
      </c>
      <c r="K21" s="256">
        <v>1076.036</v>
      </c>
      <c r="L21" s="257">
        <v>1076.0371499999999</v>
      </c>
      <c r="M21" s="258">
        <v>1.000001068737477</v>
      </c>
      <c r="N21" s="331">
        <v>0</v>
      </c>
      <c r="O21" s="256">
        <v>0</v>
      </c>
      <c r="P21" s="256">
        <v>0</v>
      </c>
      <c r="Q21" s="258" t="s">
        <v>195</v>
      </c>
      <c r="R21" s="331">
        <v>0</v>
      </c>
      <c r="S21" s="256">
        <v>1076.036</v>
      </c>
      <c r="T21" s="256">
        <v>1076.0371499999999</v>
      </c>
      <c r="U21" s="258">
        <v>1.000001068737477</v>
      </c>
      <c r="V21" s="47"/>
    </row>
    <row r="22" spans="1:22" ht="13.5" customHeight="1">
      <c r="A22" s="51" t="e">
        <f t="shared" si="0"/>
        <v>#REF!</v>
      </c>
      <c r="B22" s="22" t="s">
        <v>94</v>
      </c>
      <c r="C22" s="52"/>
      <c r="D22" s="328"/>
      <c r="E22" s="242">
        <v>2131</v>
      </c>
      <c r="F22" s="329"/>
      <c r="G22" s="657" t="s">
        <v>224</v>
      </c>
      <c r="H22" s="658"/>
      <c r="I22" s="330"/>
      <c r="J22" s="331">
        <v>602.1</v>
      </c>
      <c r="K22" s="256">
        <v>602.1</v>
      </c>
      <c r="L22" s="257">
        <v>607.163</v>
      </c>
      <c r="M22" s="258">
        <v>1.0084089021757183</v>
      </c>
      <c r="N22" s="331">
        <v>602.1</v>
      </c>
      <c r="O22" s="256">
        <v>602.1</v>
      </c>
      <c r="P22" s="256">
        <v>607.163</v>
      </c>
      <c r="Q22" s="258">
        <v>1.0084089021757183</v>
      </c>
      <c r="R22" s="331">
        <v>0</v>
      </c>
      <c r="S22" s="256">
        <v>0</v>
      </c>
      <c r="T22" s="256">
        <v>0</v>
      </c>
      <c r="U22" s="258" t="s">
        <v>195</v>
      </c>
      <c r="V22" s="47"/>
    </row>
    <row r="23" spans="1:22" ht="27" customHeight="1">
      <c r="A23" s="51" t="e">
        <f t="shared" si="0"/>
        <v>#REF!</v>
      </c>
      <c r="B23" s="22" t="s">
        <v>94</v>
      </c>
      <c r="C23" s="52"/>
      <c r="D23" s="328"/>
      <c r="E23" s="242">
        <v>2132</v>
      </c>
      <c r="F23" s="329"/>
      <c r="G23" s="657" t="s">
        <v>225</v>
      </c>
      <c r="H23" s="658"/>
      <c r="I23" s="330"/>
      <c r="J23" s="331">
        <v>83254.966</v>
      </c>
      <c r="K23" s="256">
        <v>87581.11228999999</v>
      </c>
      <c r="L23" s="257">
        <v>87302.19413000002</v>
      </c>
      <c r="M23" s="258">
        <v>0.9968153160800651</v>
      </c>
      <c r="N23" s="331">
        <v>66614.966</v>
      </c>
      <c r="O23" s="256">
        <v>71200.67829</v>
      </c>
      <c r="P23" s="256">
        <v>71118.31122000002</v>
      </c>
      <c r="Q23" s="258">
        <v>0.9988431701498054</v>
      </c>
      <c r="R23" s="331">
        <v>16640</v>
      </c>
      <c r="S23" s="256">
        <v>16380.434</v>
      </c>
      <c r="T23" s="256">
        <v>16183.88291</v>
      </c>
      <c r="U23" s="258">
        <v>0.9880008618819258</v>
      </c>
      <c r="V23" s="47"/>
    </row>
    <row r="24" spans="1:22" ht="13.5" customHeight="1">
      <c r="A24" s="51" t="e">
        <f t="shared" si="0"/>
        <v>#REF!</v>
      </c>
      <c r="B24" s="22" t="s">
        <v>94</v>
      </c>
      <c r="C24" s="52"/>
      <c r="D24" s="328"/>
      <c r="E24" s="242">
        <v>2133</v>
      </c>
      <c r="F24" s="329"/>
      <c r="G24" s="657" t="s">
        <v>226</v>
      </c>
      <c r="H24" s="658"/>
      <c r="I24" s="330"/>
      <c r="J24" s="331">
        <v>1750.021</v>
      </c>
      <c r="K24" s="256">
        <v>1770.121</v>
      </c>
      <c r="L24" s="257">
        <v>1456.7352500000002</v>
      </c>
      <c r="M24" s="258">
        <v>0.8229580068255221</v>
      </c>
      <c r="N24" s="331">
        <v>1750.021</v>
      </c>
      <c r="O24" s="256">
        <v>1770.121</v>
      </c>
      <c r="P24" s="256">
        <v>1456.7352500000002</v>
      </c>
      <c r="Q24" s="258">
        <v>0.8229580068255221</v>
      </c>
      <c r="R24" s="331">
        <v>0</v>
      </c>
      <c r="S24" s="256">
        <v>0</v>
      </c>
      <c r="T24" s="256">
        <v>0</v>
      </c>
      <c r="U24" s="258" t="s">
        <v>195</v>
      </c>
      <c r="V24" s="47"/>
    </row>
    <row r="25" spans="1:22" ht="13.5" customHeight="1">
      <c r="A25" s="51" t="e">
        <f t="shared" si="0"/>
        <v>#REF!</v>
      </c>
      <c r="B25" s="22" t="s">
        <v>94</v>
      </c>
      <c r="C25" s="52"/>
      <c r="D25" s="328"/>
      <c r="E25" s="242">
        <v>2139</v>
      </c>
      <c r="F25" s="329"/>
      <c r="G25" s="657" t="s">
        <v>257</v>
      </c>
      <c r="H25" s="658"/>
      <c r="I25" s="330"/>
      <c r="J25" s="331">
        <v>134.5</v>
      </c>
      <c r="K25" s="256">
        <v>134</v>
      </c>
      <c r="L25" s="257">
        <v>66.55</v>
      </c>
      <c r="M25" s="258">
        <v>0.49664179104477607</v>
      </c>
      <c r="N25" s="331">
        <v>134.5</v>
      </c>
      <c r="O25" s="256">
        <v>134</v>
      </c>
      <c r="P25" s="256">
        <v>66.55</v>
      </c>
      <c r="Q25" s="258">
        <v>0.49664179104477607</v>
      </c>
      <c r="R25" s="331">
        <v>0</v>
      </c>
      <c r="S25" s="256">
        <v>0</v>
      </c>
      <c r="T25" s="256">
        <v>0</v>
      </c>
      <c r="U25" s="258" t="s">
        <v>195</v>
      </c>
      <c r="V25" s="47"/>
    </row>
    <row r="26" spans="1:22" ht="13.5" customHeight="1">
      <c r="A26" s="51" t="e">
        <f t="shared" si="0"/>
        <v>#REF!</v>
      </c>
      <c r="B26" s="22"/>
      <c r="C26" s="52"/>
      <c r="D26" s="332"/>
      <c r="E26" s="282">
        <v>2141</v>
      </c>
      <c r="F26" s="333"/>
      <c r="G26" s="657" t="s">
        <v>227</v>
      </c>
      <c r="H26" s="658"/>
      <c r="I26" s="334"/>
      <c r="J26" s="335">
        <v>0.02</v>
      </c>
      <c r="K26" s="287">
        <v>0.72</v>
      </c>
      <c r="L26" s="288">
        <v>1.12502</v>
      </c>
      <c r="M26" s="289">
        <v>1.5625277777777777</v>
      </c>
      <c r="N26" s="335">
        <v>0.02</v>
      </c>
      <c r="O26" s="287">
        <v>0.72</v>
      </c>
      <c r="P26" s="287">
        <v>0.8022099999999999</v>
      </c>
      <c r="Q26" s="289">
        <v>1.1141805555555555</v>
      </c>
      <c r="R26" s="335">
        <v>0</v>
      </c>
      <c r="S26" s="287">
        <v>0</v>
      </c>
      <c r="T26" s="287">
        <v>0.32281</v>
      </c>
      <c r="U26" s="289" t="s">
        <v>195</v>
      </c>
      <c r="V26" s="47"/>
    </row>
    <row r="27" spans="1:22" ht="13.5" customHeight="1">
      <c r="A27" s="51"/>
      <c r="B27" s="22"/>
      <c r="C27" s="52"/>
      <c r="D27" s="332"/>
      <c r="E27" s="282">
        <v>2143</v>
      </c>
      <c r="F27" s="333"/>
      <c r="G27" s="657" t="s">
        <v>228</v>
      </c>
      <c r="H27" s="658"/>
      <c r="I27" s="334"/>
      <c r="J27" s="335">
        <v>0</v>
      </c>
      <c r="K27" s="287">
        <v>0</v>
      </c>
      <c r="L27" s="288">
        <v>0</v>
      </c>
      <c r="M27" s="289" t="s">
        <v>195</v>
      </c>
      <c r="N27" s="335">
        <v>0</v>
      </c>
      <c r="O27" s="287">
        <v>0</v>
      </c>
      <c r="P27" s="287">
        <v>0</v>
      </c>
      <c r="Q27" s="289" t="s">
        <v>195</v>
      </c>
      <c r="R27" s="335">
        <v>0</v>
      </c>
      <c r="S27" s="287">
        <v>0</v>
      </c>
      <c r="T27" s="287">
        <v>0</v>
      </c>
      <c r="U27" s="289" t="s">
        <v>195</v>
      </c>
      <c r="V27" s="47"/>
    </row>
    <row r="28" spans="1:22" ht="13.5" customHeight="1">
      <c r="A28" s="51" t="e">
        <f aca="true" t="shared" si="1" ref="A28:A60">IF(COUNTBLANK(C28:IV28)=254,"odstr",IF(AND($A$1="TISK",SUM(J28:U28)=0),"odstr","OK"))</f>
        <v>#REF!</v>
      </c>
      <c r="B28" s="22" t="s">
        <v>94</v>
      </c>
      <c r="C28" s="52"/>
      <c r="D28" s="336"/>
      <c r="E28" s="260">
        <v>2149</v>
      </c>
      <c r="F28" s="337"/>
      <c r="G28" s="655" t="s">
        <v>258</v>
      </c>
      <c r="H28" s="656"/>
      <c r="I28" s="338"/>
      <c r="J28" s="339">
        <v>0</v>
      </c>
      <c r="K28" s="266">
        <v>0</v>
      </c>
      <c r="L28" s="267">
        <v>0</v>
      </c>
      <c r="M28" s="268" t="s">
        <v>195</v>
      </c>
      <c r="N28" s="339">
        <v>0</v>
      </c>
      <c r="O28" s="266">
        <v>0</v>
      </c>
      <c r="P28" s="266">
        <v>0</v>
      </c>
      <c r="Q28" s="268" t="s">
        <v>195</v>
      </c>
      <c r="R28" s="339">
        <v>0</v>
      </c>
      <c r="S28" s="266">
        <v>0</v>
      </c>
      <c r="T28" s="266">
        <v>0</v>
      </c>
      <c r="U28" s="268" t="s">
        <v>195</v>
      </c>
      <c r="V28" s="47"/>
    </row>
    <row r="29" spans="1:22" ht="39.75" customHeight="1">
      <c r="A29" s="51" t="e">
        <f t="shared" si="1"/>
        <v>#REF!</v>
      </c>
      <c r="B29" s="22" t="s">
        <v>94</v>
      </c>
      <c r="C29" s="52"/>
      <c r="D29" s="340"/>
      <c r="E29" s="270">
        <v>21</v>
      </c>
      <c r="F29" s="341"/>
      <c r="G29" s="661" t="s">
        <v>28</v>
      </c>
      <c r="H29" s="662"/>
      <c r="I29" s="342"/>
      <c r="J29" s="343">
        <v>810937.09603</v>
      </c>
      <c r="K29" s="274">
        <v>1039785.6081899999</v>
      </c>
      <c r="L29" s="275">
        <v>1025820.36503</v>
      </c>
      <c r="M29" s="276">
        <v>0.9865691128536489</v>
      </c>
      <c r="N29" s="343">
        <v>412057.09603</v>
      </c>
      <c r="O29" s="274">
        <v>591124.1748899999</v>
      </c>
      <c r="P29" s="344">
        <v>570632.45958</v>
      </c>
      <c r="Q29" s="276">
        <v>0.9653343304495826</v>
      </c>
      <c r="R29" s="343">
        <v>398880</v>
      </c>
      <c r="S29" s="274">
        <v>448661.43330000003</v>
      </c>
      <c r="T29" s="274">
        <v>455187.90544999996</v>
      </c>
      <c r="U29" s="276">
        <v>1.0145465414800563</v>
      </c>
      <c r="V29" s="47"/>
    </row>
    <row r="30" spans="1:22" ht="13.5" customHeight="1">
      <c r="A30" s="51" t="e">
        <f t="shared" si="1"/>
        <v>#REF!</v>
      </c>
      <c r="B30" s="22" t="s">
        <v>94</v>
      </c>
      <c r="C30" s="52"/>
      <c r="D30" s="345"/>
      <c r="E30" s="303">
        <v>2210</v>
      </c>
      <c r="F30" s="346"/>
      <c r="G30" s="663" t="s">
        <v>259</v>
      </c>
      <c r="H30" s="664"/>
      <c r="I30" s="347"/>
      <c r="J30" s="348">
        <v>0</v>
      </c>
      <c r="K30" s="308">
        <v>0</v>
      </c>
      <c r="L30" s="309">
        <v>0</v>
      </c>
      <c r="M30" s="310" t="s">
        <v>195</v>
      </c>
      <c r="N30" s="348">
        <v>0</v>
      </c>
      <c r="O30" s="308">
        <v>0</v>
      </c>
      <c r="P30" s="349">
        <v>0</v>
      </c>
      <c r="Q30" s="310" t="s">
        <v>195</v>
      </c>
      <c r="R30" s="348">
        <v>0</v>
      </c>
      <c r="S30" s="308">
        <v>0</v>
      </c>
      <c r="T30" s="308">
        <v>0</v>
      </c>
      <c r="U30" s="310" t="s">
        <v>195</v>
      </c>
      <c r="V30" s="47"/>
    </row>
    <row r="31" spans="1:22" ht="13.5" customHeight="1">
      <c r="A31" s="51" t="e">
        <f t="shared" si="1"/>
        <v>#REF!</v>
      </c>
      <c r="B31" s="22"/>
      <c r="C31" s="52"/>
      <c r="D31" s="350"/>
      <c r="E31" s="277">
        <v>2211</v>
      </c>
      <c r="F31" s="351"/>
      <c r="G31" s="663" t="s">
        <v>221</v>
      </c>
      <c r="H31" s="664"/>
      <c r="I31" s="352"/>
      <c r="J31" s="353">
        <v>0</v>
      </c>
      <c r="K31" s="248">
        <v>458.96625</v>
      </c>
      <c r="L31" s="249">
        <v>1900.51925</v>
      </c>
      <c r="M31" s="250">
        <v>4.14086929049794</v>
      </c>
      <c r="N31" s="353">
        <v>0</v>
      </c>
      <c r="O31" s="248">
        <v>0</v>
      </c>
      <c r="P31" s="354">
        <v>0</v>
      </c>
      <c r="Q31" s="250" t="s">
        <v>195</v>
      </c>
      <c r="R31" s="353">
        <v>0</v>
      </c>
      <c r="S31" s="248">
        <v>458.96625</v>
      </c>
      <c r="T31" s="248">
        <v>1900.51925</v>
      </c>
      <c r="U31" s="250">
        <v>4.14086929049794</v>
      </c>
      <c r="V31" s="47"/>
    </row>
    <row r="32" spans="1:22" ht="13.5" customHeight="1">
      <c r="A32" s="51" t="e">
        <f t="shared" si="1"/>
        <v>#REF!</v>
      </c>
      <c r="B32" s="22"/>
      <c r="C32" s="52"/>
      <c r="D32" s="350"/>
      <c r="E32" s="277">
        <v>2212</v>
      </c>
      <c r="F32" s="351"/>
      <c r="G32" s="663" t="s">
        <v>229</v>
      </c>
      <c r="H32" s="664"/>
      <c r="I32" s="352"/>
      <c r="J32" s="353">
        <v>1349.1</v>
      </c>
      <c r="K32" s="248">
        <v>16512.092430000004</v>
      </c>
      <c r="L32" s="249">
        <v>19368.23432</v>
      </c>
      <c r="M32" s="250">
        <v>1.1729727411657902</v>
      </c>
      <c r="N32" s="353">
        <v>509.1</v>
      </c>
      <c r="O32" s="248">
        <v>5837.7890800000005</v>
      </c>
      <c r="P32" s="354">
        <v>11042.23272</v>
      </c>
      <c r="Q32" s="250">
        <v>1.891509365734056</v>
      </c>
      <c r="R32" s="353">
        <v>840</v>
      </c>
      <c r="S32" s="248">
        <v>10674.303350000002</v>
      </c>
      <c r="T32" s="248">
        <v>8326.0016</v>
      </c>
      <c r="U32" s="250">
        <v>0.7800042145139147</v>
      </c>
      <c r="V32" s="47"/>
    </row>
    <row r="33" spans="1:22" ht="27" customHeight="1">
      <c r="A33" s="51" t="e">
        <f t="shared" si="1"/>
        <v>#REF!</v>
      </c>
      <c r="B33" s="22" t="s">
        <v>94</v>
      </c>
      <c r="C33" s="52"/>
      <c r="D33" s="328"/>
      <c r="E33" s="242">
        <v>2221</v>
      </c>
      <c r="F33" s="329"/>
      <c r="G33" s="657" t="s">
        <v>230</v>
      </c>
      <c r="H33" s="658"/>
      <c r="I33" s="330"/>
      <c r="J33" s="331">
        <v>0</v>
      </c>
      <c r="K33" s="256">
        <v>219.25239000000002</v>
      </c>
      <c r="L33" s="257">
        <v>217.7973</v>
      </c>
      <c r="M33" s="258">
        <v>0.9933634018767138</v>
      </c>
      <c r="N33" s="331">
        <v>0</v>
      </c>
      <c r="O33" s="256">
        <v>219.25239000000002</v>
      </c>
      <c r="P33" s="355">
        <v>217.7973</v>
      </c>
      <c r="Q33" s="258">
        <v>0.9933634018767138</v>
      </c>
      <c r="R33" s="331">
        <v>0</v>
      </c>
      <c r="S33" s="256">
        <v>0</v>
      </c>
      <c r="T33" s="256">
        <v>0</v>
      </c>
      <c r="U33" s="258" t="s">
        <v>195</v>
      </c>
      <c r="V33" s="47"/>
    </row>
    <row r="34" spans="1:22" ht="39.75" customHeight="1">
      <c r="A34" s="51" t="e">
        <f t="shared" si="1"/>
        <v>#REF!</v>
      </c>
      <c r="B34" s="22" t="s">
        <v>94</v>
      </c>
      <c r="C34" s="52"/>
      <c r="D34" s="328"/>
      <c r="E34" s="242">
        <v>2222</v>
      </c>
      <c r="F34" s="329"/>
      <c r="G34" s="657" t="s">
        <v>231</v>
      </c>
      <c r="H34" s="658"/>
      <c r="I34" s="330"/>
      <c r="J34" s="331">
        <v>0</v>
      </c>
      <c r="K34" s="256">
        <v>88.1</v>
      </c>
      <c r="L34" s="257">
        <v>88.04543</v>
      </c>
      <c r="M34" s="258">
        <v>0.9993805902383656</v>
      </c>
      <c r="N34" s="331">
        <v>0</v>
      </c>
      <c r="O34" s="256">
        <v>88.1</v>
      </c>
      <c r="P34" s="355">
        <v>88.04543</v>
      </c>
      <c r="Q34" s="258">
        <v>0.9993805902383656</v>
      </c>
      <c r="R34" s="331">
        <v>0</v>
      </c>
      <c r="S34" s="256">
        <v>0</v>
      </c>
      <c r="T34" s="256">
        <v>0</v>
      </c>
      <c r="U34" s="258" t="s">
        <v>195</v>
      </c>
      <c r="V34" s="47"/>
    </row>
    <row r="35" spans="1:22" ht="27" customHeight="1">
      <c r="A35" s="51" t="e">
        <f t="shared" si="1"/>
        <v>#REF!</v>
      </c>
      <c r="B35" s="22" t="s">
        <v>94</v>
      </c>
      <c r="C35" s="52"/>
      <c r="D35" s="328"/>
      <c r="E35" s="242">
        <v>2226</v>
      </c>
      <c r="F35" s="329"/>
      <c r="G35" s="657" t="s">
        <v>260</v>
      </c>
      <c r="H35" s="658"/>
      <c r="I35" s="330"/>
      <c r="J35" s="331">
        <v>43</v>
      </c>
      <c r="K35" s="256">
        <v>281.824</v>
      </c>
      <c r="L35" s="257">
        <v>298.03282</v>
      </c>
      <c r="M35" s="258">
        <v>1.0575139803565345</v>
      </c>
      <c r="N35" s="331">
        <v>43</v>
      </c>
      <c r="O35" s="256">
        <v>281.824</v>
      </c>
      <c r="P35" s="355">
        <v>298.03282</v>
      </c>
      <c r="Q35" s="258">
        <v>1.0575139803565345</v>
      </c>
      <c r="R35" s="331">
        <v>0</v>
      </c>
      <c r="S35" s="256">
        <v>0</v>
      </c>
      <c r="T35" s="256">
        <v>0</v>
      </c>
      <c r="U35" s="258" t="s">
        <v>195</v>
      </c>
      <c r="V35" s="47"/>
    </row>
    <row r="36" spans="1:22" ht="13.5" customHeight="1">
      <c r="A36" s="51" t="e">
        <f t="shared" si="1"/>
        <v>#REF!</v>
      </c>
      <c r="B36" s="22" t="s">
        <v>94</v>
      </c>
      <c r="C36" s="52"/>
      <c r="D36" s="336"/>
      <c r="E36" s="260">
        <v>2229</v>
      </c>
      <c r="F36" s="337"/>
      <c r="G36" s="655" t="s">
        <v>232</v>
      </c>
      <c r="H36" s="656"/>
      <c r="I36" s="338"/>
      <c r="J36" s="339">
        <v>10561.7269</v>
      </c>
      <c r="K36" s="266">
        <v>64597.497010000014</v>
      </c>
      <c r="L36" s="267">
        <v>74410.65167</v>
      </c>
      <c r="M36" s="268">
        <v>1.151912304875851</v>
      </c>
      <c r="N36" s="331">
        <v>10561.7269</v>
      </c>
      <c r="O36" s="256">
        <v>61774.056180000014</v>
      </c>
      <c r="P36" s="355">
        <v>71344.30188</v>
      </c>
      <c r="Q36" s="268">
        <v>1.1549233819471685</v>
      </c>
      <c r="R36" s="331">
        <v>0</v>
      </c>
      <c r="S36" s="256">
        <v>2823.4408300000005</v>
      </c>
      <c r="T36" s="256">
        <v>3066.3497900000007</v>
      </c>
      <c r="U36" s="268">
        <v>1.0860329557534947</v>
      </c>
      <c r="V36" s="47"/>
    </row>
    <row r="37" spans="1:22" ht="27" customHeight="1">
      <c r="A37" s="51" t="e">
        <f t="shared" si="1"/>
        <v>#REF!</v>
      </c>
      <c r="B37" s="22" t="s">
        <v>94</v>
      </c>
      <c r="C37" s="52"/>
      <c r="D37" s="340"/>
      <c r="E37" s="270">
        <v>22</v>
      </c>
      <c r="F37" s="341"/>
      <c r="G37" s="661" t="s">
        <v>29</v>
      </c>
      <c r="H37" s="662"/>
      <c r="I37" s="342"/>
      <c r="J37" s="343">
        <v>11953.8269</v>
      </c>
      <c r="K37" s="274">
        <v>82157.73208000002</v>
      </c>
      <c r="L37" s="275">
        <v>96283.28078999999</v>
      </c>
      <c r="M37" s="276">
        <v>1.1719320671637503</v>
      </c>
      <c r="N37" s="343">
        <v>11113.8269</v>
      </c>
      <c r="O37" s="274">
        <v>68201.02165000001</v>
      </c>
      <c r="P37" s="344">
        <v>82990.41015</v>
      </c>
      <c r="Q37" s="276">
        <v>1.2168499553554706</v>
      </c>
      <c r="R37" s="343">
        <v>840</v>
      </c>
      <c r="S37" s="274">
        <v>13956.710430000003</v>
      </c>
      <c r="T37" s="274">
        <v>13292.87064</v>
      </c>
      <c r="U37" s="295">
        <v>0.9524357982972064</v>
      </c>
      <c r="V37" s="47"/>
    </row>
    <row r="38" spans="1:22" ht="27" customHeight="1">
      <c r="A38" s="51" t="e">
        <f t="shared" si="1"/>
        <v>#REF!</v>
      </c>
      <c r="B38" s="22" t="s">
        <v>94</v>
      </c>
      <c r="C38" s="52"/>
      <c r="D38" s="345"/>
      <c r="E38" s="303">
        <v>2310</v>
      </c>
      <c r="F38" s="346"/>
      <c r="G38" s="663" t="s">
        <v>261</v>
      </c>
      <c r="H38" s="664"/>
      <c r="I38" s="347"/>
      <c r="J38" s="348">
        <v>5</v>
      </c>
      <c r="K38" s="308">
        <v>478.00063</v>
      </c>
      <c r="L38" s="309">
        <v>495.80763</v>
      </c>
      <c r="M38" s="310">
        <v>1.0372530889760543</v>
      </c>
      <c r="N38" s="348">
        <v>5</v>
      </c>
      <c r="O38" s="308">
        <v>65.926</v>
      </c>
      <c r="P38" s="308">
        <v>83.733</v>
      </c>
      <c r="Q38" s="310">
        <v>1.2701058762855324</v>
      </c>
      <c r="R38" s="348">
        <v>0</v>
      </c>
      <c r="S38" s="308">
        <v>412.07463</v>
      </c>
      <c r="T38" s="308">
        <v>412.07463</v>
      </c>
      <c r="U38" s="310">
        <v>1</v>
      </c>
      <c r="V38" s="47"/>
    </row>
    <row r="39" spans="1:22" ht="13.5" customHeight="1">
      <c r="A39" s="51" t="e">
        <f t="shared" si="1"/>
        <v>#REF!</v>
      </c>
      <c r="B39" s="22" t="s">
        <v>94</v>
      </c>
      <c r="C39" s="52"/>
      <c r="D39" s="328"/>
      <c r="E39" s="242">
        <v>2321</v>
      </c>
      <c r="F39" s="329"/>
      <c r="G39" s="657" t="s">
        <v>262</v>
      </c>
      <c r="H39" s="658"/>
      <c r="I39" s="330"/>
      <c r="J39" s="331">
        <v>1902.1</v>
      </c>
      <c r="K39" s="256">
        <v>18225.439</v>
      </c>
      <c r="L39" s="257">
        <v>18269.126800000002</v>
      </c>
      <c r="M39" s="258">
        <v>1.0023970780621527</v>
      </c>
      <c r="N39" s="331">
        <v>1902.1</v>
      </c>
      <c r="O39" s="256">
        <v>18125.439</v>
      </c>
      <c r="P39" s="256">
        <v>18169.126800000002</v>
      </c>
      <c r="Q39" s="258">
        <v>1.0024103030001097</v>
      </c>
      <c r="R39" s="331">
        <v>0</v>
      </c>
      <c r="S39" s="256">
        <v>100</v>
      </c>
      <c r="T39" s="256">
        <v>100</v>
      </c>
      <c r="U39" s="258">
        <v>1</v>
      </c>
      <c r="V39" s="47"/>
    </row>
    <row r="40" spans="1:22" ht="13.5" customHeight="1">
      <c r="A40" s="51" t="e">
        <f t="shared" si="1"/>
        <v>#REF!</v>
      </c>
      <c r="B40" s="22" t="s">
        <v>94</v>
      </c>
      <c r="C40" s="52"/>
      <c r="D40" s="328"/>
      <c r="E40" s="242">
        <v>2322</v>
      </c>
      <c r="F40" s="329"/>
      <c r="G40" s="657" t="s">
        <v>233</v>
      </c>
      <c r="H40" s="658"/>
      <c r="I40" s="330"/>
      <c r="J40" s="331">
        <v>181.234</v>
      </c>
      <c r="K40" s="256">
        <v>12407.41975</v>
      </c>
      <c r="L40" s="257">
        <v>12341.138</v>
      </c>
      <c r="M40" s="258">
        <v>0.9946578941201697</v>
      </c>
      <c r="N40" s="331">
        <v>181.234</v>
      </c>
      <c r="O40" s="256">
        <v>12407.41975</v>
      </c>
      <c r="P40" s="256">
        <v>12341.138</v>
      </c>
      <c r="Q40" s="258">
        <v>0.9946578941201697</v>
      </c>
      <c r="R40" s="331">
        <v>0</v>
      </c>
      <c r="S40" s="256">
        <v>0</v>
      </c>
      <c r="T40" s="256">
        <v>0</v>
      </c>
      <c r="U40" s="258" t="s">
        <v>195</v>
      </c>
      <c r="V40" s="47"/>
    </row>
    <row r="41" spans="1:22" ht="27" customHeight="1">
      <c r="A41" s="51" t="e">
        <f t="shared" si="1"/>
        <v>#REF!</v>
      </c>
      <c r="B41" s="22" t="s">
        <v>94</v>
      </c>
      <c r="C41" s="52"/>
      <c r="D41" s="328"/>
      <c r="E41" s="242">
        <v>2324</v>
      </c>
      <c r="F41" s="329"/>
      <c r="G41" s="657" t="s">
        <v>234</v>
      </c>
      <c r="H41" s="658"/>
      <c r="I41" s="330"/>
      <c r="J41" s="331">
        <v>65155.936</v>
      </c>
      <c r="K41" s="256">
        <v>89192.82487000001</v>
      </c>
      <c r="L41" s="257">
        <v>80783.54968</v>
      </c>
      <c r="M41" s="258">
        <v>0.9057180305449831</v>
      </c>
      <c r="N41" s="331">
        <v>65155.936</v>
      </c>
      <c r="O41" s="256">
        <v>88455.06758000002</v>
      </c>
      <c r="P41" s="256">
        <v>79755.63139</v>
      </c>
      <c r="Q41" s="258">
        <v>0.9016513533028265</v>
      </c>
      <c r="R41" s="331">
        <v>0</v>
      </c>
      <c r="S41" s="256">
        <v>737.75729</v>
      </c>
      <c r="T41" s="257">
        <v>1027.91829</v>
      </c>
      <c r="U41" s="258">
        <v>1.3933014338631613</v>
      </c>
      <c r="V41" s="47"/>
    </row>
    <row r="42" spans="1:22" ht="13.5" customHeight="1">
      <c r="A42" s="51" t="e">
        <f t="shared" si="1"/>
        <v>#REF!</v>
      </c>
      <c r="B42" s="22" t="s">
        <v>94</v>
      </c>
      <c r="C42" s="52"/>
      <c r="D42" s="328"/>
      <c r="E42" s="242">
        <v>2328</v>
      </c>
      <c r="F42" s="329"/>
      <c r="G42" s="657" t="s">
        <v>235</v>
      </c>
      <c r="H42" s="658"/>
      <c r="I42" s="330"/>
      <c r="J42" s="331">
        <v>0</v>
      </c>
      <c r="K42" s="256">
        <v>2</v>
      </c>
      <c r="L42" s="257">
        <v>2</v>
      </c>
      <c r="M42" s="258">
        <v>1</v>
      </c>
      <c r="N42" s="331">
        <v>0</v>
      </c>
      <c r="O42" s="256">
        <v>2</v>
      </c>
      <c r="P42" s="256">
        <v>2</v>
      </c>
      <c r="Q42" s="258">
        <v>1</v>
      </c>
      <c r="R42" s="331">
        <v>0</v>
      </c>
      <c r="S42" s="256">
        <v>0</v>
      </c>
      <c r="T42" s="257">
        <v>0</v>
      </c>
      <c r="U42" s="258" t="s">
        <v>195</v>
      </c>
      <c r="V42" s="47"/>
    </row>
    <row r="43" spans="1:22" ht="27" customHeight="1">
      <c r="A43" s="51" t="e">
        <f t="shared" si="1"/>
        <v>#REF!</v>
      </c>
      <c r="B43" s="22" t="s">
        <v>94</v>
      </c>
      <c r="C43" s="52"/>
      <c r="D43" s="332"/>
      <c r="E43" s="282">
        <v>2329</v>
      </c>
      <c r="F43" s="333"/>
      <c r="G43" s="657" t="s">
        <v>236</v>
      </c>
      <c r="H43" s="658"/>
      <c r="I43" s="334"/>
      <c r="J43" s="335">
        <v>4542.744</v>
      </c>
      <c r="K43" s="287">
        <v>14616.954619999999</v>
      </c>
      <c r="L43" s="288">
        <v>11545.44253</v>
      </c>
      <c r="M43" s="289">
        <v>0.7898664824615842</v>
      </c>
      <c r="N43" s="335">
        <v>4542.744</v>
      </c>
      <c r="O43" s="287">
        <v>14359.704619999999</v>
      </c>
      <c r="P43" s="287">
        <v>11100.054830000001</v>
      </c>
      <c r="Q43" s="289">
        <v>0.7730002199724915</v>
      </c>
      <c r="R43" s="331">
        <v>0</v>
      </c>
      <c r="S43" s="256">
        <v>257.25</v>
      </c>
      <c r="T43" s="257">
        <v>445.38769999999994</v>
      </c>
      <c r="U43" s="289">
        <v>1.7313418853255587</v>
      </c>
      <c r="V43" s="47"/>
    </row>
    <row r="44" spans="1:22" ht="27" customHeight="1">
      <c r="A44" s="51" t="e">
        <f t="shared" si="1"/>
        <v>#REF!</v>
      </c>
      <c r="B44" s="22"/>
      <c r="C44" s="52"/>
      <c r="D44" s="336"/>
      <c r="E44" s="282">
        <v>2343</v>
      </c>
      <c r="F44" s="337"/>
      <c r="G44" s="655" t="s">
        <v>263</v>
      </c>
      <c r="H44" s="656"/>
      <c r="I44" s="338"/>
      <c r="J44" s="339">
        <v>290</v>
      </c>
      <c r="K44" s="266">
        <v>0</v>
      </c>
      <c r="L44" s="267">
        <v>0</v>
      </c>
      <c r="M44" s="268" t="s">
        <v>195</v>
      </c>
      <c r="N44" s="339">
        <v>290</v>
      </c>
      <c r="O44" s="266">
        <v>0</v>
      </c>
      <c r="P44" s="356">
        <v>0</v>
      </c>
      <c r="Q44" s="268" t="s">
        <v>195</v>
      </c>
      <c r="R44" s="339">
        <v>0</v>
      </c>
      <c r="S44" s="266">
        <v>0</v>
      </c>
      <c r="T44" s="266">
        <v>0</v>
      </c>
      <c r="U44" s="268" t="s">
        <v>195</v>
      </c>
      <c r="V44" s="47"/>
    </row>
    <row r="45" spans="1:22" ht="39.75" customHeight="1">
      <c r="A45" s="51" t="e">
        <f t="shared" si="1"/>
        <v>#REF!</v>
      </c>
      <c r="B45" s="22" t="s">
        <v>94</v>
      </c>
      <c r="C45" s="52"/>
      <c r="D45" s="340"/>
      <c r="E45" s="270">
        <v>23</v>
      </c>
      <c r="F45" s="341"/>
      <c r="G45" s="661" t="s">
        <v>30</v>
      </c>
      <c r="H45" s="662"/>
      <c r="I45" s="342"/>
      <c r="J45" s="343">
        <v>72077.01400000001</v>
      </c>
      <c r="K45" s="274">
        <v>134922.63887000002</v>
      </c>
      <c r="L45" s="275">
        <v>123437.06464000001</v>
      </c>
      <c r="M45" s="276">
        <v>0.9148728906713236</v>
      </c>
      <c r="N45" s="343">
        <v>72077.01400000001</v>
      </c>
      <c r="O45" s="274">
        <v>133415.55695000003</v>
      </c>
      <c r="P45" s="344">
        <v>121451.68402000002</v>
      </c>
      <c r="Q45" s="276">
        <v>0.9103262527736274</v>
      </c>
      <c r="R45" s="343">
        <v>0</v>
      </c>
      <c r="S45" s="274">
        <v>1507.08192</v>
      </c>
      <c r="T45" s="274">
        <v>1985.3806200000001</v>
      </c>
      <c r="U45" s="295">
        <v>1.3173674195494296</v>
      </c>
      <c r="V45" s="47"/>
    </row>
    <row r="46" spans="1:22" ht="13.5" customHeight="1">
      <c r="A46" s="51" t="e">
        <f t="shared" si="1"/>
        <v>#REF!</v>
      </c>
      <c r="B46" s="22" t="s">
        <v>94</v>
      </c>
      <c r="C46" s="52"/>
      <c r="D46" s="340"/>
      <c r="E46" s="270">
        <v>2</v>
      </c>
      <c r="F46" s="341"/>
      <c r="G46" s="661" t="s">
        <v>237</v>
      </c>
      <c r="H46" s="662"/>
      <c r="I46" s="342"/>
      <c r="J46" s="343">
        <v>894967.9369300001</v>
      </c>
      <c r="K46" s="274">
        <v>1256865.97914</v>
      </c>
      <c r="L46" s="275">
        <v>1245540.71046</v>
      </c>
      <c r="M46" s="276">
        <v>0.990989278993971</v>
      </c>
      <c r="N46" s="343">
        <v>495247.93693</v>
      </c>
      <c r="O46" s="274">
        <v>792740.7534899999</v>
      </c>
      <c r="P46" s="344">
        <v>775074.55375</v>
      </c>
      <c r="Q46" s="276">
        <v>0.9777150352593512</v>
      </c>
      <c r="R46" s="343">
        <v>399720</v>
      </c>
      <c r="S46" s="274">
        <v>464125.22565000004</v>
      </c>
      <c r="T46" s="274">
        <v>470466.15670999995</v>
      </c>
      <c r="U46" s="276">
        <v>1.0136621125281857</v>
      </c>
      <c r="V46" s="47"/>
    </row>
    <row r="47" spans="1:22" ht="13.5" customHeight="1">
      <c r="A47" s="51" t="e">
        <f t="shared" si="1"/>
        <v>#REF!</v>
      </c>
      <c r="B47" s="22" t="s">
        <v>94</v>
      </c>
      <c r="C47" s="52"/>
      <c r="D47" s="345"/>
      <c r="E47" s="303">
        <v>3111</v>
      </c>
      <c r="F47" s="346"/>
      <c r="G47" s="663" t="s">
        <v>238</v>
      </c>
      <c r="H47" s="664"/>
      <c r="I47" s="347"/>
      <c r="J47" s="348">
        <v>0</v>
      </c>
      <c r="K47" s="308">
        <v>130</v>
      </c>
      <c r="L47" s="309">
        <v>323.363</v>
      </c>
      <c r="M47" s="310">
        <v>2.487407692307692</v>
      </c>
      <c r="N47" s="348">
        <v>0</v>
      </c>
      <c r="O47" s="308">
        <v>0</v>
      </c>
      <c r="P47" s="308">
        <v>8.12</v>
      </c>
      <c r="Q47" s="310" t="s">
        <v>195</v>
      </c>
      <c r="R47" s="331">
        <v>0</v>
      </c>
      <c r="S47" s="256">
        <v>130</v>
      </c>
      <c r="T47" s="256">
        <v>315.243</v>
      </c>
      <c r="U47" s="310">
        <v>2.424946153846154</v>
      </c>
      <c r="V47" s="47"/>
    </row>
    <row r="48" spans="1:22" ht="27" customHeight="1">
      <c r="A48" s="51" t="e">
        <f t="shared" si="1"/>
        <v>#REF!</v>
      </c>
      <c r="B48" s="22" t="s">
        <v>94</v>
      </c>
      <c r="C48" s="52"/>
      <c r="D48" s="328"/>
      <c r="E48" s="242">
        <v>3112</v>
      </c>
      <c r="F48" s="329"/>
      <c r="G48" s="657" t="s">
        <v>264</v>
      </c>
      <c r="H48" s="658"/>
      <c r="I48" s="330"/>
      <c r="J48" s="331">
        <v>0</v>
      </c>
      <c r="K48" s="256">
        <v>300</v>
      </c>
      <c r="L48" s="257">
        <v>300</v>
      </c>
      <c r="M48" s="258">
        <v>1</v>
      </c>
      <c r="N48" s="331">
        <v>0</v>
      </c>
      <c r="O48" s="256">
        <v>0</v>
      </c>
      <c r="P48" s="256">
        <v>0</v>
      </c>
      <c r="Q48" s="258" t="s">
        <v>195</v>
      </c>
      <c r="R48" s="331">
        <v>0</v>
      </c>
      <c r="S48" s="256">
        <v>300</v>
      </c>
      <c r="T48" s="256">
        <v>300</v>
      </c>
      <c r="U48" s="258">
        <v>1</v>
      </c>
      <c r="V48" s="47"/>
    </row>
    <row r="49" spans="1:22" ht="27" customHeight="1">
      <c r="A49" s="51" t="e">
        <f t="shared" si="1"/>
        <v>#REF!</v>
      </c>
      <c r="B49" s="22" t="s">
        <v>94</v>
      </c>
      <c r="C49" s="52"/>
      <c r="D49" s="328"/>
      <c r="E49" s="242">
        <v>3113</v>
      </c>
      <c r="F49" s="329"/>
      <c r="G49" s="657" t="s">
        <v>239</v>
      </c>
      <c r="H49" s="658"/>
      <c r="I49" s="330"/>
      <c r="J49" s="331">
        <v>0</v>
      </c>
      <c r="K49" s="256">
        <v>893.9041</v>
      </c>
      <c r="L49" s="257">
        <v>2220.7231</v>
      </c>
      <c r="M49" s="258">
        <v>2.4842968054403154</v>
      </c>
      <c r="N49" s="331">
        <v>0</v>
      </c>
      <c r="O49" s="256">
        <v>47.9</v>
      </c>
      <c r="P49" s="256">
        <v>1156.32</v>
      </c>
      <c r="Q49" s="258">
        <v>24.14029227557411</v>
      </c>
      <c r="R49" s="331">
        <v>0</v>
      </c>
      <c r="S49" s="256">
        <v>846.0041</v>
      </c>
      <c r="T49" s="256">
        <v>1064.4031</v>
      </c>
      <c r="U49" s="258">
        <v>1.2581535952367133</v>
      </c>
      <c r="V49" s="47"/>
    </row>
    <row r="50" spans="1:22" ht="27" customHeight="1">
      <c r="A50" s="51" t="e">
        <f t="shared" si="1"/>
        <v>#REF!</v>
      </c>
      <c r="B50" s="22" t="s">
        <v>94</v>
      </c>
      <c r="C50" s="52"/>
      <c r="D50" s="328"/>
      <c r="E50" s="242">
        <v>3114</v>
      </c>
      <c r="F50" s="329"/>
      <c r="G50" s="657" t="s">
        <v>265</v>
      </c>
      <c r="H50" s="658"/>
      <c r="I50" s="330"/>
      <c r="J50" s="331">
        <v>0</v>
      </c>
      <c r="K50" s="256">
        <v>0</v>
      </c>
      <c r="L50" s="257">
        <v>0</v>
      </c>
      <c r="M50" s="258" t="s">
        <v>195</v>
      </c>
      <c r="N50" s="331">
        <v>0</v>
      </c>
      <c r="O50" s="256">
        <v>0</v>
      </c>
      <c r="P50" s="256">
        <v>0</v>
      </c>
      <c r="Q50" s="258" t="s">
        <v>195</v>
      </c>
      <c r="R50" s="331">
        <v>0</v>
      </c>
      <c r="S50" s="256">
        <v>0</v>
      </c>
      <c r="T50" s="256">
        <v>0</v>
      </c>
      <c r="U50" s="258" t="s">
        <v>195</v>
      </c>
      <c r="V50" s="47"/>
    </row>
    <row r="51" spans="1:22" ht="27" customHeight="1">
      <c r="A51" s="51" t="e">
        <f t="shared" si="1"/>
        <v>#REF!</v>
      </c>
      <c r="B51" s="22" t="s">
        <v>94</v>
      </c>
      <c r="C51" s="52"/>
      <c r="D51" s="328"/>
      <c r="E51" s="242">
        <v>3119</v>
      </c>
      <c r="F51" s="329"/>
      <c r="G51" s="657" t="s">
        <v>266</v>
      </c>
      <c r="H51" s="658"/>
      <c r="I51" s="330"/>
      <c r="J51" s="331">
        <v>0</v>
      </c>
      <c r="K51" s="256">
        <v>0</v>
      </c>
      <c r="L51" s="257">
        <v>0</v>
      </c>
      <c r="M51" s="258" t="s">
        <v>195</v>
      </c>
      <c r="N51" s="331">
        <v>0</v>
      </c>
      <c r="O51" s="256">
        <v>0</v>
      </c>
      <c r="P51" s="256">
        <v>0</v>
      </c>
      <c r="Q51" s="258" t="s">
        <v>195</v>
      </c>
      <c r="R51" s="331">
        <v>0</v>
      </c>
      <c r="S51" s="256">
        <v>0</v>
      </c>
      <c r="T51" s="256">
        <v>0</v>
      </c>
      <c r="U51" s="258" t="s">
        <v>195</v>
      </c>
      <c r="V51" s="47"/>
    </row>
    <row r="52" spans="1:22" ht="27" customHeight="1">
      <c r="A52" s="51" t="e">
        <f t="shared" si="1"/>
        <v>#REF!</v>
      </c>
      <c r="B52" s="22" t="s">
        <v>94</v>
      </c>
      <c r="C52" s="52"/>
      <c r="D52" s="328"/>
      <c r="E52" s="242">
        <v>3121</v>
      </c>
      <c r="F52" s="329"/>
      <c r="G52" s="657" t="s">
        <v>267</v>
      </c>
      <c r="H52" s="658"/>
      <c r="I52" s="330"/>
      <c r="J52" s="331">
        <v>500</v>
      </c>
      <c r="K52" s="256">
        <v>5660</v>
      </c>
      <c r="L52" s="257">
        <v>5807.592</v>
      </c>
      <c r="M52" s="258">
        <v>1.0260763250883391</v>
      </c>
      <c r="N52" s="331">
        <v>500</v>
      </c>
      <c r="O52" s="256">
        <v>5660</v>
      </c>
      <c r="P52" s="256">
        <v>5807.592</v>
      </c>
      <c r="Q52" s="258">
        <v>1.0260763250883391</v>
      </c>
      <c r="R52" s="331">
        <v>0</v>
      </c>
      <c r="S52" s="256">
        <v>0</v>
      </c>
      <c r="T52" s="256">
        <v>0</v>
      </c>
      <c r="U52" s="258" t="s">
        <v>195</v>
      </c>
      <c r="V52" s="47"/>
    </row>
    <row r="53" spans="1:22" ht="27" customHeight="1">
      <c r="A53" s="51" t="e">
        <f t="shared" si="1"/>
        <v>#REF!</v>
      </c>
      <c r="B53" s="22" t="s">
        <v>94</v>
      </c>
      <c r="C53" s="52"/>
      <c r="D53" s="328"/>
      <c r="E53" s="242">
        <v>3122</v>
      </c>
      <c r="F53" s="329"/>
      <c r="G53" s="657" t="s">
        <v>268</v>
      </c>
      <c r="H53" s="658"/>
      <c r="I53" s="330"/>
      <c r="J53" s="331">
        <v>1006</v>
      </c>
      <c r="K53" s="256">
        <v>1740.1445</v>
      </c>
      <c r="L53" s="257">
        <v>1538.5005</v>
      </c>
      <c r="M53" s="258">
        <v>0.8841222668577235</v>
      </c>
      <c r="N53" s="331">
        <v>1006</v>
      </c>
      <c r="O53" s="256">
        <v>1740.1445</v>
      </c>
      <c r="P53" s="256">
        <v>1538.5005</v>
      </c>
      <c r="Q53" s="258">
        <v>0.8841222668577235</v>
      </c>
      <c r="R53" s="331">
        <v>0</v>
      </c>
      <c r="S53" s="256">
        <v>0</v>
      </c>
      <c r="T53" s="256">
        <v>0</v>
      </c>
      <c r="U53" s="258" t="s">
        <v>195</v>
      </c>
      <c r="V53" s="47"/>
    </row>
    <row r="54" spans="1:22" ht="27" customHeight="1">
      <c r="A54" s="51" t="e">
        <f t="shared" si="1"/>
        <v>#REF!</v>
      </c>
      <c r="B54" s="22" t="s">
        <v>94</v>
      </c>
      <c r="C54" s="52"/>
      <c r="D54" s="336"/>
      <c r="E54" s="260">
        <v>3129</v>
      </c>
      <c r="F54" s="337"/>
      <c r="G54" s="655" t="s">
        <v>269</v>
      </c>
      <c r="H54" s="656"/>
      <c r="I54" s="338"/>
      <c r="J54" s="339">
        <v>2900</v>
      </c>
      <c r="K54" s="266">
        <v>0</v>
      </c>
      <c r="L54" s="267">
        <v>0.55</v>
      </c>
      <c r="M54" s="268" t="s">
        <v>195</v>
      </c>
      <c r="N54" s="331">
        <v>2900</v>
      </c>
      <c r="O54" s="256">
        <v>0</v>
      </c>
      <c r="P54" s="256">
        <v>0</v>
      </c>
      <c r="Q54" s="268" t="s">
        <v>195</v>
      </c>
      <c r="R54" s="331">
        <v>0</v>
      </c>
      <c r="S54" s="256">
        <v>0</v>
      </c>
      <c r="T54" s="256">
        <v>0.55</v>
      </c>
      <c r="U54" s="268" t="s">
        <v>195</v>
      </c>
      <c r="V54" s="47"/>
    </row>
    <row r="55" spans="1:22" ht="39.75" customHeight="1">
      <c r="A55" s="51" t="e">
        <f t="shared" si="1"/>
        <v>#REF!</v>
      </c>
      <c r="B55" s="22" t="s">
        <v>94</v>
      </c>
      <c r="C55" s="52"/>
      <c r="D55" s="340"/>
      <c r="E55" s="270">
        <v>31</v>
      </c>
      <c r="F55" s="341"/>
      <c r="G55" s="661" t="s">
        <v>32</v>
      </c>
      <c r="H55" s="662"/>
      <c r="I55" s="342"/>
      <c r="J55" s="343">
        <v>4406</v>
      </c>
      <c r="K55" s="274">
        <v>8724.0486</v>
      </c>
      <c r="L55" s="275">
        <v>10190.728599999999</v>
      </c>
      <c r="M55" s="276">
        <v>1.168119191816515</v>
      </c>
      <c r="N55" s="343">
        <v>4406</v>
      </c>
      <c r="O55" s="274">
        <v>7448.0445</v>
      </c>
      <c r="P55" s="344">
        <v>8510.5325</v>
      </c>
      <c r="Q55" s="276">
        <v>1.1426532830194556</v>
      </c>
      <c r="R55" s="343">
        <v>0</v>
      </c>
      <c r="S55" s="274">
        <v>1276.0041</v>
      </c>
      <c r="T55" s="274">
        <v>1680.1961</v>
      </c>
      <c r="U55" s="357">
        <v>1.3167638724671809</v>
      </c>
      <c r="V55" s="47"/>
    </row>
    <row r="56" spans="1:22" ht="13.5" customHeight="1">
      <c r="A56" s="51" t="e">
        <f t="shared" si="1"/>
        <v>#REF!</v>
      </c>
      <c r="B56" s="22" t="s">
        <v>94</v>
      </c>
      <c r="C56" s="52"/>
      <c r="D56" s="345"/>
      <c r="E56" s="303">
        <v>3201</v>
      </c>
      <c r="F56" s="346"/>
      <c r="G56" s="663" t="s">
        <v>270</v>
      </c>
      <c r="H56" s="664"/>
      <c r="I56" s="347"/>
      <c r="J56" s="348">
        <v>0</v>
      </c>
      <c r="K56" s="308">
        <v>0</v>
      </c>
      <c r="L56" s="309">
        <v>0</v>
      </c>
      <c r="M56" s="310" t="s">
        <v>195</v>
      </c>
      <c r="N56" s="348">
        <v>0</v>
      </c>
      <c r="O56" s="308">
        <v>0</v>
      </c>
      <c r="P56" s="349">
        <v>0</v>
      </c>
      <c r="Q56" s="310" t="s">
        <v>195</v>
      </c>
      <c r="R56" s="348">
        <v>0</v>
      </c>
      <c r="S56" s="308">
        <v>0</v>
      </c>
      <c r="T56" s="308">
        <v>0</v>
      </c>
      <c r="U56" s="310" t="s">
        <v>195</v>
      </c>
      <c r="V56" s="47"/>
    </row>
    <row r="57" spans="1:22" ht="27" customHeight="1">
      <c r="A57" s="51" t="e">
        <f t="shared" si="1"/>
        <v>#REF!</v>
      </c>
      <c r="B57" s="22" t="s">
        <v>94</v>
      </c>
      <c r="C57" s="52"/>
      <c r="D57" s="336"/>
      <c r="E57" s="260">
        <v>3202</v>
      </c>
      <c r="F57" s="337"/>
      <c r="G57" s="655" t="s">
        <v>271</v>
      </c>
      <c r="H57" s="656"/>
      <c r="I57" s="338"/>
      <c r="J57" s="339">
        <v>0</v>
      </c>
      <c r="K57" s="266">
        <v>0</v>
      </c>
      <c r="L57" s="267">
        <v>0</v>
      </c>
      <c r="M57" s="268" t="s">
        <v>195</v>
      </c>
      <c r="N57" s="339">
        <v>0</v>
      </c>
      <c r="O57" s="266">
        <v>0</v>
      </c>
      <c r="P57" s="356">
        <v>0</v>
      </c>
      <c r="Q57" s="268" t="s">
        <v>195</v>
      </c>
      <c r="R57" s="339">
        <v>0</v>
      </c>
      <c r="S57" s="266">
        <v>0</v>
      </c>
      <c r="T57" s="266">
        <v>0</v>
      </c>
      <c r="U57" s="268" t="s">
        <v>195</v>
      </c>
      <c r="V57" s="47"/>
    </row>
    <row r="58" spans="1:22" ht="39" customHeight="1">
      <c r="A58" s="51" t="e">
        <f t="shared" si="1"/>
        <v>#REF!</v>
      </c>
      <c r="B58" s="22" t="s">
        <v>94</v>
      </c>
      <c r="C58" s="52"/>
      <c r="D58" s="340"/>
      <c r="E58" s="270">
        <v>32</v>
      </c>
      <c r="F58" s="341"/>
      <c r="G58" s="661" t="s">
        <v>35</v>
      </c>
      <c r="H58" s="662"/>
      <c r="I58" s="342"/>
      <c r="J58" s="343">
        <v>0</v>
      </c>
      <c r="K58" s="274">
        <v>0</v>
      </c>
      <c r="L58" s="275">
        <v>0</v>
      </c>
      <c r="M58" s="276" t="s">
        <v>195</v>
      </c>
      <c r="N58" s="343">
        <v>0</v>
      </c>
      <c r="O58" s="274">
        <v>0</v>
      </c>
      <c r="P58" s="344">
        <v>0</v>
      </c>
      <c r="Q58" s="276" t="s">
        <v>195</v>
      </c>
      <c r="R58" s="343">
        <v>0</v>
      </c>
      <c r="S58" s="274">
        <v>0</v>
      </c>
      <c r="T58" s="274">
        <v>0</v>
      </c>
      <c r="U58" s="357" t="s">
        <v>195</v>
      </c>
      <c r="V58" s="47"/>
    </row>
    <row r="59" spans="1:22" ht="27" customHeight="1" thickBot="1">
      <c r="A59" s="51" t="e">
        <f t="shared" si="1"/>
        <v>#REF!</v>
      </c>
      <c r="B59" s="22" t="s">
        <v>94</v>
      </c>
      <c r="C59" s="52"/>
      <c r="D59" s="358"/>
      <c r="E59" s="359">
        <v>3</v>
      </c>
      <c r="F59" s="360"/>
      <c r="G59" s="661" t="s">
        <v>240</v>
      </c>
      <c r="H59" s="662"/>
      <c r="I59" s="361"/>
      <c r="J59" s="362">
        <v>4406</v>
      </c>
      <c r="K59" s="363">
        <v>8724.0486</v>
      </c>
      <c r="L59" s="364">
        <v>10190.728599999999</v>
      </c>
      <c r="M59" s="365">
        <v>1.168119191816515</v>
      </c>
      <c r="N59" s="362">
        <v>4406</v>
      </c>
      <c r="O59" s="363">
        <v>7448.0445</v>
      </c>
      <c r="P59" s="363">
        <v>8510.5325</v>
      </c>
      <c r="Q59" s="365">
        <v>1.1426532830194556</v>
      </c>
      <c r="R59" s="362">
        <v>0</v>
      </c>
      <c r="S59" s="363">
        <v>1276.0041</v>
      </c>
      <c r="T59" s="363">
        <v>1680.1961</v>
      </c>
      <c r="U59" s="366">
        <v>1.3167638724671809</v>
      </c>
      <c r="V59" s="47"/>
    </row>
    <row r="60" spans="1:22" ht="27" customHeight="1" thickBot="1">
      <c r="A60" s="51" t="e">
        <f t="shared" si="1"/>
        <v>#REF!</v>
      </c>
      <c r="B60" s="22" t="s">
        <v>94</v>
      </c>
      <c r="C60" s="52"/>
      <c r="D60" s="367"/>
      <c r="E60" s="659" t="s">
        <v>272</v>
      </c>
      <c r="F60" s="660"/>
      <c r="G60" s="660"/>
      <c r="H60" s="660"/>
      <c r="I60" s="369"/>
      <c r="J60" s="370">
        <v>899373.9369300001</v>
      </c>
      <c r="K60" s="371">
        <v>1265590.0277399998</v>
      </c>
      <c r="L60" s="372">
        <v>1255731.4390599998</v>
      </c>
      <c r="M60" s="373">
        <v>0.9922102825844757</v>
      </c>
      <c r="N60" s="370">
        <v>499653.93693</v>
      </c>
      <c r="O60" s="371">
        <v>800188.7979899999</v>
      </c>
      <c r="P60" s="374">
        <v>783585.0862499999</v>
      </c>
      <c r="Q60" s="373">
        <v>0.9792502572121643</v>
      </c>
      <c r="R60" s="370">
        <v>399720</v>
      </c>
      <c r="S60" s="371">
        <v>465401.22975000006</v>
      </c>
      <c r="T60" s="371">
        <v>472146.35280999995</v>
      </c>
      <c r="U60" s="322">
        <v>1.0144931354470705</v>
      </c>
      <c r="V60" s="47"/>
    </row>
    <row r="61" spans="1:21" ht="13.5">
      <c r="A61" s="51" t="s">
        <v>90</v>
      </c>
      <c r="B61" s="51" t="s">
        <v>95</v>
      </c>
      <c r="D61" s="117" t="s">
        <v>49</v>
      </c>
      <c r="E61" s="118"/>
      <c r="F61" s="118"/>
      <c r="G61" s="118"/>
      <c r="H61" s="118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9" t="s">
        <v>52</v>
      </c>
    </row>
    <row r="62" spans="1:21" ht="12.75" customHeight="1">
      <c r="A62" s="51" t="str">
        <f>IF(COUNTBLANK(D62:E62)=2,"odstr","OK")</f>
        <v>OK</v>
      </c>
      <c r="B62" s="51"/>
      <c r="D62" s="375" t="s">
        <v>198</v>
      </c>
      <c r="E62" s="668" t="s">
        <v>86</v>
      </c>
      <c r="F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</row>
    <row r="63" spans="1:21" ht="12.75">
      <c r="A63" s="51" t="str">
        <f>IF(COUNTBLANK(D63:E63)=2,"odstr","OK")</f>
        <v>odstr</v>
      </c>
      <c r="B63" s="51"/>
      <c r="D63" s="120"/>
      <c r="E63" s="601"/>
      <c r="F63" s="601"/>
      <c r="G63" s="601"/>
      <c r="H63" s="601"/>
      <c r="I63" s="601"/>
      <c r="J63" s="601"/>
      <c r="K63" s="601"/>
      <c r="L63" s="601"/>
      <c r="M63" s="601"/>
      <c r="N63" s="601"/>
      <c r="O63" s="601"/>
      <c r="P63" s="601"/>
      <c r="Q63" s="601"/>
      <c r="R63" s="601"/>
      <c r="S63" s="601"/>
      <c r="T63" s="601"/>
      <c r="U63" s="601"/>
    </row>
    <row r="64" spans="1:2" ht="12.75">
      <c r="A64" s="51" t="s">
        <v>95</v>
      </c>
      <c r="B64" s="51"/>
    </row>
    <row r="65" spans="1:20" ht="12.75">
      <c r="A65" s="51"/>
      <c r="B65" s="51"/>
      <c r="N65" s="166"/>
      <c r="O65" s="166"/>
      <c r="P65" s="166"/>
      <c r="R65" s="166"/>
      <c r="S65" s="166"/>
      <c r="T65" s="166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  <row r="202" spans="1:2" ht="12.75">
      <c r="A202" s="51"/>
      <c r="B202" s="51"/>
    </row>
    <row r="203" spans="1:2" ht="12.75">
      <c r="A203" s="51"/>
      <c r="B203" s="51"/>
    </row>
    <row r="204" spans="1:2" ht="12.75">
      <c r="A204" s="51"/>
      <c r="B204" s="51"/>
    </row>
    <row r="205" spans="1:2" ht="12.75">
      <c r="A205" s="51"/>
      <c r="B205" s="51"/>
    </row>
    <row r="206" spans="1:2" ht="12.75">
      <c r="A206" s="51"/>
      <c r="B206" s="51"/>
    </row>
    <row r="207" spans="1:2" ht="12.75">
      <c r="A207" s="51"/>
      <c r="B207" s="51"/>
    </row>
    <row r="208" spans="1:2" ht="12.75">
      <c r="A208" s="51"/>
      <c r="B208" s="51"/>
    </row>
    <row r="209" spans="1:2" ht="12.75">
      <c r="A209" s="51"/>
      <c r="B209" s="51"/>
    </row>
  </sheetData>
  <sheetProtection/>
  <mergeCells count="66">
    <mergeCell ref="R9:U10"/>
    <mergeCell ref="J9:M10"/>
    <mergeCell ref="N9:Q10"/>
    <mergeCell ref="U11:U13"/>
    <mergeCell ref="M11:M13"/>
    <mergeCell ref="N11:N13"/>
    <mergeCell ref="O11:O13"/>
    <mergeCell ref="T11:T13"/>
    <mergeCell ref="R11:R13"/>
    <mergeCell ref="S11:S13"/>
    <mergeCell ref="E62:U62"/>
    <mergeCell ref="E63:U63"/>
    <mergeCell ref="D9:E13"/>
    <mergeCell ref="G9:G13"/>
    <mergeCell ref="Q11:Q13"/>
    <mergeCell ref="J11:J13"/>
    <mergeCell ref="K11:K13"/>
    <mergeCell ref="G45:H45"/>
    <mergeCell ref="G46:H46"/>
    <mergeCell ref="G47:H47"/>
    <mergeCell ref="G48:H48"/>
    <mergeCell ref="L11:L13"/>
    <mergeCell ref="P11:P13"/>
    <mergeCell ref="G42:H42"/>
    <mergeCell ref="G43:H43"/>
    <mergeCell ref="G14:H14"/>
    <mergeCell ref="G15:H15"/>
    <mergeCell ref="G16:H16"/>
    <mergeCell ref="G17:H17"/>
    <mergeCell ref="G40:H40"/>
    <mergeCell ref="G54:H54"/>
    <mergeCell ref="G55:H55"/>
    <mergeCell ref="G56:H56"/>
    <mergeCell ref="G49:H49"/>
    <mergeCell ref="G50:H50"/>
    <mergeCell ref="G51:H51"/>
    <mergeCell ref="G52:H52"/>
    <mergeCell ref="G53:H53"/>
    <mergeCell ref="G41:H41"/>
    <mergeCell ref="G22:H22"/>
    <mergeCell ref="G23:H23"/>
    <mergeCell ref="G24:H24"/>
    <mergeCell ref="G25:H25"/>
    <mergeCell ref="G31:H31"/>
    <mergeCell ref="G32:H32"/>
    <mergeCell ref="G38:H38"/>
    <mergeCell ref="G39:H39"/>
    <mergeCell ref="G28:H28"/>
    <mergeCell ref="G29:H29"/>
    <mergeCell ref="G30:H30"/>
    <mergeCell ref="G33:H33"/>
    <mergeCell ref="G18:H18"/>
    <mergeCell ref="G19:H19"/>
    <mergeCell ref="G20:H20"/>
    <mergeCell ref="G21:H21"/>
    <mergeCell ref="G27:H27"/>
    <mergeCell ref="G44:H44"/>
    <mergeCell ref="G26:H26"/>
    <mergeCell ref="E60:H60"/>
    <mergeCell ref="G34:H34"/>
    <mergeCell ref="G35:H35"/>
    <mergeCell ref="G36:H36"/>
    <mergeCell ref="G57:H57"/>
    <mergeCell ref="G58:H58"/>
    <mergeCell ref="G59:H59"/>
    <mergeCell ref="G37:H37"/>
  </mergeCells>
  <conditionalFormatting sqref="G8">
    <cfRule type="expression" priority="2" dxfId="0" stopIfTrue="1">
      <formula>V8=" "</formula>
    </cfRule>
  </conditionalFormatting>
  <conditionalFormatting sqref="C1:E1">
    <cfRule type="cellIs" priority="4" dxfId="91" operator="equal" stopIfTrue="1">
      <formula>"nezadána"</formula>
    </cfRule>
  </conditionalFormatting>
  <conditionalFormatting sqref="A59:A63 B59:B60 A2:A21 B14:B21 A22:B58">
    <cfRule type="cellIs" priority="5" dxfId="92" operator="equal" stopIfTrue="1">
      <formula>"odstr"</formula>
    </cfRule>
  </conditionalFormatting>
  <conditionalFormatting sqref="B1">
    <cfRule type="cellIs" priority="6" dxfId="93" operator="equal" stopIfTrue="1">
      <formula>"FUNKCE"</formula>
    </cfRule>
  </conditionalFormatting>
  <conditionalFormatting sqref="U1 F1:I1">
    <cfRule type="cellIs" priority="7" dxfId="94" operator="notEqual" stopIfTrue="1">
      <formula>""</formula>
    </cfRule>
  </conditionalFormatting>
  <conditionalFormatting sqref="B4">
    <cfRule type="expression" priority="8" dxfId="93" stopIfTrue="1">
      <formula>COUNTIF(Datova_oblast,"")-$B$5&gt;0</formula>
    </cfRule>
  </conditionalFormatting>
  <conditionalFormatting sqref="U61">
    <cfRule type="expression" priority="1" dxfId="17" stopIfTrue="1">
      <formula>V61=" "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U1">
      <formula1>"a,b,c,d,e,f,g,h,i,j,k,l,m,a,o,p"</formula1>
    </dataValidation>
  </dataValidations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0"/>
  <dimension ref="A1:AO209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5.75390625" style="26" customWidth="1"/>
    <col min="6" max="6" width="1.12109375" style="26" customWidth="1"/>
    <col min="7" max="7" width="12.375" style="26" customWidth="1"/>
    <col min="8" max="8" width="53.125" style="26" customWidth="1"/>
    <col min="9" max="9" width="1.12109375" style="26" customWidth="1"/>
    <col min="10" max="10" width="11.25390625" style="26" customWidth="1"/>
    <col min="11" max="13" width="11.75390625" style="26" customWidth="1"/>
    <col min="14" max="14" width="9.75390625" style="26" customWidth="1"/>
    <col min="15" max="38" width="1.75390625" style="26" customWidth="1"/>
    <col min="39" max="16384" width="9.125" style="26" customWidth="1"/>
  </cols>
  <sheetData>
    <row r="1" spans="1:15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CONCATENATE(C1,N1)</f>
        <v>#REF!</v>
      </c>
      <c r="F1" s="18">
        <v>6</v>
      </c>
      <c r="G1" s="19"/>
      <c r="H1" s="19"/>
      <c r="I1" s="19"/>
      <c r="K1" s="21"/>
      <c r="L1" s="21"/>
      <c r="M1" s="21"/>
      <c r="N1" s="22"/>
      <c r="O1" s="23"/>
    </row>
    <row r="2" spans="1:3" ht="12.75">
      <c r="A2" s="20" t="s">
        <v>90</v>
      </c>
      <c r="B2" s="24"/>
      <c r="C2" s="25"/>
    </row>
    <row r="3" spans="1:14" s="28" customFormat="1" ht="15.75">
      <c r="A3" s="20" t="s">
        <v>90</v>
      </c>
      <c r="B3" s="27" t="s">
        <v>100</v>
      </c>
      <c r="D3" s="29" t="s">
        <v>61</v>
      </c>
      <c r="E3" s="29"/>
      <c r="F3" s="29"/>
      <c r="G3" s="30"/>
      <c r="H3" s="30" t="s">
        <v>276</v>
      </c>
      <c r="I3" s="31"/>
      <c r="J3" s="29"/>
      <c r="K3" s="29"/>
      <c r="L3" s="29"/>
      <c r="M3" s="29"/>
      <c r="N3" s="29"/>
    </row>
    <row r="4" spans="1:14" s="28" customFormat="1" ht="15.75" hidden="1">
      <c r="A4" s="20" t="s">
        <v>90</v>
      </c>
      <c r="B4" s="33">
        <f>COUNTA(Datova_oblast)</f>
        <v>420</v>
      </c>
      <c r="D4" s="34" t="e">
        <f>IF(D1=" ?","",CONCATENATE("Tab. ",E1,":"))</f>
        <v>#REF!</v>
      </c>
      <c r="E4" s="29"/>
      <c r="F4" s="29"/>
      <c r="G4" s="34"/>
      <c r="H4" s="34" t="str">
        <f>IF(H3="Zadejte název tabulky","",H3)</f>
        <v>Výdaje kapitoly 333-MŠMT – podle položek</v>
      </c>
      <c r="I4" s="31"/>
      <c r="J4" s="29"/>
      <c r="K4" s="29"/>
      <c r="L4" s="29"/>
      <c r="M4" s="29"/>
      <c r="N4" s="29"/>
    </row>
    <row r="5" spans="1:14" s="28" customFormat="1" ht="15.75">
      <c r="A5" s="20" t="str">
        <f>IF(D5="","odstr","OK")</f>
        <v>odstr</v>
      </c>
      <c r="B5" s="35">
        <v>0</v>
      </c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28" customFormat="1" ht="21" customHeight="1" hidden="1">
      <c r="A6" s="20" t="str">
        <f>IF(COUNTBLANK(C6:IV6)=254,"odstr","OK")</f>
        <v>odstr</v>
      </c>
      <c r="B6" s="38" t="s">
        <v>92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s="28" customFormat="1" ht="21" customHeight="1" hidden="1">
      <c r="A7" s="20" t="str">
        <f>IF(COUNTBLANK(C7:IV7)=254,"odstr","OK")</f>
        <v>odstr</v>
      </c>
      <c r="B7" s="38" t="s">
        <v>93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5" s="41" customFormat="1" ht="21" customHeight="1" thickBot="1">
      <c r="A8" s="20" t="s">
        <v>90</v>
      </c>
      <c r="B8" s="20"/>
      <c r="D8" s="42" t="s">
        <v>562</v>
      </c>
      <c r="E8" s="43"/>
      <c r="F8" s="43"/>
      <c r="G8" s="43"/>
      <c r="H8" s="43"/>
      <c r="I8" s="44"/>
      <c r="J8" s="44"/>
      <c r="K8" s="44"/>
      <c r="L8" s="44"/>
      <c r="M8" s="44"/>
      <c r="N8" s="45" t="s">
        <v>181</v>
      </c>
      <c r="O8" s="20"/>
    </row>
    <row r="9" spans="1:15" ht="6" customHeight="1">
      <c r="A9" s="20" t="s">
        <v>90</v>
      </c>
      <c r="C9" s="46"/>
      <c r="D9" s="638" t="s">
        <v>214</v>
      </c>
      <c r="E9" s="610"/>
      <c r="F9" s="138"/>
      <c r="G9" s="642" t="s">
        <v>215</v>
      </c>
      <c r="H9" s="140"/>
      <c r="I9" s="141"/>
      <c r="J9" s="645" t="s">
        <v>201</v>
      </c>
      <c r="K9" s="648" t="s">
        <v>202</v>
      </c>
      <c r="L9" s="648" t="s">
        <v>101</v>
      </c>
      <c r="M9" s="682" t="s">
        <v>277</v>
      </c>
      <c r="N9" s="605" t="s">
        <v>278</v>
      </c>
      <c r="O9" s="47"/>
    </row>
    <row r="10" spans="1:15" ht="6" customHeight="1">
      <c r="A10" s="20" t="s">
        <v>90</v>
      </c>
      <c r="C10" s="46"/>
      <c r="D10" s="639"/>
      <c r="E10" s="613"/>
      <c r="F10" s="142"/>
      <c r="G10" s="643"/>
      <c r="H10" s="144"/>
      <c r="I10" s="145"/>
      <c r="J10" s="646"/>
      <c r="K10" s="649"/>
      <c r="L10" s="649"/>
      <c r="M10" s="683"/>
      <c r="N10" s="606"/>
      <c r="O10" s="47"/>
    </row>
    <row r="11" spans="1:15" ht="6" customHeight="1">
      <c r="A11" s="20" t="s">
        <v>90</v>
      </c>
      <c r="C11" s="46"/>
      <c r="D11" s="639"/>
      <c r="E11" s="613"/>
      <c r="F11" s="142"/>
      <c r="G11" s="643"/>
      <c r="H11" s="144"/>
      <c r="I11" s="145"/>
      <c r="J11" s="646"/>
      <c r="K11" s="649"/>
      <c r="L11" s="649"/>
      <c r="M11" s="683"/>
      <c r="N11" s="606"/>
      <c r="O11" s="47"/>
    </row>
    <row r="12" spans="1:15" ht="6" customHeight="1">
      <c r="A12" s="20" t="s">
        <v>90</v>
      </c>
      <c r="C12" s="46"/>
      <c r="D12" s="639"/>
      <c r="E12" s="613"/>
      <c r="F12" s="142"/>
      <c r="G12" s="643"/>
      <c r="H12" s="144"/>
      <c r="I12" s="145"/>
      <c r="J12" s="646"/>
      <c r="K12" s="649"/>
      <c r="L12" s="649"/>
      <c r="M12" s="683"/>
      <c r="N12" s="606"/>
      <c r="O12" s="47"/>
    </row>
    <row r="13" spans="1:15" ht="6" customHeight="1" thickBot="1">
      <c r="A13" s="20" t="s">
        <v>90</v>
      </c>
      <c r="C13" s="46"/>
      <c r="D13" s="640"/>
      <c r="E13" s="641"/>
      <c r="F13" s="146"/>
      <c r="G13" s="644"/>
      <c r="H13" s="148"/>
      <c r="I13" s="149"/>
      <c r="J13" s="647"/>
      <c r="K13" s="650"/>
      <c r="L13" s="650"/>
      <c r="M13" s="684"/>
      <c r="N13" s="607"/>
      <c r="O13" s="47"/>
    </row>
    <row r="14" spans="1:15" ht="13.5" thickTop="1">
      <c r="A14" s="51" t="e">
        <f aca="true" t="shared" si="0" ref="A14:A45">IF(COUNTBLANK(C14:IV14)=254,"odstr",IF(AND($A$1="TISK",SUM(J14:N14)=0),"odstr","OK"))</f>
        <v>#REF!</v>
      </c>
      <c r="B14" s="22" t="s">
        <v>94</v>
      </c>
      <c r="C14" s="52"/>
      <c r="D14" s="324"/>
      <c r="E14" s="236">
        <v>5011</v>
      </c>
      <c r="F14" s="325"/>
      <c r="G14" s="376" t="s">
        <v>279</v>
      </c>
      <c r="H14" s="377"/>
      <c r="I14" s="326"/>
      <c r="J14" s="237">
        <v>107421.165</v>
      </c>
      <c r="K14" s="238">
        <v>111655.406</v>
      </c>
      <c r="L14" s="238">
        <v>113405.006</v>
      </c>
      <c r="M14" s="378">
        <v>108242.683</v>
      </c>
      <c r="N14" s="379">
        <v>0.9694352192853072</v>
      </c>
      <c r="O14" s="47"/>
    </row>
    <row r="15" spans="1:15" ht="12.75">
      <c r="A15" s="51" t="e">
        <f t="shared" si="0"/>
        <v>#REF!</v>
      </c>
      <c r="B15" s="22" t="s">
        <v>94</v>
      </c>
      <c r="C15" s="52"/>
      <c r="D15" s="328"/>
      <c r="E15" s="242">
        <v>5013</v>
      </c>
      <c r="F15" s="329"/>
      <c r="G15" s="380" t="s">
        <v>497</v>
      </c>
      <c r="H15" s="381"/>
      <c r="I15" s="330"/>
      <c r="J15" s="255">
        <v>659840.394</v>
      </c>
      <c r="K15" s="256">
        <v>668565.483</v>
      </c>
      <c r="L15" s="256">
        <v>679002.77</v>
      </c>
      <c r="M15" s="382">
        <v>645905.535</v>
      </c>
      <c r="N15" s="383">
        <v>0.9661066139724716</v>
      </c>
      <c r="O15" s="47"/>
    </row>
    <row r="16" spans="1:15" ht="12.75">
      <c r="A16" s="51" t="e">
        <f t="shared" si="0"/>
        <v>#REF!</v>
      </c>
      <c r="B16" s="22" t="s">
        <v>94</v>
      </c>
      <c r="C16" s="52"/>
      <c r="D16" s="328"/>
      <c r="E16" s="242">
        <v>5021</v>
      </c>
      <c r="F16" s="329"/>
      <c r="G16" s="380" t="s">
        <v>281</v>
      </c>
      <c r="H16" s="381"/>
      <c r="I16" s="330"/>
      <c r="J16" s="255">
        <v>102553.765</v>
      </c>
      <c r="K16" s="256">
        <v>112732.023</v>
      </c>
      <c r="L16" s="256">
        <v>163424.899</v>
      </c>
      <c r="M16" s="382">
        <v>102161.11481</v>
      </c>
      <c r="N16" s="383">
        <v>0.9062297658758417</v>
      </c>
      <c r="O16" s="47"/>
    </row>
    <row r="17" spans="1:15" ht="12.75">
      <c r="A17" s="51" t="e">
        <f t="shared" si="0"/>
        <v>#REF!</v>
      </c>
      <c r="B17" s="22" t="s">
        <v>94</v>
      </c>
      <c r="C17" s="52"/>
      <c r="D17" s="328"/>
      <c r="E17" s="242">
        <v>5022</v>
      </c>
      <c r="F17" s="329"/>
      <c r="G17" s="380" t="s">
        <v>282</v>
      </c>
      <c r="H17" s="381"/>
      <c r="I17" s="330"/>
      <c r="J17" s="255">
        <v>1622.4</v>
      </c>
      <c r="K17" s="256">
        <v>1622.4</v>
      </c>
      <c r="L17" s="256">
        <v>1639.32</v>
      </c>
      <c r="M17" s="382">
        <v>1638.72</v>
      </c>
      <c r="N17" s="383">
        <v>1.010059171597633</v>
      </c>
      <c r="O17" s="47"/>
    </row>
    <row r="18" spans="1:15" ht="12.75">
      <c r="A18" s="51" t="e">
        <f t="shared" si="0"/>
        <v>#REF!</v>
      </c>
      <c r="B18" s="22" t="s">
        <v>94</v>
      </c>
      <c r="C18" s="52"/>
      <c r="D18" s="328"/>
      <c r="E18" s="242">
        <v>5024</v>
      </c>
      <c r="F18" s="329"/>
      <c r="G18" s="680" t="s">
        <v>283</v>
      </c>
      <c r="H18" s="680" t="e">
        <v>#N/A</v>
      </c>
      <c r="I18" s="330"/>
      <c r="J18" s="255">
        <v>1000</v>
      </c>
      <c r="K18" s="256">
        <v>697.077</v>
      </c>
      <c r="L18" s="256">
        <v>698.708</v>
      </c>
      <c r="M18" s="382">
        <v>350.708</v>
      </c>
      <c r="N18" s="383">
        <v>0.503112281713498</v>
      </c>
      <c r="O18" s="47"/>
    </row>
    <row r="19" spans="1:15" ht="12.75">
      <c r="A19" s="51" t="e">
        <f t="shared" si="0"/>
        <v>#REF!</v>
      </c>
      <c r="B19" s="22" t="s">
        <v>94</v>
      </c>
      <c r="C19" s="52"/>
      <c r="D19" s="332"/>
      <c r="E19" s="282">
        <v>5025</v>
      </c>
      <c r="F19" s="333"/>
      <c r="G19" s="384" t="s">
        <v>554</v>
      </c>
      <c r="H19" s="384"/>
      <c r="I19" s="334"/>
      <c r="J19" s="286">
        <v>500</v>
      </c>
      <c r="K19" s="287">
        <v>908.736</v>
      </c>
      <c r="L19" s="287">
        <v>908.736</v>
      </c>
      <c r="M19" s="385">
        <v>408.736</v>
      </c>
      <c r="N19" s="386">
        <v>0.4497851961405733</v>
      </c>
      <c r="O19" s="47"/>
    </row>
    <row r="20" spans="1:15" ht="12.75">
      <c r="A20" s="51" t="e">
        <f t="shared" si="0"/>
        <v>#REF!</v>
      </c>
      <c r="B20" s="22" t="s">
        <v>94</v>
      </c>
      <c r="C20" s="52"/>
      <c r="D20" s="332"/>
      <c r="E20" s="282">
        <v>5026</v>
      </c>
      <c r="F20" s="333"/>
      <c r="G20" s="384" t="s">
        <v>565</v>
      </c>
      <c r="H20" s="384"/>
      <c r="I20" s="334"/>
      <c r="J20" s="286">
        <v>0</v>
      </c>
      <c r="K20" s="287">
        <v>406.5</v>
      </c>
      <c r="L20" s="287">
        <v>406.5</v>
      </c>
      <c r="M20" s="385">
        <v>406.5</v>
      </c>
      <c r="N20" s="386">
        <v>1</v>
      </c>
      <c r="O20" s="47"/>
    </row>
    <row r="21" spans="1:15" ht="12.75">
      <c r="A21" s="51" t="e">
        <f t="shared" si="0"/>
        <v>#REF!</v>
      </c>
      <c r="B21" s="22" t="s">
        <v>94</v>
      </c>
      <c r="C21" s="52"/>
      <c r="D21" s="332"/>
      <c r="E21" s="282">
        <v>5031</v>
      </c>
      <c r="F21" s="333"/>
      <c r="G21" s="384" t="s">
        <v>285</v>
      </c>
      <c r="H21" s="384"/>
      <c r="I21" s="334"/>
      <c r="J21" s="286">
        <v>216146.819</v>
      </c>
      <c r="K21" s="287">
        <v>219288.94</v>
      </c>
      <c r="L21" s="287">
        <v>233924.401</v>
      </c>
      <c r="M21" s="385">
        <v>208999.671</v>
      </c>
      <c r="N21" s="386">
        <v>0.9530789423306073</v>
      </c>
      <c r="O21" s="47"/>
    </row>
    <row r="22" spans="1:15" ht="12.75">
      <c r="A22" s="51" t="e">
        <f t="shared" si="0"/>
        <v>#REF!</v>
      </c>
      <c r="B22" s="22" t="s">
        <v>94</v>
      </c>
      <c r="C22" s="52"/>
      <c r="D22" s="332"/>
      <c r="E22" s="282">
        <v>5032</v>
      </c>
      <c r="F22" s="333"/>
      <c r="G22" s="384" t="s">
        <v>286</v>
      </c>
      <c r="H22" s="384"/>
      <c r="I22" s="334"/>
      <c r="J22" s="286">
        <v>78017.9</v>
      </c>
      <c r="K22" s="287">
        <v>78920.143</v>
      </c>
      <c r="L22" s="287">
        <v>84188.316</v>
      </c>
      <c r="M22" s="385">
        <v>75443.115</v>
      </c>
      <c r="N22" s="386">
        <v>0.9559424518528813</v>
      </c>
      <c r="O22" s="47"/>
    </row>
    <row r="23" spans="1:15" ht="12.75">
      <c r="A23" s="51" t="e">
        <f t="shared" si="0"/>
        <v>#REF!</v>
      </c>
      <c r="B23" s="22" t="s">
        <v>94</v>
      </c>
      <c r="C23" s="52"/>
      <c r="D23" s="332"/>
      <c r="E23" s="282">
        <v>5039</v>
      </c>
      <c r="F23" s="333"/>
      <c r="G23" s="384" t="s">
        <v>287</v>
      </c>
      <c r="H23" s="384"/>
      <c r="I23" s="334"/>
      <c r="J23" s="286">
        <v>0</v>
      </c>
      <c r="K23" s="287">
        <v>170</v>
      </c>
      <c r="L23" s="287">
        <v>170</v>
      </c>
      <c r="M23" s="385">
        <v>40.669</v>
      </c>
      <c r="N23" s="386">
        <v>0.23922941176470586</v>
      </c>
      <c r="O23" s="47"/>
    </row>
    <row r="24" spans="1:15" ht="12.75">
      <c r="A24" s="51" t="e">
        <f t="shared" si="0"/>
        <v>#REF!</v>
      </c>
      <c r="B24" s="22" t="s">
        <v>94</v>
      </c>
      <c r="C24" s="52"/>
      <c r="D24" s="336"/>
      <c r="E24" s="260">
        <v>5041</v>
      </c>
      <c r="F24" s="337"/>
      <c r="G24" s="387" t="s">
        <v>376</v>
      </c>
      <c r="H24" s="388"/>
      <c r="I24" s="338"/>
      <c r="J24" s="265">
        <v>0</v>
      </c>
      <c r="K24" s="266">
        <v>0</v>
      </c>
      <c r="L24" s="266">
        <v>0</v>
      </c>
      <c r="M24" s="389">
        <v>0</v>
      </c>
      <c r="N24" s="390" t="s">
        <v>195</v>
      </c>
      <c r="O24" s="47"/>
    </row>
    <row r="25" spans="1:15" ht="12.75">
      <c r="A25" s="51" t="e">
        <f t="shared" si="0"/>
        <v>#REF!</v>
      </c>
      <c r="B25" s="22" t="s">
        <v>94</v>
      </c>
      <c r="C25" s="52"/>
      <c r="D25" s="391"/>
      <c r="E25" s="392">
        <v>50</v>
      </c>
      <c r="F25" s="393"/>
      <c r="G25" s="394" t="s">
        <v>36</v>
      </c>
      <c r="H25" s="395"/>
      <c r="I25" s="396"/>
      <c r="J25" s="273">
        <v>1167102.443</v>
      </c>
      <c r="K25" s="274">
        <v>1194966.708</v>
      </c>
      <c r="L25" s="274">
        <v>1277768.6560000002</v>
      </c>
      <c r="M25" s="397">
        <v>1143597.45181</v>
      </c>
      <c r="N25" s="398">
        <v>0.9570119771152653</v>
      </c>
      <c r="O25" s="47"/>
    </row>
    <row r="26" spans="1:15" ht="12.75">
      <c r="A26" s="51" t="e">
        <f t="shared" si="0"/>
        <v>#REF!</v>
      </c>
      <c r="B26" s="22" t="s">
        <v>94</v>
      </c>
      <c r="C26" s="52"/>
      <c r="D26" s="345"/>
      <c r="E26" s="303">
        <v>5132</v>
      </c>
      <c r="F26" s="346"/>
      <c r="G26" s="399" t="s">
        <v>288</v>
      </c>
      <c r="H26" s="400"/>
      <c r="I26" s="347"/>
      <c r="J26" s="307">
        <v>45</v>
      </c>
      <c r="K26" s="308">
        <v>46</v>
      </c>
      <c r="L26" s="308">
        <v>46</v>
      </c>
      <c r="M26" s="401">
        <v>27.976869999999998</v>
      </c>
      <c r="N26" s="402">
        <v>0.6081928260869565</v>
      </c>
      <c r="O26" s="47"/>
    </row>
    <row r="27" spans="1:15" ht="12.75">
      <c r="A27" s="51" t="e">
        <f t="shared" si="0"/>
        <v>#REF!</v>
      </c>
      <c r="B27" s="22" t="s">
        <v>94</v>
      </c>
      <c r="C27" s="52"/>
      <c r="D27" s="328"/>
      <c r="E27" s="242">
        <v>5133</v>
      </c>
      <c r="F27" s="329"/>
      <c r="G27" s="380" t="s">
        <v>289</v>
      </c>
      <c r="H27" s="381"/>
      <c r="I27" s="330"/>
      <c r="J27" s="255">
        <v>55</v>
      </c>
      <c r="K27" s="256">
        <v>28.361</v>
      </c>
      <c r="L27" s="256">
        <v>28.361</v>
      </c>
      <c r="M27" s="382">
        <v>11.77</v>
      </c>
      <c r="N27" s="383">
        <v>0.4150065230422058</v>
      </c>
      <c r="O27" s="47"/>
    </row>
    <row r="28" spans="1:15" ht="12.75">
      <c r="A28" s="51" t="e">
        <f t="shared" si="0"/>
        <v>#REF!</v>
      </c>
      <c r="B28" s="22" t="s">
        <v>94</v>
      </c>
      <c r="C28" s="52"/>
      <c r="D28" s="328"/>
      <c r="E28" s="242">
        <v>5134</v>
      </c>
      <c r="F28" s="329"/>
      <c r="G28" s="380" t="s">
        <v>290</v>
      </c>
      <c r="H28" s="381"/>
      <c r="I28" s="330"/>
      <c r="J28" s="255">
        <v>3170</v>
      </c>
      <c r="K28" s="256">
        <v>6436.861</v>
      </c>
      <c r="L28" s="256">
        <v>6436.861</v>
      </c>
      <c r="M28" s="382">
        <v>6433.03812</v>
      </c>
      <c r="N28" s="383">
        <v>0.9994060956108887</v>
      </c>
      <c r="O28" s="47"/>
    </row>
    <row r="29" spans="1:15" ht="12.75">
      <c r="A29" s="51" t="e">
        <f t="shared" si="0"/>
        <v>#REF!</v>
      </c>
      <c r="B29" s="22" t="s">
        <v>94</v>
      </c>
      <c r="C29" s="52"/>
      <c r="D29" s="328"/>
      <c r="E29" s="242">
        <v>5136</v>
      </c>
      <c r="F29" s="329"/>
      <c r="G29" s="380" t="s">
        <v>291</v>
      </c>
      <c r="H29" s="381"/>
      <c r="I29" s="330"/>
      <c r="J29" s="255">
        <v>628</v>
      </c>
      <c r="K29" s="256">
        <v>752.382</v>
      </c>
      <c r="L29" s="256">
        <v>752.382</v>
      </c>
      <c r="M29" s="382">
        <v>568.6655400000001</v>
      </c>
      <c r="N29" s="383">
        <v>0.7558202349338502</v>
      </c>
      <c r="O29" s="47"/>
    </row>
    <row r="30" spans="1:15" ht="12.75">
      <c r="A30" s="51" t="e">
        <f t="shared" si="0"/>
        <v>#REF!</v>
      </c>
      <c r="B30" s="22" t="s">
        <v>94</v>
      </c>
      <c r="C30" s="52"/>
      <c r="D30" s="328"/>
      <c r="E30" s="242">
        <v>5137</v>
      </c>
      <c r="F30" s="329"/>
      <c r="G30" s="380" t="s">
        <v>292</v>
      </c>
      <c r="H30" s="381"/>
      <c r="I30" s="330"/>
      <c r="J30" s="255">
        <v>7139.117</v>
      </c>
      <c r="K30" s="256">
        <v>22071.644</v>
      </c>
      <c r="L30" s="256">
        <v>31950.87625</v>
      </c>
      <c r="M30" s="382">
        <v>14910.871710000001</v>
      </c>
      <c r="N30" s="383">
        <v>0.6755668816514077</v>
      </c>
      <c r="O30" s="47"/>
    </row>
    <row r="31" spans="1:15" ht="12.75">
      <c r="A31" s="51" t="e">
        <f t="shared" si="0"/>
        <v>#REF!</v>
      </c>
      <c r="B31" s="22" t="s">
        <v>94</v>
      </c>
      <c r="C31" s="52"/>
      <c r="D31" s="328"/>
      <c r="E31" s="242">
        <v>5139</v>
      </c>
      <c r="F31" s="329"/>
      <c r="G31" s="380" t="s">
        <v>293</v>
      </c>
      <c r="H31" s="381"/>
      <c r="I31" s="330"/>
      <c r="J31" s="255">
        <v>5920</v>
      </c>
      <c r="K31" s="256">
        <v>15009.152</v>
      </c>
      <c r="L31" s="256">
        <v>16431.777</v>
      </c>
      <c r="M31" s="382">
        <v>12732.59662</v>
      </c>
      <c r="N31" s="383">
        <v>0.8483221850241772</v>
      </c>
      <c r="O31" s="47"/>
    </row>
    <row r="32" spans="1:15" ht="12.75">
      <c r="A32" s="51" t="e">
        <f t="shared" si="0"/>
        <v>#REF!</v>
      </c>
      <c r="B32" s="22" t="s">
        <v>94</v>
      </c>
      <c r="C32" s="52"/>
      <c r="D32" s="328"/>
      <c r="E32" s="242">
        <v>5142</v>
      </c>
      <c r="F32" s="329"/>
      <c r="G32" s="380" t="s">
        <v>295</v>
      </c>
      <c r="H32" s="381"/>
      <c r="I32" s="330"/>
      <c r="J32" s="255">
        <v>215</v>
      </c>
      <c r="K32" s="256">
        <v>343.27</v>
      </c>
      <c r="L32" s="256">
        <v>343.27</v>
      </c>
      <c r="M32" s="382">
        <v>324.05953000000005</v>
      </c>
      <c r="N32" s="383">
        <v>0.9440368514580362</v>
      </c>
      <c r="O32" s="47"/>
    </row>
    <row r="33" spans="1:15" ht="12.75">
      <c r="A33" s="51" t="e">
        <f t="shared" si="0"/>
        <v>#REF!</v>
      </c>
      <c r="B33" s="22" t="s">
        <v>94</v>
      </c>
      <c r="C33" s="52"/>
      <c r="D33" s="328"/>
      <c r="E33" s="242">
        <v>5151</v>
      </c>
      <c r="F33" s="329"/>
      <c r="G33" s="380" t="s">
        <v>297</v>
      </c>
      <c r="H33" s="381"/>
      <c r="I33" s="330"/>
      <c r="J33" s="255">
        <v>1461</v>
      </c>
      <c r="K33" s="256">
        <v>1672.206</v>
      </c>
      <c r="L33" s="256">
        <v>1672.206</v>
      </c>
      <c r="M33" s="382">
        <v>1580.74117</v>
      </c>
      <c r="N33" s="383">
        <v>0.9453028933038155</v>
      </c>
      <c r="O33" s="47"/>
    </row>
    <row r="34" spans="1:15" ht="12.75">
      <c r="A34" s="51" t="e">
        <f t="shared" si="0"/>
        <v>#REF!</v>
      </c>
      <c r="B34" s="22" t="s">
        <v>94</v>
      </c>
      <c r="C34" s="52"/>
      <c r="D34" s="328"/>
      <c r="E34" s="242">
        <v>5152</v>
      </c>
      <c r="F34" s="329"/>
      <c r="G34" s="380" t="s">
        <v>298</v>
      </c>
      <c r="H34" s="381"/>
      <c r="I34" s="330"/>
      <c r="J34" s="255">
        <v>2551</v>
      </c>
      <c r="K34" s="256">
        <v>3261.185</v>
      </c>
      <c r="L34" s="256">
        <v>3261.185</v>
      </c>
      <c r="M34" s="382">
        <v>2497.0607</v>
      </c>
      <c r="N34" s="383">
        <v>0.7656912134699504</v>
      </c>
      <c r="O34" s="47"/>
    </row>
    <row r="35" spans="1:15" ht="12.75">
      <c r="A35" s="51" t="e">
        <f t="shared" si="0"/>
        <v>#REF!</v>
      </c>
      <c r="B35" s="22" t="s">
        <v>94</v>
      </c>
      <c r="C35" s="52"/>
      <c r="D35" s="328"/>
      <c r="E35" s="242">
        <v>5153</v>
      </c>
      <c r="F35" s="329"/>
      <c r="G35" s="380" t="s">
        <v>299</v>
      </c>
      <c r="H35" s="381"/>
      <c r="I35" s="330"/>
      <c r="J35" s="255">
        <v>4943</v>
      </c>
      <c r="K35" s="256">
        <v>5014.532</v>
      </c>
      <c r="L35" s="256">
        <v>5014.532</v>
      </c>
      <c r="M35" s="382">
        <v>4406.86661</v>
      </c>
      <c r="N35" s="383">
        <v>0.8788191221035183</v>
      </c>
      <c r="O35" s="47"/>
    </row>
    <row r="36" spans="1:15" ht="12.75">
      <c r="A36" s="51" t="e">
        <f t="shared" si="0"/>
        <v>#REF!</v>
      </c>
      <c r="B36" s="22" t="s">
        <v>94</v>
      </c>
      <c r="C36" s="52"/>
      <c r="D36" s="328"/>
      <c r="E36" s="242">
        <v>5154</v>
      </c>
      <c r="F36" s="329"/>
      <c r="G36" s="380" t="s">
        <v>300</v>
      </c>
      <c r="H36" s="381"/>
      <c r="I36" s="330"/>
      <c r="J36" s="255">
        <v>5767</v>
      </c>
      <c r="K36" s="256">
        <v>8303.478</v>
      </c>
      <c r="L36" s="256">
        <v>8303.478</v>
      </c>
      <c r="M36" s="382">
        <v>6363.30429</v>
      </c>
      <c r="N36" s="383">
        <v>0.7663420424549809</v>
      </c>
      <c r="O36" s="47"/>
    </row>
    <row r="37" spans="1:15" ht="12.75">
      <c r="A37" s="51" t="e">
        <f t="shared" si="0"/>
        <v>#REF!</v>
      </c>
      <c r="B37" s="22" t="s">
        <v>94</v>
      </c>
      <c r="C37" s="52"/>
      <c r="D37" s="328"/>
      <c r="E37" s="242">
        <v>5156</v>
      </c>
      <c r="F37" s="329"/>
      <c r="G37" s="380" t="s">
        <v>301</v>
      </c>
      <c r="H37" s="381"/>
      <c r="I37" s="330"/>
      <c r="J37" s="255">
        <v>6256</v>
      </c>
      <c r="K37" s="256">
        <v>6084.14</v>
      </c>
      <c r="L37" s="256">
        <v>6084.14</v>
      </c>
      <c r="M37" s="382">
        <v>5801.66859</v>
      </c>
      <c r="N37" s="383">
        <v>0.9535724999753458</v>
      </c>
      <c r="O37" s="47"/>
    </row>
    <row r="38" spans="1:15" ht="12.75">
      <c r="A38" s="51" t="e">
        <f t="shared" si="0"/>
        <v>#REF!</v>
      </c>
      <c r="B38" s="22" t="s">
        <v>94</v>
      </c>
      <c r="C38" s="52"/>
      <c r="D38" s="328"/>
      <c r="E38" s="242">
        <v>5157</v>
      </c>
      <c r="F38" s="329"/>
      <c r="G38" s="380" t="s">
        <v>302</v>
      </c>
      <c r="H38" s="381"/>
      <c r="I38" s="330"/>
      <c r="J38" s="255">
        <v>290</v>
      </c>
      <c r="K38" s="256">
        <v>275</v>
      </c>
      <c r="L38" s="256">
        <v>275</v>
      </c>
      <c r="M38" s="382">
        <v>255.14293</v>
      </c>
      <c r="N38" s="383">
        <v>0.9277924727272727</v>
      </c>
      <c r="O38" s="47"/>
    </row>
    <row r="39" spans="1:15" ht="12.75">
      <c r="A39" s="51" t="e">
        <f t="shared" si="0"/>
        <v>#REF!</v>
      </c>
      <c r="B39" s="22" t="s">
        <v>94</v>
      </c>
      <c r="C39" s="52"/>
      <c r="D39" s="328"/>
      <c r="E39" s="242">
        <v>5161</v>
      </c>
      <c r="F39" s="329"/>
      <c r="G39" s="380" t="s">
        <v>304</v>
      </c>
      <c r="H39" s="381"/>
      <c r="I39" s="330"/>
      <c r="J39" s="255">
        <v>1391.25</v>
      </c>
      <c r="K39" s="256">
        <v>2062.5</v>
      </c>
      <c r="L39" s="256">
        <v>2062.5</v>
      </c>
      <c r="M39" s="382">
        <v>1927.56101</v>
      </c>
      <c r="N39" s="383">
        <v>0.9345750351515151</v>
      </c>
      <c r="O39" s="47"/>
    </row>
    <row r="40" spans="1:15" ht="12.75">
      <c r="A40" s="51" t="e">
        <f t="shared" si="0"/>
        <v>#REF!</v>
      </c>
      <c r="B40" s="22" t="s">
        <v>94</v>
      </c>
      <c r="C40" s="52"/>
      <c r="D40" s="328"/>
      <c r="E40" s="242">
        <v>5162</v>
      </c>
      <c r="F40" s="329"/>
      <c r="G40" s="380" t="s">
        <v>305</v>
      </c>
      <c r="H40" s="381"/>
      <c r="I40" s="330"/>
      <c r="J40" s="255">
        <v>11851.76</v>
      </c>
      <c r="K40" s="256">
        <v>9363.613</v>
      </c>
      <c r="L40" s="256">
        <v>9608.613</v>
      </c>
      <c r="M40" s="382">
        <v>6122.794400000001</v>
      </c>
      <c r="N40" s="383">
        <v>0.6538922956341746</v>
      </c>
      <c r="O40" s="47"/>
    </row>
    <row r="41" spans="1:15" ht="12.75">
      <c r="A41" s="51" t="e">
        <f t="shared" si="0"/>
        <v>#REF!</v>
      </c>
      <c r="B41" s="22" t="s">
        <v>94</v>
      </c>
      <c r="C41" s="52"/>
      <c r="D41" s="328"/>
      <c r="E41" s="242">
        <v>5163</v>
      </c>
      <c r="F41" s="329"/>
      <c r="G41" s="380" t="s">
        <v>306</v>
      </c>
      <c r="H41" s="381"/>
      <c r="I41" s="330"/>
      <c r="J41" s="255">
        <v>1679</v>
      </c>
      <c r="K41" s="256">
        <v>1970.612</v>
      </c>
      <c r="L41" s="256">
        <v>1970.612</v>
      </c>
      <c r="M41" s="382">
        <v>1827.89579</v>
      </c>
      <c r="N41" s="383">
        <v>0.9275777220477699</v>
      </c>
      <c r="O41" s="47"/>
    </row>
    <row r="42" spans="1:15" ht="12.75">
      <c r="A42" s="51" t="e">
        <f t="shared" si="0"/>
        <v>#REF!</v>
      </c>
      <c r="B42" s="22" t="s">
        <v>94</v>
      </c>
      <c r="C42" s="52"/>
      <c r="D42" s="328"/>
      <c r="E42" s="242">
        <v>5164</v>
      </c>
      <c r="F42" s="329"/>
      <c r="G42" s="380" t="s">
        <v>307</v>
      </c>
      <c r="H42" s="381"/>
      <c r="I42" s="330"/>
      <c r="J42" s="255">
        <v>23586</v>
      </c>
      <c r="K42" s="256">
        <v>55612.721</v>
      </c>
      <c r="L42" s="256">
        <v>58556.00957</v>
      </c>
      <c r="M42" s="382">
        <v>52840.722310000005</v>
      </c>
      <c r="N42" s="383">
        <v>0.950155312666683</v>
      </c>
      <c r="O42" s="47"/>
    </row>
    <row r="43" spans="1:15" ht="12.75">
      <c r="A43" s="51" t="e">
        <f t="shared" si="0"/>
        <v>#REF!</v>
      </c>
      <c r="B43" s="22" t="s">
        <v>94</v>
      </c>
      <c r="C43" s="52"/>
      <c r="D43" s="328"/>
      <c r="E43" s="242">
        <v>5166</v>
      </c>
      <c r="F43" s="329"/>
      <c r="G43" s="380" t="s">
        <v>308</v>
      </c>
      <c r="H43" s="381"/>
      <c r="I43" s="330"/>
      <c r="J43" s="255">
        <v>2879.9</v>
      </c>
      <c r="K43" s="256">
        <v>2687.503</v>
      </c>
      <c r="L43" s="256">
        <v>3687.503</v>
      </c>
      <c r="M43" s="382">
        <v>1137.975</v>
      </c>
      <c r="N43" s="383">
        <v>0.42343208547116035</v>
      </c>
      <c r="O43" s="47"/>
    </row>
    <row r="44" spans="1:15" ht="12.75">
      <c r="A44" s="51" t="e">
        <f t="shared" si="0"/>
        <v>#REF!</v>
      </c>
      <c r="B44" s="22" t="s">
        <v>94</v>
      </c>
      <c r="C44" s="52"/>
      <c r="D44" s="328"/>
      <c r="E44" s="242">
        <v>5167</v>
      </c>
      <c r="F44" s="329"/>
      <c r="G44" s="380" t="s">
        <v>309</v>
      </c>
      <c r="H44" s="381"/>
      <c r="I44" s="330"/>
      <c r="J44" s="255">
        <v>3300</v>
      </c>
      <c r="K44" s="256">
        <v>5604.449</v>
      </c>
      <c r="L44" s="256">
        <v>5604.451</v>
      </c>
      <c r="M44" s="382">
        <v>3527.56552</v>
      </c>
      <c r="N44" s="383">
        <v>0.6294223606995086</v>
      </c>
      <c r="O44" s="47"/>
    </row>
    <row r="45" spans="1:15" ht="12.75">
      <c r="A45" s="51" t="e">
        <f t="shared" si="0"/>
        <v>#REF!</v>
      </c>
      <c r="B45" s="22" t="s">
        <v>94</v>
      </c>
      <c r="C45" s="52"/>
      <c r="D45" s="328"/>
      <c r="E45" s="242">
        <v>5168</v>
      </c>
      <c r="F45" s="329"/>
      <c r="G45" s="380" t="s">
        <v>310</v>
      </c>
      <c r="H45" s="381"/>
      <c r="I45" s="330"/>
      <c r="J45" s="255">
        <v>22992.108</v>
      </c>
      <c r="K45" s="256">
        <v>22237.342</v>
      </c>
      <c r="L45" s="256">
        <v>23343.98034</v>
      </c>
      <c r="M45" s="382">
        <v>19930.09026</v>
      </c>
      <c r="N45" s="383">
        <v>0.8962442660638129</v>
      </c>
      <c r="O45" s="47"/>
    </row>
    <row r="46" spans="1:15" ht="12.75">
      <c r="A46" s="51" t="e">
        <f aca="true" t="shared" si="1" ref="A46:A77">IF(COUNTBLANK(C46:IV46)=254,"odstr",IF(AND($A$1="TISK",SUM(J46:N46)=0),"odstr","OK"))</f>
        <v>#REF!</v>
      </c>
      <c r="B46" s="22" t="s">
        <v>94</v>
      </c>
      <c r="C46" s="52"/>
      <c r="D46" s="328"/>
      <c r="E46" s="242">
        <v>5169</v>
      </c>
      <c r="F46" s="329"/>
      <c r="G46" s="380" t="s">
        <v>311</v>
      </c>
      <c r="H46" s="381"/>
      <c r="I46" s="330"/>
      <c r="J46" s="255">
        <v>218895.046</v>
      </c>
      <c r="K46" s="256">
        <v>147032.127</v>
      </c>
      <c r="L46" s="256">
        <v>165406.84591</v>
      </c>
      <c r="M46" s="382">
        <v>95098.04977</v>
      </c>
      <c r="N46" s="383">
        <v>0.6467841533027676</v>
      </c>
      <c r="O46" s="47"/>
    </row>
    <row r="47" spans="1:15" ht="12.75">
      <c r="A47" s="51" t="e">
        <f t="shared" si="1"/>
        <v>#REF!</v>
      </c>
      <c r="B47" s="22" t="s">
        <v>94</v>
      </c>
      <c r="C47" s="52"/>
      <c r="D47" s="328"/>
      <c r="E47" s="242">
        <v>5171</v>
      </c>
      <c r="F47" s="329"/>
      <c r="G47" s="380" t="s">
        <v>312</v>
      </c>
      <c r="H47" s="381"/>
      <c r="I47" s="330"/>
      <c r="J47" s="255">
        <v>9222.755</v>
      </c>
      <c r="K47" s="256">
        <v>12832.527</v>
      </c>
      <c r="L47" s="256">
        <v>13872.429</v>
      </c>
      <c r="M47" s="382">
        <v>10784.20454</v>
      </c>
      <c r="N47" s="383">
        <v>0.8403804285780969</v>
      </c>
      <c r="O47" s="47"/>
    </row>
    <row r="48" spans="1:15" ht="12.75">
      <c r="A48" s="51" t="e">
        <f t="shared" si="1"/>
        <v>#REF!</v>
      </c>
      <c r="B48" s="22" t="s">
        <v>94</v>
      </c>
      <c r="C48" s="52"/>
      <c r="D48" s="328"/>
      <c r="E48" s="242">
        <v>5172</v>
      </c>
      <c r="F48" s="329"/>
      <c r="G48" s="380" t="s">
        <v>313</v>
      </c>
      <c r="H48" s="381"/>
      <c r="I48" s="330"/>
      <c r="J48" s="255">
        <v>4720</v>
      </c>
      <c r="K48" s="256">
        <v>5483.197</v>
      </c>
      <c r="L48" s="256">
        <v>5816.121099999999</v>
      </c>
      <c r="M48" s="382">
        <v>891.7976</v>
      </c>
      <c r="N48" s="383">
        <v>0.1626419039841173</v>
      </c>
      <c r="O48" s="47"/>
    </row>
    <row r="49" spans="1:15" ht="12.75">
      <c r="A49" s="51" t="e">
        <f t="shared" si="1"/>
        <v>#REF!</v>
      </c>
      <c r="B49" s="22" t="s">
        <v>94</v>
      </c>
      <c r="C49" s="52"/>
      <c r="D49" s="328"/>
      <c r="E49" s="242">
        <v>5173</v>
      </c>
      <c r="F49" s="329"/>
      <c r="G49" s="380" t="s">
        <v>314</v>
      </c>
      <c r="H49" s="381"/>
      <c r="I49" s="330"/>
      <c r="J49" s="255">
        <v>40496.787</v>
      </c>
      <c r="K49" s="256">
        <v>42454.56</v>
      </c>
      <c r="L49" s="256">
        <v>44398.621490000005</v>
      </c>
      <c r="M49" s="382">
        <v>31604.71092</v>
      </c>
      <c r="N49" s="383">
        <v>0.7444361906000204</v>
      </c>
      <c r="O49" s="47"/>
    </row>
    <row r="50" spans="1:15" ht="12.75">
      <c r="A50" s="51" t="e">
        <f t="shared" si="1"/>
        <v>#REF!</v>
      </c>
      <c r="B50" s="22" t="s">
        <v>94</v>
      </c>
      <c r="C50" s="52"/>
      <c r="D50" s="328"/>
      <c r="E50" s="242">
        <v>5175</v>
      </c>
      <c r="F50" s="329"/>
      <c r="G50" s="380" t="s">
        <v>315</v>
      </c>
      <c r="H50" s="381"/>
      <c r="I50" s="330"/>
      <c r="J50" s="255">
        <v>2120.47</v>
      </c>
      <c r="K50" s="256">
        <v>6240.472</v>
      </c>
      <c r="L50" s="256">
        <v>6476.672</v>
      </c>
      <c r="M50" s="382">
        <v>3185.54398</v>
      </c>
      <c r="N50" s="383">
        <v>0.5104652308351035</v>
      </c>
      <c r="O50" s="47"/>
    </row>
    <row r="51" spans="1:15" ht="12.75">
      <c r="A51" s="51" t="e">
        <f t="shared" si="1"/>
        <v>#REF!</v>
      </c>
      <c r="B51" s="22" t="s">
        <v>94</v>
      </c>
      <c r="C51" s="52"/>
      <c r="D51" s="328"/>
      <c r="E51" s="242">
        <v>5176</v>
      </c>
      <c r="F51" s="329"/>
      <c r="G51" s="380" t="s">
        <v>316</v>
      </c>
      <c r="H51" s="381"/>
      <c r="I51" s="330"/>
      <c r="J51" s="255">
        <v>165</v>
      </c>
      <c r="K51" s="256">
        <v>1510</v>
      </c>
      <c r="L51" s="256">
        <v>1510</v>
      </c>
      <c r="M51" s="382">
        <v>992.85675</v>
      </c>
      <c r="N51" s="383">
        <v>0.6575210264900663</v>
      </c>
      <c r="O51" s="47"/>
    </row>
    <row r="52" spans="1:15" ht="12.75">
      <c r="A52" s="51" t="e">
        <f t="shared" si="1"/>
        <v>#REF!</v>
      </c>
      <c r="B52" s="22" t="s">
        <v>94</v>
      </c>
      <c r="C52" s="52"/>
      <c r="D52" s="328"/>
      <c r="E52" s="242">
        <v>5179</v>
      </c>
      <c r="F52" s="329"/>
      <c r="G52" s="380" t="s">
        <v>317</v>
      </c>
      <c r="H52" s="381"/>
      <c r="I52" s="330"/>
      <c r="J52" s="255">
        <v>6018</v>
      </c>
      <c r="K52" s="256">
        <v>7236.824</v>
      </c>
      <c r="L52" s="256">
        <v>7236.824</v>
      </c>
      <c r="M52" s="382">
        <v>7222.9698</v>
      </c>
      <c r="N52" s="383">
        <v>0.9980855966650564</v>
      </c>
      <c r="O52" s="47"/>
    </row>
    <row r="53" spans="1:15" ht="12.75">
      <c r="A53" s="51" t="e">
        <f t="shared" si="1"/>
        <v>#REF!</v>
      </c>
      <c r="B53" s="22" t="s">
        <v>94</v>
      </c>
      <c r="C53" s="52"/>
      <c r="D53" s="328"/>
      <c r="E53" s="242">
        <v>5181</v>
      </c>
      <c r="F53" s="329"/>
      <c r="G53" s="380" t="s">
        <v>384</v>
      </c>
      <c r="H53" s="381"/>
      <c r="I53" s="330"/>
      <c r="J53" s="255">
        <v>0</v>
      </c>
      <c r="K53" s="256">
        <v>220</v>
      </c>
      <c r="L53" s="256">
        <v>220</v>
      </c>
      <c r="M53" s="382">
        <v>0</v>
      </c>
      <c r="N53" s="383">
        <v>0</v>
      </c>
      <c r="O53" s="47"/>
    </row>
    <row r="54" spans="1:15" ht="12.75">
      <c r="A54" s="51" t="e">
        <f t="shared" si="1"/>
        <v>#REF!</v>
      </c>
      <c r="B54" s="22" t="s">
        <v>94</v>
      </c>
      <c r="C54" s="52"/>
      <c r="D54" s="328"/>
      <c r="E54" s="242">
        <v>5182</v>
      </c>
      <c r="F54" s="329"/>
      <c r="G54" s="380" t="s">
        <v>555</v>
      </c>
      <c r="H54" s="381"/>
      <c r="I54" s="330"/>
      <c r="J54" s="255">
        <v>0</v>
      </c>
      <c r="K54" s="256">
        <v>0</v>
      </c>
      <c r="L54" s="256">
        <v>0</v>
      </c>
      <c r="M54" s="382">
        <v>0</v>
      </c>
      <c r="N54" s="383" t="s">
        <v>195</v>
      </c>
      <c r="O54" s="47"/>
    </row>
    <row r="55" spans="1:15" ht="12.75">
      <c r="A55" s="51" t="e">
        <f t="shared" si="1"/>
        <v>#REF!</v>
      </c>
      <c r="B55" s="22" t="s">
        <v>94</v>
      </c>
      <c r="C55" s="52"/>
      <c r="D55" s="328"/>
      <c r="E55" s="242">
        <v>5189</v>
      </c>
      <c r="F55" s="329"/>
      <c r="G55" s="380" t="s">
        <v>318</v>
      </c>
      <c r="H55" s="381"/>
      <c r="I55" s="330"/>
      <c r="J55" s="255">
        <v>0</v>
      </c>
      <c r="K55" s="256">
        <v>0</v>
      </c>
      <c r="L55" s="256">
        <v>0</v>
      </c>
      <c r="M55" s="382">
        <v>0</v>
      </c>
      <c r="N55" s="383" t="s">
        <v>195</v>
      </c>
      <c r="O55" s="47"/>
    </row>
    <row r="56" spans="1:15" ht="12.75">
      <c r="A56" s="51" t="e">
        <f t="shared" si="1"/>
        <v>#REF!</v>
      </c>
      <c r="B56" s="22" t="s">
        <v>94</v>
      </c>
      <c r="C56" s="52"/>
      <c r="D56" s="328"/>
      <c r="E56" s="242">
        <v>5191</v>
      </c>
      <c r="F56" s="329"/>
      <c r="G56" s="380" t="s">
        <v>319</v>
      </c>
      <c r="H56" s="381"/>
      <c r="I56" s="330"/>
      <c r="J56" s="255">
        <v>0</v>
      </c>
      <c r="K56" s="256">
        <v>29.861</v>
      </c>
      <c r="L56" s="256">
        <v>29.861</v>
      </c>
      <c r="M56" s="382">
        <v>29.77534</v>
      </c>
      <c r="N56" s="383">
        <v>0.9971313753725595</v>
      </c>
      <c r="O56" s="47"/>
    </row>
    <row r="57" spans="1:15" ht="12.75">
      <c r="A57" s="51" t="e">
        <f t="shared" si="1"/>
        <v>#REF!</v>
      </c>
      <c r="B57" s="22" t="s">
        <v>94</v>
      </c>
      <c r="C57" s="52"/>
      <c r="D57" s="328"/>
      <c r="E57" s="242">
        <v>5192</v>
      </c>
      <c r="F57" s="329"/>
      <c r="G57" s="380" t="s">
        <v>320</v>
      </c>
      <c r="H57" s="381"/>
      <c r="I57" s="330"/>
      <c r="J57" s="255">
        <v>160</v>
      </c>
      <c r="K57" s="256">
        <v>749.394</v>
      </c>
      <c r="L57" s="256">
        <v>749.394</v>
      </c>
      <c r="M57" s="382">
        <v>645.283</v>
      </c>
      <c r="N57" s="383">
        <v>0.8610730803822823</v>
      </c>
      <c r="O57" s="47"/>
    </row>
    <row r="58" spans="1:15" ht="12.75">
      <c r="A58" s="51" t="e">
        <f t="shared" si="1"/>
        <v>#REF!</v>
      </c>
      <c r="B58" s="22" t="s">
        <v>94</v>
      </c>
      <c r="C58" s="52"/>
      <c r="D58" s="328"/>
      <c r="E58" s="242">
        <v>5194</v>
      </c>
      <c r="F58" s="329"/>
      <c r="G58" s="680" t="s">
        <v>321</v>
      </c>
      <c r="H58" s="680"/>
      <c r="I58" s="330"/>
      <c r="J58" s="255">
        <v>475</v>
      </c>
      <c r="K58" s="256">
        <v>572.487</v>
      </c>
      <c r="L58" s="256">
        <v>572.487</v>
      </c>
      <c r="M58" s="382">
        <v>177.6693</v>
      </c>
      <c r="N58" s="383">
        <v>0.310346435814263</v>
      </c>
      <c r="O58" s="47"/>
    </row>
    <row r="59" spans="1:15" ht="12.75">
      <c r="A59" s="51" t="e">
        <f t="shared" si="1"/>
        <v>#REF!</v>
      </c>
      <c r="B59" s="22" t="s">
        <v>94</v>
      </c>
      <c r="C59" s="52"/>
      <c r="D59" s="332"/>
      <c r="E59" s="282">
        <v>5195</v>
      </c>
      <c r="F59" s="333"/>
      <c r="G59" s="384" t="s">
        <v>322</v>
      </c>
      <c r="H59" s="384"/>
      <c r="I59" s="334"/>
      <c r="J59" s="286">
        <v>364</v>
      </c>
      <c r="K59" s="287">
        <v>264.6</v>
      </c>
      <c r="L59" s="287">
        <v>264.6</v>
      </c>
      <c r="M59" s="385">
        <v>264.6</v>
      </c>
      <c r="N59" s="386">
        <v>1</v>
      </c>
      <c r="O59" s="47"/>
    </row>
    <row r="60" spans="1:15" ht="12.75">
      <c r="A60" s="51" t="e">
        <f t="shared" si="1"/>
        <v>#REF!</v>
      </c>
      <c r="B60" s="22" t="s">
        <v>94</v>
      </c>
      <c r="C60" s="52"/>
      <c r="D60" s="336"/>
      <c r="E60" s="260">
        <v>5196</v>
      </c>
      <c r="F60" s="337"/>
      <c r="G60" s="387" t="s">
        <v>323</v>
      </c>
      <c r="H60" s="388"/>
      <c r="I60" s="338"/>
      <c r="J60" s="265">
        <v>219.6</v>
      </c>
      <c r="K60" s="266">
        <v>238.92</v>
      </c>
      <c r="L60" s="266">
        <v>238.92</v>
      </c>
      <c r="M60" s="389">
        <v>238.92</v>
      </c>
      <c r="N60" s="390">
        <v>1</v>
      </c>
      <c r="O60" s="47"/>
    </row>
    <row r="61" spans="1:15" ht="12.75">
      <c r="A61" s="51" t="e">
        <f t="shared" si="1"/>
        <v>#REF!</v>
      </c>
      <c r="B61" s="22" t="s">
        <v>94</v>
      </c>
      <c r="C61" s="52"/>
      <c r="D61" s="340"/>
      <c r="E61" s="270">
        <v>51</v>
      </c>
      <c r="F61" s="341"/>
      <c r="G61" s="403" t="s">
        <v>37</v>
      </c>
      <c r="H61" s="404"/>
      <c r="I61" s="342"/>
      <c r="J61" s="273">
        <v>388976.79299999995</v>
      </c>
      <c r="K61" s="274">
        <v>393701.9199999999</v>
      </c>
      <c r="L61" s="274">
        <v>432226.51265999995</v>
      </c>
      <c r="M61" s="397">
        <v>294364.74796999997</v>
      </c>
      <c r="N61" s="405">
        <v>0.7476843089055802</v>
      </c>
      <c r="O61" s="47"/>
    </row>
    <row r="62" spans="1:15" ht="12.75">
      <c r="A62" s="51" t="e">
        <f t="shared" si="1"/>
        <v>#REF!</v>
      </c>
      <c r="B62" s="22" t="s">
        <v>94</v>
      </c>
      <c r="C62" s="52"/>
      <c r="D62" s="345"/>
      <c r="E62" s="303">
        <v>5212</v>
      </c>
      <c r="F62" s="346"/>
      <c r="G62" s="384" t="s">
        <v>325</v>
      </c>
      <c r="H62" s="406"/>
      <c r="I62" s="347"/>
      <c r="J62" s="307">
        <v>5375</v>
      </c>
      <c r="K62" s="308">
        <v>1970.94</v>
      </c>
      <c r="L62" s="308">
        <v>2115.94</v>
      </c>
      <c r="M62" s="401">
        <v>1140.653</v>
      </c>
      <c r="N62" s="402">
        <v>0.5787355272103666</v>
      </c>
      <c r="O62" s="47"/>
    </row>
    <row r="63" spans="1:15" ht="12.75">
      <c r="A63" s="51" t="e">
        <f t="shared" si="1"/>
        <v>#REF!</v>
      </c>
      <c r="B63" s="22" t="s">
        <v>94</v>
      </c>
      <c r="C63" s="52"/>
      <c r="D63" s="328"/>
      <c r="E63" s="242">
        <v>5213</v>
      </c>
      <c r="F63" s="329"/>
      <c r="G63" s="384" t="s">
        <v>326</v>
      </c>
      <c r="H63" s="407"/>
      <c r="I63" s="330"/>
      <c r="J63" s="255">
        <v>582735.351</v>
      </c>
      <c r="K63" s="256">
        <v>655200.445</v>
      </c>
      <c r="L63" s="256">
        <v>992878.5922300001</v>
      </c>
      <c r="M63" s="382">
        <v>844041.8171399999</v>
      </c>
      <c r="N63" s="383">
        <v>1.2882192366948102</v>
      </c>
      <c r="O63" s="47"/>
    </row>
    <row r="64" spans="1:15" ht="12.75">
      <c r="A64" s="51" t="e">
        <f t="shared" si="1"/>
        <v>#REF!</v>
      </c>
      <c r="B64" s="22" t="s">
        <v>94</v>
      </c>
      <c r="C64" s="52"/>
      <c r="D64" s="328"/>
      <c r="E64" s="242">
        <v>5221</v>
      </c>
      <c r="F64" s="329"/>
      <c r="G64" s="384" t="s">
        <v>327</v>
      </c>
      <c r="H64" s="381"/>
      <c r="I64" s="330"/>
      <c r="J64" s="255">
        <v>36604</v>
      </c>
      <c r="K64" s="256">
        <v>58491.296</v>
      </c>
      <c r="L64" s="256">
        <v>296257.702</v>
      </c>
      <c r="M64" s="382">
        <v>254890.0777</v>
      </c>
      <c r="N64" s="383">
        <v>4.357743717971303</v>
      </c>
      <c r="O64" s="47"/>
    </row>
    <row r="65" spans="1:15" ht="15.75" customHeight="1">
      <c r="A65" s="51" t="e">
        <f t="shared" si="1"/>
        <v>#REF!</v>
      </c>
      <c r="B65" s="22" t="s">
        <v>94</v>
      </c>
      <c r="C65" s="52"/>
      <c r="D65" s="328"/>
      <c r="E65" s="242">
        <v>5222</v>
      </c>
      <c r="F65" s="329"/>
      <c r="G65" s="384" t="s">
        <v>328</v>
      </c>
      <c r="H65" s="381"/>
      <c r="I65" s="330"/>
      <c r="J65" s="255">
        <v>4795705.298</v>
      </c>
      <c r="K65" s="256">
        <v>4326945.15</v>
      </c>
      <c r="L65" s="256">
        <v>4613479.665</v>
      </c>
      <c r="M65" s="382">
        <v>4431366.1406000005</v>
      </c>
      <c r="N65" s="383">
        <v>1.024132728051799</v>
      </c>
      <c r="O65" s="47"/>
    </row>
    <row r="66" spans="1:15" ht="12.75">
      <c r="A66" s="51" t="e">
        <f t="shared" si="1"/>
        <v>#REF!</v>
      </c>
      <c r="B66" s="22" t="s">
        <v>94</v>
      </c>
      <c r="C66" s="52"/>
      <c r="D66" s="328"/>
      <c r="E66" s="242">
        <v>5223</v>
      </c>
      <c r="F66" s="329"/>
      <c r="G66" s="384" t="s">
        <v>329</v>
      </c>
      <c r="H66" s="381"/>
      <c r="I66" s="330"/>
      <c r="J66" s="255">
        <v>1428972.974</v>
      </c>
      <c r="K66" s="256">
        <v>1532501.15</v>
      </c>
      <c r="L66" s="256">
        <v>1613387.627</v>
      </c>
      <c r="M66" s="382">
        <v>1591329.80987</v>
      </c>
      <c r="N66" s="383">
        <v>1.0383873512068817</v>
      </c>
      <c r="O66" s="47"/>
    </row>
    <row r="67" spans="1:15" ht="12.75">
      <c r="A67" s="51" t="e">
        <f t="shared" si="1"/>
        <v>#REF!</v>
      </c>
      <c r="B67" s="22" t="s">
        <v>94</v>
      </c>
      <c r="C67" s="52"/>
      <c r="D67" s="332"/>
      <c r="E67" s="282">
        <v>5229</v>
      </c>
      <c r="F67" s="333"/>
      <c r="G67" s="384" t="s">
        <v>330</v>
      </c>
      <c r="H67" s="408"/>
      <c r="I67" s="334"/>
      <c r="J67" s="286">
        <v>691665</v>
      </c>
      <c r="K67" s="287">
        <v>325814.862</v>
      </c>
      <c r="L67" s="287">
        <v>380984.963</v>
      </c>
      <c r="M67" s="385">
        <v>331556.12573</v>
      </c>
      <c r="N67" s="386">
        <v>1.017621245681543</v>
      </c>
      <c r="O67" s="47"/>
    </row>
    <row r="68" spans="1:15" ht="12.75" customHeight="1">
      <c r="A68" s="51" t="e">
        <f t="shared" si="1"/>
        <v>#REF!</v>
      </c>
      <c r="B68" s="22" t="s">
        <v>94</v>
      </c>
      <c r="C68" s="52"/>
      <c r="D68" s="332"/>
      <c r="E68" s="409">
        <v>5230</v>
      </c>
      <c r="F68" s="333"/>
      <c r="G68" s="384" t="s">
        <v>331</v>
      </c>
      <c r="H68" s="408"/>
      <c r="I68" s="334"/>
      <c r="J68" s="286">
        <v>0</v>
      </c>
      <c r="K68" s="287">
        <v>0</v>
      </c>
      <c r="L68" s="287">
        <v>0</v>
      </c>
      <c r="M68" s="385">
        <v>0</v>
      </c>
      <c r="N68" s="386" t="s">
        <v>195</v>
      </c>
      <c r="O68" s="47"/>
    </row>
    <row r="69" spans="1:15" ht="12.75" customHeight="1">
      <c r="A69" s="51" t="e">
        <f t="shared" si="1"/>
        <v>#REF!</v>
      </c>
      <c r="B69" s="22" t="s">
        <v>94</v>
      </c>
      <c r="C69" s="52"/>
      <c r="D69" s="336"/>
      <c r="E69" s="409">
        <v>5240</v>
      </c>
      <c r="F69" s="337"/>
      <c r="G69" s="387" t="s">
        <v>332</v>
      </c>
      <c r="H69" s="410"/>
      <c r="I69" s="338"/>
      <c r="J69" s="265">
        <v>0</v>
      </c>
      <c r="K69" s="266">
        <v>0</v>
      </c>
      <c r="L69" s="266">
        <v>0</v>
      </c>
      <c r="M69" s="389">
        <v>0</v>
      </c>
      <c r="N69" s="390" t="s">
        <v>195</v>
      </c>
      <c r="O69" s="47"/>
    </row>
    <row r="70" spans="1:15" ht="12.75">
      <c r="A70" s="51" t="e">
        <f t="shared" si="1"/>
        <v>#REF!</v>
      </c>
      <c r="B70" s="22" t="s">
        <v>94</v>
      </c>
      <c r="C70" s="52"/>
      <c r="D70" s="340"/>
      <c r="E70" s="270">
        <v>52</v>
      </c>
      <c r="F70" s="341"/>
      <c r="G70" s="681" t="s">
        <v>38</v>
      </c>
      <c r="H70" s="681"/>
      <c r="I70" s="342"/>
      <c r="J70" s="273">
        <v>7541057.623</v>
      </c>
      <c r="K70" s="274">
        <v>6900923.843</v>
      </c>
      <c r="L70" s="274">
        <v>7899104.4892299995</v>
      </c>
      <c r="M70" s="397">
        <v>7454324.624040001</v>
      </c>
      <c r="N70" s="405">
        <v>1.0801922747780135</v>
      </c>
      <c r="O70" s="47"/>
    </row>
    <row r="71" spans="1:15" ht="12.75">
      <c r="A71" s="51" t="e">
        <f t="shared" si="1"/>
        <v>#REF!</v>
      </c>
      <c r="B71" s="22" t="s">
        <v>94</v>
      </c>
      <c r="C71" s="52"/>
      <c r="D71" s="411"/>
      <c r="E71" s="303">
        <v>5321</v>
      </c>
      <c r="F71" s="346"/>
      <c r="G71" s="406" t="s">
        <v>333</v>
      </c>
      <c r="H71" s="406"/>
      <c r="I71" s="347"/>
      <c r="J71" s="307">
        <v>10779967.124</v>
      </c>
      <c r="K71" s="308">
        <v>12553597.652</v>
      </c>
      <c r="L71" s="308">
        <v>15369169.676</v>
      </c>
      <c r="M71" s="401">
        <v>14984063.056289999</v>
      </c>
      <c r="N71" s="402">
        <v>1.1936070815446904</v>
      </c>
      <c r="O71" s="47"/>
    </row>
    <row r="72" spans="1:15" ht="12.75">
      <c r="A72" s="51" t="e">
        <f t="shared" si="1"/>
        <v>#REF!</v>
      </c>
      <c r="B72" s="22" t="s">
        <v>94</v>
      </c>
      <c r="C72" s="52"/>
      <c r="D72" s="328"/>
      <c r="E72" s="242">
        <v>5323</v>
      </c>
      <c r="F72" s="329"/>
      <c r="G72" s="407" t="s">
        <v>334</v>
      </c>
      <c r="H72" s="407"/>
      <c r="I72" s="330"/>
      <c r="J72" s="255">
        <v>89220432.453</v>
      </c>
      <c r="K72" s="256">
        <v>90693638.825</v>
      </c>
      <c r="L72" s="256">
        <v>91588230.83568</v>
      </c>
      <c r="M72" s="382">
        <v>91013283.62989</v>
      </c>
      <c r="N72" s="383">
        <v>1.003524445694662</v>
      </c>
      <c r="O72" s="47"/>
    </row>
    <row r="73" spans="1:15" ht="12.75">
      <c r="A73" s="51" t="e">
        <f t="shared" si="1"/>
        <v>#REF!</v>
      </c>
      <c r="B73" s="22" t="s">
        <v>94</v>
      </c>
      <c r="C73" s="52"/>
      <c r="D73" s="328"/>
      <c r="E73" s="242">
        <v>5329</v>
      </c>
      <c r="F73" s="329"/>
      <c r="G73" s="407" t="s">
        <v>118</v>
      </c>
      <c r="H73" s="407"/>
      <c r="I73" s="330"/>
      <c r="J73" s="255">
        <v>0</v>
      </c>
      <c r="K73" s="256">
        <v>564.694</v>
      </c>
      <c r="L73" s="256">
        <v>19134.401</v>
      </c>
      <c r="M73" s="382">
        <v>19037.26154</v>
      </c>
      <c r="N73" s="383">
        <v>33.712526678165524</v>
      </c>
      <c r="O73" s="47"/>
    </row>
    <row r="74" spans="1:15" ht="12.75">
      <c r="A74" s="51" t="e">
        <f t="shared" si="1"/>
        <v>#REF!</v>
      </c>
      <c r="B74" s="22" t="s">
        <v>94</v>
      </c>
      <c r="C74" s="52"/>
      <c r="D74" s="328"/>
      <c r="E74" s="242">
        <v>5331</v>
      </c>
      <c r="F74" s="329"/>
      <c r="G74" s="407" t="s">
        <v>335</v>
      </c>
      <c r="H74" s="407"/>
      <c r="I74" s="330"/>
      <c r="J74" s="255">
        <v>3339486.427</v>
      </c>
      <c r="K74" s="256">
        <v>3363723.989</v>
      </c>
      <c r="L74" s="256">
        <v>3375449.556</v>
      </c>
      <c r="M74" s="382">
        <v>3323142.2772199996</v>
      </c>
      <c r="N74" s="383">
        <v>0.9879354810582823</v>
      </c>
      <c r="O74" s="47"/>
    </row>
    <row r="75" spans="1:15" ht="12.75">
      <c r="A75" s="51" t="e">
        <f t="shared" si="1"/>
        <v>#REF!</v>
      </c>
      <c r="B75" s="22" t="s">
        <v>94</v>
      </c>
      <c r="C75" s="52"/>
      <c r="D75" s="328"/>
      <c r="E75" s="242">
        <v>5332</v>
      </c>
      <c r="F75" s="329"/>
      <c r="G75" s="407" t="s">
        <v>336</v>
      </c>
      <c r="H75" s="407"/>
      <c r="I75" s="330"/>
      <c r="J75" s="255">
        <v>33122116.44</v>
      </c>
      <c r="K75" s="256">
        <v>32767330.877</v>
      </c>
      <c r="L75" s="256">
        <v>34385203.288559996</v>
      </c>
      <c r="M75" s="382">
        <v>29769946.75287</v>
      </c>
      <c r="N75" s="383">
        <v>0.9085252279051536</v>
      </c>
      <c r="O75" s="47"/>
    </row>
    <row r="76" spans="1:15" ht="12.75">
      <c r="A76" s="51" t="e">
        <f t="shared" si="1"/>
        <v>#REF!</v>
      </c>
      <c r="B76" s="22" t="s">
        <v>94</v>
      </c>
      <c r="C76" s="52"/>
      <c r="D76" s="328"/>
      <c r="E76" s="242">
        <v>5334</v>
      </c>
      <c r="F76" s="329"/>
      <c r="G76" s="407" t="s">
        <v>337</v>
      </c>
      <c r="H76" s="407"/>
      <c r="I76" s="330"/>
      <c r="J76" s="255">
        <v>1043935.084</v>
      </c>
      <c r="K76" s="256">
        <v>1499257.464</v>
      </c>
      <c r="L76" s="256">
        <v>1947033.046</v>
      </c>
      <c r="M76" s="382">
        <v>1800709.62678</v>
      </c>
      <c r="N76" s="383">
        <v>1.2010676418283286</v>
      </c>
      <c r="O76" s="47"/>
    </row>
    <row r="77" spans="1:15" ht="12.75">
      <c r="A77" s="51" t="e">
        <f t="shared" si="1"/>
        <v>#REF!</v>
      </c>
      <c r="B77" s="22" t="s">
        <v>94</v>
      </c>
      <c r="C77" s="52"/>
      <c r="D77" s="328"/>
      <c r="E77" s="242">
        <v>5336</v>
      </c>
      <c r="F77" s="329"/>
      <c r="G77" s="407" t="s">
        <v>338</v>
      </c>
      <c r="H77" s="407"/>
      <c r="I77" s="330"/>
      <c r="J77" s="255">
        <v>713266.626</v>
      </c>
      <c r="K77" s="256">
        <v>1097051.05</v>
      </c>
      <c r="L77" s="256">
        <v>1324519.8513200001</v>
      </c>
      <c r="M77" s="382">
        <v>785985.7188200001</v>
      </c>
      <c r="N77" s="383">
        <v>0.716453184945222</v>
      </c>
      <c r="O77" s="47"/>
    </row>
    <row r="78" spans="1:15" ht="12.75">
      <c r="A78" s="51" t="e">
        <f aca="true" t="shared" si="2" ref="A78:A87">IF(COUNTBLANK(C78:IV78)=254,"odstr",IF(AND($A$1="TISK",SUM(J78:N78)=0),"odstr","OK"))</f>
        <v>#REF!</v>
      </c>
      <c r="B78" s="22" t="s">
        <v>94</v>
      </c>
      <c r="C78" s="52"/>
      <c r="D78" s="328"/>
      <c r="E78" s="242">
        <v>5339</v>
      </c>
      <c r="F78" s="329"/>
      <c r="G78" s="407" t="s">
        <v>339</v>
      </c>
      <c r="H78" s="407"/>
      <c r="I78" s="330"/>
      <c r="J78" s="255">
        <v>447492</v>
      </c>
      <c r="K78" s="256">
        <v>366772.506</v>
      </c>
      <c r="L78" s="256">
        <v>390768.506</v>
      </c>
      <c r="M78" s="382">
        <v>388315.39731000003</v>
      </c>
      <c r="N78" s="383">
        <v>1.0587363855184937</v>
      </c>
      <c r="O78" s="47"/>
    </row>
    <row r="79" spans="1:15" ht="12.75">
      <c r="A79" s="51" t="e">
        <f t="shared" si="2"/>
        <v>#REF!</v>
      </c>
      <c r="B79" s="22" t="s">
        <v>94</v>
      </c>
      <c r="C79" s="52"/>
      <c r="D79" s="328"/>
      <c r="E79" s="242">
        <v>5342</v>
      </c>
      <c r="F79" s="329"/>
      <c r="G79" s="407" t="s">
        <v>340</v>
      </c>
      <c r="H79" s="407"/>
      <c r="I79" s="330"/>
      <c r="J79" s="255">
        <v>15345.231</v>
      </c>
      <c r="K79" s="256">
        <v>15604.419</v>
      </c>
      <c r="L79" s="256">
        <v>15835.388</v>
      </c>
      <c r="M79" s="382">
        <v>15063.028360000002</v>
      </c>
      <c r="N79" s="383">
        <v>0.9653052997359275</v>
      </c>
      <c r="O79" s="47"/>
    </row>
    <row r="80" spans="1:15" ht="12.75">
      <c r="A80" s="51" t="e">
        <f t="shared" si="2"/>
        <v>#REF!</v>
      </c>
      <c r="B80" s="22" t="s">
        <v>94</v>
      </c>
      <c r="C80" s="52"/>
      <c r="D80" s="328"/>
      <c r="E80" s="242">
        <v>5361</v>
      </c>
      <c r="F80" s="329"/>
      <c r="G80" s="407" t="s">
        <v>341</v>
      </c>
      <c r="H80" s="407"/>
      <c r="I80" s="330"/>
      <c r="J80" s="255">
        <v>0</v>
      </c>
      <c r="K80" s="256">
        <v>24</v>
      </c>
      <c r="L80" s="256">
        <v>24</v>
      </c>
      <c r="M80" s="382">
        <v>24</v>
      </c>
      <c r="N80" s="383">
        <v>1</v>
      </c>
      <c r="O80" s="47"/>
    </row>
    <row r="81" spans="1:15" ht="12.75">
      <c r="A81" s="51" t="e">
        <f t="shared" si="2"/>
        <v>#REF!</v>
      </c>
      <c r="B81" s="22" t="s">
        <v>94</v>
      </c>
      <c r="C81" s="52"/>
      <c r="D81" s="328"/>
      <c r="E81" s="242">
        <v>5362</v>
      </c>
      <c r="F81" s="329"/>
      <c r="G81" s="407" t="s">
        <v>342</v>
      </c>
      <c r="H81" s="407"/>
      <c r="I81" s="330"/>
      <c r="J81" s="255">
        <v>322</v>
      </c>
      <c r="K81" s="256">
        <v>490.513</v>
      </c>
      <c r="L81" s="256">
        <v>490.513</v>
      </c>
      <c r="M81" s="382">
        <v>443.461</v>
      </c>
      <c r="N81" s="383">
        <v>0.9040759368253237</v>
      </c>
      <c r="O81" s="47"/>
    </row>
    <row r="82" spans="1:15" ht="12.75">
      <c r="A82" s="51" t="e">
        <f t="shared" si="2"/>
        <v>#REF!</v>
      </c>
      <c r="B82" s="22" t="s">
        <v>94</v>
      </c>
      <c r="C82" s="52"/>
      <c r="D82" s="332"/>
      <c r="E82" s="282">
        <v>5363</v>
      </c>
      <c r="F82" s="333"/>
      <c r="G82" s="412" t="s">
        <v>343</v>
      </c>
      <c r="H82" s="412"/>
      <c r="I82" s="334"/>
      <c r="J82" s="286">
        <v>0</v>
      </c>
      <c r="K82" s="287">
        <v>2534.082</v>
      </c>
      <c r="L82" s="287">
        <v>7894.995</v>
      </c>
      <c r="M82" s="385">
        <v>6054.322</v>
      </c>
      <c r="N82" s="386">
        <v>2.3891578883398408</v>
      </c>
      <c r="O82" s="47"/>
    </row>
    <row r="83" spans="1:15" ht="12.75">
      <c r="A83" s="51" t="e">
        <f t="shared" si="2"/>
        <v>#REF!</v>
      </c>
      <c r="B83" s="22" t="s">
        <v>94</v>
      </c>
      <c r="C83" s="52"/>
      <c r="D83" s="336"/>
      <c r="E83" s="260">
        <v>5365</v>
      </c>
      <c r="F83" s="337"/>
      <c r="G83" s="410" t="s">
        <v>396</v>
      </c>
      <c r="H83" s="410"/>
      <c r="I83" s="338"/>
      <c r="J83" s="265">
        <v>0</v>
      </c>
      <c r="K83" s="266">
        <v>0</v>
      </c>
      <c r="L83" s="266">
        <v>0</v>
      </c>
      <c r="M83" s="389">
        <v>0</v>
      </c>
      <c r="N83" s="390" t="s">
        <v>195</v>
      </c>
      <c r="O83" s="47"/>
    </row>
    <row r="84" spans="1:15" ht="12.75">
      <c r="A84" s="51" t="e">
        <f t="shared" si="2"/>
        <v>#REF!</v>
      </c>
      <c r="B84" s="22" t="s">
        <v>94</v>
      </c>
      <c r="C84" s="52"/>
      <c r="D84" s="340"/>
      <c r="E84" s="270">
        <v>53</v>
      </c>
      <c r="F84" s="341"/>
      <c r="G84" s="413" t="s">
        <v>39</v>
      </c>
      <c r="H84" s="414"/>
      <c r="I84" s="342"/>
      <c r="J84" s="273">
        <v>138682363.385</v>
      </c>
      <c r="K84" s="274">
        <v>142360590.071</v>
      </c>
      <c r="L84" s="274">
        <v>148423754.05656</v>
      </c>
      <c r="M84" s="397">
        <v>142106068.53208</v>
      </c>
      <c r="N84" s="405">
        <v>0.9982121348415802</v>
      </c>
      <c r="O84" s="47"/>
    </row>
    <row r="85" spans="1:15" ht="12.75">
      <c r="A85" s="51" t="e">
        <f t="shared" si="2"/>
        <v>#REF!</v>
      </c>
      <c r="B85" s="22" t="s">
        <v>94</v>
      </c>
      <c r="C85" s="52"/>
      <c r="D85" s="345"/>
      <c r="E85" s="303">
        <v>5422</v>
      </c>
      <c r="F85" s="346"/>
      <c r="G85" s="380" t="s">
        <v>344</v>
      </c>
      <c r="H85" s="400"/>
      <c r="I85" s="347"/>
      <c r="J85" s="307">
        <v>0</v>
      </c>
      <c r="K85" s="308">
        <v>0</v>
      </c>
      <c r="L85" s="308">
        <v>0</v>
      </c>
      <c r="M85" s="401">
        <v>0</v>
      </c>
      <c r="N85" s="402" t="s">
        <v>195</v>
      </c>
      <c r="O85" s="47"/>
    </row>
    <row r="86" spans="1:15" ht="12.75">
      <c r="A86" s="51" t="e">
        <f t="shared" si="2"/>
        <v>#REF!</v>
      </c>
      <c r="B86" s="22" t="s">
        <v>94</v>
      </c>
      <c r="C86" s="52"/>
      <c r="D86" s="328"/>
      <c r="E86" s="242">
        <v>5424</v>
      </c>
      <c r="F86" s="329"/>
      <c r="G86" s="380" t="s">
        <v>345</v>
      </c>
      <c r="H86" s="381"/>
      <c r="I86" s="330"/>
      <c r="J86" s="255">
        <v>3021</v>
      </c>
      <c r="K86" s="256">
        <v>3001</v>
      </c>
      <c r="L86" s="256">
        <v>3001</v>
      </c>
      <c r="M86" s="382">
        <v>2321.685</v>
      </c>
      <c r="N86" s="383">
        <v>0.7736371209596801</v>
      </c>
      <c r="O86" s="47"/>
    </row>
    <row r="87" spans="1:15" ht="12.75">
      <c r="A87" s="51" t="e">
        <f t="shared" si="2"/>
        <v>#REF!</v>
      </c>
      <c r="B87" s="22" t="s">
        <v>94</v>
      </c>
      <c r="C87" s="52"/>
      <c r="D87" s="350"/>
      <c r="E87" s="277">
        <v>5491</v>
      </c>
      <c r="F87" s="351"/>
      <c r="G87" s="380" t="s">
        <v>347</v>
      </c>
      <c r="H87" s="415"/>
      <c r="I87" s="352"/>
      <c r="J87" s="247">
        <v>4231</v>
      </c>
      <c r="K87" s="248">
        <v>5678.6</v>
      </c>
      <c r="L87" s="248">
        <v>5678.6</v>
      </c>
      <c r="M87" s="416">
        <v>5069.5</v>
      </c>
      <c r="N87" s="417">
        <v>0.8927376466030359</v>
      </c>
      <c r="O87" s="47"/>
    </row>
    <row r="88" spans="1:15" ht="12.75">
      <c r="A88" s="51"/>
      <c r="B88" s="22"/>
      <c r="C88" s="52"/>
      <c r="D88" s="328"/>
      <c r="E88" s="242">
        <v>5492</v>
      </c>
      <c r="F88" s="329"/>
      <c r="G88" s="380" t="s">
        <v>348</v>
      </c>
      <c r="H88" s="381"/>
      <c r="I88" s="330"/>
      <c r="J88" s="255">
        <v>1377</v>
      </c>
      <c r="K88" s="256">
        <v>0</v>
      </c>
      <c r="L88" s="256">
        <v>900</v>
      </c>
      <c r="M88" s="382">
        <v>900</v>
      </c>
      <c r="N88" s="383" t="s">
        <v>195</v>
      </c>
      <c r="O88" s="47"/>
    </row>
    <row r="89" spans="1:15" ht="12.75">
      <c r="A89" s="51" t="e">
        <f aca="true" t="shared" si="3" ref="A89:A94">IF(COUNTBLANK(C89:IV89)=254,"odstr",IF(AND($A$1="TISK",SUM(J89:N89)=0),"odstr","OK"))</f>
        <v>#REF!</v>
      </c>
      <c r="B89" s="22" t="s">
        <v>94</v>
      </c>
      <c r="C89" s="52"/>
      <c r="D89" s="328"/>
      <c r="E89" s="242">
        <v>5494</v>
      </c>
      <c r="F89" s="329"/>
      <c r="G89" s="380" t="s">
        <v>349</v>
      </c>
      <c r="H89" s="381"/>
      <c r="I89" s="330"/>
      <c r="J89" s="255">
        <v>50</v>
      </c>
      <c r="K89" s="256">
        <v>250</v>
      </c>
      <c r="L89" s="256">
        <v>945</v>
      </c>
      <c r="M89" s="382">
        <v>945</v>
      </c>
      <c r="N89" s="383">
        <v>3.78</v>
      </c>
      <c r="O89" s="47"/>
    </row>
    <row r="90" spans="1:15" ht="12.75">
      <c r="A90" s="51" t="e">
        <f t="shared" si="3"/>
        <v>#REF!</v>
      </c>
      <c r="B90" s="22" t="s">
        <v>94</v>
      </c>
      <c r="C90" s="52"/>
      <c r="D90" s="336"/>
      <c r="E90" s="260">
        <v>5499</v>
      </c>
      <c r="F90" s="337"/>
      <c r="G90" s="387" t="s">
        <v>399</v>
      </c>
      <c r="H90" s="388"/>
      <c r="I90" s="338"/>
      <c r="J90" s="265">
        <v>0</v>
      </c>
      <c r="K90" s="266">
        <v>0</v>
      </c>
      <c r="L90" s="266">
        <v>0</v>
      </c>
      <c r="M90" s="389">
        <v>0</v>
      </c>
      <c r="N90" s="390" t="s">
        <v>195</v>
      </c>
      <c r="O90" s="47"/>
    </row>
    <row r="91" spans="1:15" ht="12.75">
      <c r="A91" s="51" t="e">
        <f t="shared" si="3"/>
        <v>#REF!</v>
      </c>
      <c r="B91" s="22" t="s">
        <v>94</v>
      </c>
      <c r="C91" s="52"/>
      <c r="D91" s="340"/>
      <c r="E91" s="270">
        <v>54</v>
      </c>
      <c r="F91" s="341"/>
      <c r="G91" s="403" t="s">
        <v>40</v>
      </c>
      <c r="H91" s="404"/>
      <c r="I91" s="342"/>
      <c r="J91" s="273">
        <v>8679</v>
      </c>
      <c r="K91" s="274">
        <v>8929.6</v>
      </c>
      <c r="L91" s="274">
        <v>10524.6</v>
      </c>
      <c r="M91" s="397">
        <v>9236.185</v>
      </c>
      <c r="N91" s="405">
        <v>1.034333564773338</v>
      </c>
      <c r="O91" s="47"/>
    </row>
    <row r="92" spans="1:15" ht="12.75">
      <c r="A92" s="51" t="e">
        <f t="shared" si="3"/>
        <v>#REF!</v>
      </c>
      <c r="B92" s="22" t="s">
        <v>94</v>
      </c>
      <c r="C92" s="52"/>
      <c r="D92" s="345"/>
      <c r="E92" s="303">
        <v>5511</v>
      </c>
      <c r="F92" s="346"/>
      <c r="G92" s="399" t="s">
        <v>350</v>
      </c>
      <c r="H92" s="400"/>
      <c r="I92" s="347"/>
      <c r="J92" s="307">
        <v>538196.1</v>
      </c>
      <c r="K92" s="308">
        <v>0</v>
      </c>
      <c r="L92" s="308">
        <v>0</v>
      </c>
      <c r="M92" s="401">
        <v>0</v>
      </c>
      <c r="N92" s="402" t="s">
        <v>195</v>
      </c>
      <c r="O92" s="47"/>
    </row>
    <row r="93" spans="1:15" ht="12.75">
      <c r="A93" s="51" t="e">
        <f t="shared" si="3"/>
        <v>#REF!</v>
      </c>
      <c r="B93" s="22" t="s">
        <v>94</v>
      </c>
      <c r="C93" s="52"/>
      <c r="D93" s="328"/>
      <c r="E93" s="242">
        <v>5531</v>
      </c>
      <c r="F93" s="329"/>
      <c r="G93" s="380" t="s">
        <v>400</v>
      </c>
      <c r="H93" s="381"/>
      <c r="I93" s="330"/>
      <c r="J93" s="255">
        <v>3002.358</v>
      </c>
      <c r="K93" s="256">
        <v>2903.201</v>
      </c>
      <c r="L93" s="256">
        <v>2903.201</v>
      </c>
      <c r="M93" s="382">
        <v>2903.20036</v>
      </c>
      <c r="N93" s="383">
        <v>0.9999997795536719</v>
      </c>
      <c r="O93" s="47"/>
    </row>
    <row r="94" spans="1:15" ht="12.75">
      <c r="A94" s="51" t="e">
        <f t="shared" si="3"/>
        <v>#REF!</v>
      </c>
      <c r="B94" s="22" t="s">
        <v>94</v>
      </c>
      <c r="C94" s="52"/>
      <c r="D94" s="332"/>
      <c r="E94" s="282">
        <v>5532</v>
      </c>
      <c r="F94" s="333"/>
      <c r="G94" s="384" t="s">
        <v>401</v>
      </c>
      <c r="H94" s="408"/>
      <c r="I94" s="334"/>
      <c r="J94" s="286">
        <v>3334</v>
      </c>
      <c r="K94" s="287">
        <v>13865.179</v>
      </c>
      <c r="L94" s="287">
        <v>30565.179</v>
      </c>
      <c r="M94" s="385">
        <v>23344.30852</v>
      </c>
      <c r="N94" s="386">
        <v>1.6836644171705246</v>
      </c>
      <c r="O94" s="47"/>
    </row>
    <row r="95" spans="1:15" ht="12.75">
      <c r="A95" s="51" t="e">
        <f>IF(COUNTBLANK(C94:IV94)=254,"odstr",IF(AND($A$1="TISK",SUM(J94:N94)=0),"odstr","OK"))</f>
        <v>#REF!</v>
      </c>
      <c r="B95" s="22" t="s">
        <v>94</v>
      </c>
      <c r="C95" s="52"/>
      <c r="D95" s="332"/>
      <c r="E95" s="282">
        <v>5541</v>
      </c>
      <c r="F95" s="333"/>
      <c r="G95" s="384" t="s">
        <v>575</v>
      </c>
      <c r="H95" s="408"/>
      <c r="I95" s="334"/>
      <c r="J95" s="286">
        <v>0</v>
      </c>
      <c r="K95" s="287">
        <v>876675.55</v>
      </c>
      <c r="L95" s="287">
        <v>876675.55</v>
      </c>
      <c r="M95" s="385">
        <v>835256.90615</v>
      </c>
      <c r="N95" s="386">
        <v>0.95275487738879</v>
      </c>
      <c r="O95" s="47"/>
    </row>
    <row r="96" spans="1:15" ht="12.75">
      <c r="A96" s="51" t="e">
        <f aca="true" t="shared" si="4" ref="A96:A102">IF(COUNTBLANK(C96:IV96)=254,"odstr",IF(AND($A$1="TISK",SUM(J96:N96)=0),"odstr","OK"))</f>
        <v>#REF!</v>
      </c>
      <c r="B96" s="22" t="s">
        <v>94</v>
      </c>
      <c r="C96" s="52"/>
      <c r="D96" s="418"/>
      <c r="E96" s="419">
        <v>5542</v>
      </c>
      <c r="F96" s="420"/>
      <c r="G96" s="387" t="s">
        <v>576</v>
      </c>
      <c r="H96" s="421"/>
      <c r="I96" s="422"/>
      <c r="J96" s="265">
        <v>0</v>
      </c>
      <c r="K96" s="266">
        <v>4922.762</v>
      </c>
      <c r="L96" s="266">
        <v>8222.762</v>
      </c>
      <c r="M96" s="389">
        <v>7589.35761</v>
      </c>
      <c r="N96" s="423">
        <v>1.5416868843141311</v>
      </c>
      <c r="O96" s="47"/>
    </row>
    <row r="97" spans="1:15" ht="12.75">
      <c r="A97" s="51" t="e">
        <f t="shared" si="4"/>
        <v>#REF!</v>
      </c>
      <c r="B97" s="22" t="s">
        <v>94</v>
      </c>
      <c r="C97" s="52"/>
      <c r="D97" s="340"/>
      <c r="E97" s="270">
        <v>55</v>
      </c>
      <c r="F97" s="341"/>
      <c r="G97" s="403" t="s">
        <v>41</v>
      </c>
      <c r="H97" s="404"/>
      <c r="I97" s="342"/>
      <c r="J97" s="273">
        <v>544532.458</v>
      </c>
      <c r="K97" s="274">
        <v>898366.692</v>
      </c>
      <c r="L97" s="274">
        <v>918366.692</v>
      </c>
      <c r="M97" s="397">
        <v>869093.77264</v>
      </c>
      <c r="N97" s="405">
        <v>0.9674153999467291</v>
      </c>
      <c r="O97" s="47"/>
    </row>
    <row r="98" spans="1:15" ht="12.75">
      <c r="A98" s="51" t="e">
        <f t="shared" si="4"/>
        <v>#REF!</v>
      </c>
      <c r="B98" s="22" t="s">
        <v>94</v>
      </c>
      <c r="C98" s="52"/>
      <c r="D98" s="336"/>
      <c r="E98" s="260">
        <v>5909</v>
      </c>
      <c r="F98" s="337"/>
      <c r="G98" s="387" t="s">
        <v>351</v>
      </c>
      <c r="H98" s="388"/>
      <c r="I98" s="338"/>
      <c r="J98" s="265">
        <v>0</v>
      </c>
      <c r="K98" s="266">
        <v>3155.4</v>
      </c>
      <c r="L98" s="266">
        <v>3155.4</v>
      </c>
      <c r="M98" s="389">
        <v>2105.7031900000006</v>
      </c>
      <c r="N98" s="390" t="s">
        <v>195</v>
      </c>
      <c r="O98" s="47"/>
    </row>
    <row r="99" spans="1:15" ht="12.75">
      <c r="A99" s="51" t="e">
        <f t="shared" si="4"/>
        <v>#REF!</v>
      </c>
      <c r="B99" s="22" t="s">
        <v>94</v>
      </c>
      <c r="C99" s="52"/>
      <c r="D99" s="340"/>
      <c r="E99" s="270">
        <v>59</v>
      </c>
      <c r="F99" s="341"/>
      <c r="G99" s="403" t="s">
        <v>43</v>
      </c>
      <c r="H99" s="404"/>
      <c r="I99" s="342"/>
      <c r="J99" s="273">
        <v>0</v>
      </c>
      <c r="K99" s="274">
        <v>3155.4</v>
      </c>
      <c r="L99" s="274">
        <v>3155.4</v>
      </c>
      <c r="M99" s="397">
        <v>2105.7031900000006</v>
      </c>
      <c r="N99" s="405" t="s">
        <v>195</v>
      </c>
      <c r="O99" s="47"/>
    </row>
    <row r="100" spans="1:15" ht="12.75">
      <c r="A100" s="51" t="e">
        <f t="shared" si="4"/>
        <v>#REF!</v>
      </c>
      <c r="B100" s="22" t="s">
        <v>94</v>
      </c>
      <c r="C100" s="52"/>
      <c r="D100" s="340"/>
      <c r="E100" s="270">
        <v>5</v>
      </c>
      <c r="F100" s="341"/>
      <c r="G100" s="403" t="s">
        <v>206</v>
      </c>
      <c r="H100" s="404"/>
      <c r="I100" s="342"/>
      <c r="J100" s="273">
        <v>148332711.702</v>
      </c>
      <c r="K100" s="274">
        <v>151760634.234</v>
      </c>
      <c r="L100" s="274">
        <v>158964900.40645</v>
      </c>
      <c r="M100" s="397">
        <v>151878791.01672998</v>
      </c>
      <c r="N100" s="405">
        <v>1.000778573332448</v>
      </c>
      <c r="O100" s="47"/>
    </row>
    <row r="101" spans="1:15" ht="12.75">
      <c r="A101" s="51" t="e">
        <f t="shared" si="4"/>
        <v>#REF!</v>
      </c>
      <c r="B101" s="22" t="s">
        <v>94</v>
      </c>
      <c r="C101" s="52"/>
      <c r="D101" s="345"/>
      <c r="E101" s="303">
        <v>6111</v>
      </c>
      <c r="F101" s="346"/>
      <c r="G101" s="399" t="s">
        <v>313</v>
      </c>
      <c r="H101" s="400"/>
      <c r="I101" s="347"/>
      <c r="J101" s="307">
        <v>0</v>
      </c>
      <c r="K101" s="308">
        <v>4029.959</v>
      </c>
      <c r="L101" s="308">
        <v>7322.6466</v>
      </c>
      <c r="M101" s="401">
        <v>5845.8146</v>
      </c>
      <c r="N101" s="402">
        <v>1.450589100286132</v>
      </c>
      <c r="O101" s="47"/>
    </row>
    <row r="102" spans="1:15" ht="12.75">
      <c r="A102" s="51" t="e">
        <f t="shared" si="4"/>
        <v>#REF!</v>
      </c>
      <c r="B102" s="22" t="s">
        <v>94</v>
      </c>
      <c r="C102" s="52"/>
      <c r="D102" s="328" t="s">
        <v>167</v>
      </c>
      <c r="E102" s="242">
        <v>6112</v>
      </c>
      <c r="F102" s="329"/>
      <c r="G102" s="380" t="s">
        <v>352</v>
      </c>
      <c r="H102" s="381"/>
      <c r="I102" s="330"/>
      <c r="J102" s="255">
        <v>0</v>
      </c>
      <c r="K102" s="256">
        <v>0</v>
      </c>
      <c r="L102" s="256">
        <v>0</v>
      </c>
      <c r="M102" s="382">
        <v>0</v>
      </c>
      <c r="N102" s="383" t="s">
        <v>195</v>
      </c>
      <c r="O102" s="47"/>
    </row>
    <row r="103" spans="1:15" ht="12.75">
      <c r="A103" s="51"/>
      <c r="B103" s="22"/>
      <c r="C103" s="52"/>
      <c r="D103" s="328"/>
      <c r="E103" s="242">
        <v>6121</v>
      </c>
      <c r="F103" s="329"/>
      <c r="G103" s="380" t="s">
        <v>354</v>
      </c>
      <c r="H103" s="381"/>
      <c r="I103" s="330"/>
      <c r="J103" s="255">
        <v>66869.07</v>
      </c>
      <c r="K103" s="256">
        <v>63634.74</v>
      </c>
      <c r="L103" s="256">
        <v>68948.12664</v>
      </c>
      <c r="M103" s="382">
        <v>5307.2607</v>
      </c>
      <c r="N103" s="383">
        <v>0.08340193894089927</v>
      </c>
      <c r="O103" s="47"/>
    </row>
    <row r="104" spans="1:15" ht="12.75">
      <c r="A104" s="51"/>
      <c r="B104" s="22"/>
      <c r="C104" s="52"/>
      <c r="D104" s="328"/>
      <c r="E104" s="242">
        <v>6122</v>
      </c>
      <c r="F104" s="329"/>
      <c r="G104" s="380" t="s">
        <v>355</v>
      </c>
      <c r="H104" s="381"/>
      <c r="I104" s="330"/>
      <c r="J104" s="255">
        <v>0</v>
      </c>
      <c r="K104" s="256">
        <v>13213.119</v>
      </c>
      <c r="L104" s="256">
        <v>13213.119</v>
      </c>
      <c r="M104" s="382">
        <v>12738.096599999999</v>
      </c>
      <c r="N104" s="383">
        <v>0.9640491847534256</v>
      </c>
      <c r="O104" s="47"/>
    </row>
    <row r="105" spans="1:15" ht="12.75">
      <c r="A105" s="51"/>
      <c r="B105" s="22"/>
      <c r="C105" s="52"/>
      <c r="D105" s="328"/>
      <c r="E105" s="242">
        <v>6123</v>
      </c>
      <c r="F105" s="329"/>
      <c r="G105" s="380" t="s">
        <v>356</v>
      </c>
      <c r="H105" s="381"/>
      <c r="I105" s="330"/>
      <c r="J105" s="255">
        <v>0</v>
      </c>
      <c r="K105" s="256">
        <v>1812.582</v>
      </c>
      <c r="L105" s="256">
        <v>8870.57083</v>
      </c>
      <c r="M105" s="382">
        <v>8870.57083</v>
      </c>
      <c r="N105" s="383">
        <v>4.893886637956242</v>
      </c>
      <c r="O105" s="47"/>
    </row>
    <row r="106" spans="1:15" ht="12.75">
      <c r="A106" s="51" t="e">
        <f aca="true" t="shared" si="5" ref="A106:A118">IF(COUNTBLANK(C106:IV106)=254,"odstr",IF(AND($A$1="TISK",SUM(J106:N106)=0),"odstr","OK"))</f>
        <v>#REF!</v>
      </c>
      <c r="B106" s="22" t="s">
        <v>94</v>
      </c>
      <c r="C106" s="52"/>
      <c r="D106" s="328"/>
      <c r="E106" s="242">
        <v>6125</v>
      </c>
      <c r="F106" s="329"/>
      <c r="G106" s="380" t="s">
        <v>357</v>
      </c>
      <c r="H106" s="381"/>
      <c r="I106" s="330"/>
      <c r="J106" s="255">
        <v>0</v>
      </c>
      <c r="K106" s="256">
        <v>774.925</v>
      </c>
      <c r="L106" s="256">
        <v>6643.222</v>
      </c>
      <c r="M106" s="382">
        <v>5564.82128</v>
      </c>
      <c r="N106" s="383">
        <v>7.181109500919445</v>
      </c>
      <c r="O106" s="47"/>
    </row>
    <row r="107" spans="1:15" ht="12.75">
      <c r="A107" s="51" t="e">
        <f t="shared" si="5"/>
        <v>#REF!</v>
      </c>
      <c r="B107" s="22" t="s">
        <v>94</v>
      </c>
      <c r="C107" s="52"/>
      <c r="D107" s="424"/>
      <c r="E107" s="311">
        <v>6127</v>
      </c>
      <c r="F107" s="425"/>
      <c r="G107" s="426" t="s">
        <v>358</v>
      </c>
      <c r="H107" s="427"/>
      <c r="I107" s="428"/>
      <c r="J107" s="429">
        <v>0</v>
      </c>
      <c r="K107" s="430">
        <v>0</v>
      </c>
      <c r="L107" s="430">
        <v>0</v>
      </c>
      <c r="M107" s="431">
        <v>0</v>
      </c>
      <c r="N107" s="432" t="s">
        <v>195</v>
      </c>
      <c r="O107" s="47"/>
    </row>
    <row r="108" spans="1:15" ht="12.75">
      <c r="A108" s="51" t="e">
        <f t="shared" si="5"/>
        <v>#REF!</v>
      </c>
      <c r="B108" s="22" t="s">
        <v>94</v>
      </c>
      <c r="C108" s="52"/>
      <c r="D108" s="340"/>
      <c r="E108" s="270">
        <v>61</v>
      </c>
      <c r="F108" s="341"/>
      <c r="G108" s="394" t="s">
        <v>44</v>
      </c>
      <c r="H108" s="404"/>
      <c r="I108" s="342"/>
      <c r="J108" s="273">
        <v>66869.07</v>
      </c>
      <c r="K108" s="274">
        <v>83465.325</v>
      </c>
      <c r="L108" s="274">
        <v>104997.68507</v>
      </c>
      <c r="M108" s="397">
        <v>38326.56401</v>
      </c>
      <c r="N108" s="405">
        <v>0.45919145477478224</v>
      </c>
      <c r="O108" s="47"/>
    </row>
    <row r="109" spans="1:15" ht="12.75">
      <c r="A109" s="51" t="e">
        <f t="shared" si="5"/>
        <v>#REF!</v>
      </c>
      <c r="B109" s="22" t="s">
        <v>94</v>
      </c>
      <c r="C109" s="52"/>
      <c r="D109" s="411"/>
      <c r="E109" s="303">
        <v>6313</v>
      </c>
      <c r="F109" s="433"/>
      <c r="G109" s="406" t="s">
        <v>361</v>
      </c>
      <c r="H109" s="406"/>
      <c r="I109" s="434"/>
      <c r="J109" s="307">
        <v>0</v>
      </c>
      <c r="K109" s="308">
        <v>7273.788</v>
      </c>
      <c r="L109" s="308">
        <v>287668.7029</v>
      </c>
      <c r="M109" s="401">
        <v>243036.92173</v>
      </c>
      <c r="N109" s="402">
        <v>33.41270349507025</v>
      </c>
      <c r="O109" s="47"/>
    </row>
    <row r="110" spans="1:15" ht="12.75">
      <c r="A110" s="51" t="e">
        <f t="shared" si="5"/>
        <v>#REF!</v>
      </c>
      <c r="B110" s="22" t="s">
        <v>94</v>
      </c>
      <c r="C110" s="52"/>
      <c r="D110" s="328"/>
      <c r="E110" s="242">
        <v>6319</v>
      </c>
      <c r="F110" s="329"/>
      <c r="G110" s="407" t="s">
        <v>362</v>
      </c>
      <c r="H110" s="381"/>
      <c r="I110" s="330"/>
      <c r="J110" s="255">
        <v>20800</v>
      </c>
      <c r="K110" s="256">
        <v>10475.25</v>
      </c>
      <c r="L110" s="256">
        <v>10475.25</v>
      </c>
      <c r="M110" s="382">
        <v>10346</v>
      </c>
      <c r="N110" s="383">
        <v>0.9876613923295386</v>
      </c>
      <c r="O110" s="47"/>
    </row>
    <row r="111" spans="1:15" ht="12.75">
      <c r="A111" s="51" t="e">
        <f t="shared" si="5"/>
        <v>#REF!</v>
      </c>
      <c r="B111" s="22" t="s">
        <v>94</v>
      </c>
      <c r="C111" s="52"/>
      <c r="D111" s="328"/>
      <c r="E111" s="242">
        <v>6321</v>
      </c>
      <c r="F111" s="329"/>
      <c r="G111" s="407" t="s">
        <v>363</v>
      </c>
      <c r="H111" s="381"/>
      <c r="I111" s="330"/>
      <c r="J111" s="255">
        <v>0</v>
      </c>
      <c r="K111" s="256">
        <v>5015</v>
      </c>
      <c r="L111" s="256">
        <v>5015</v>
      </c>
      <c r="M111" s="382">
        <v>4515</v>
      </c>
      <c r="N111" s="383">
        <v>0.9002991026919243</v>
      </c>
      <c r="O111" s="47"/>
    </row>
    <row r="112" spans="1:15" ht="12.75">
      <c r="A112" s="51" t="e">
        <f t="shared" si="5"/>
        <v>#REF!</v>
      </c>
      <c r="B112" s="22" t="s">
        <v>94</v>
      </c>
      <c r="C112" s="52"/>
      <c r="D112" s="328"/>
      <c r="E112" s="242">
        <v>6322</v>
      </c>
      <c r="F112" s="329"/>
      <c r="G112" s="407" t="s">
        <v>364</v>
      </c>
      <c r="H112" s="381"/>
      <c r="I112" s="330"/>
      <c r="J112" s="255">
        <v>875194.1</v>
      </c>
      <c r="K112" s="256">
        <v>805193.474</v>
      </c>
      <c r="L112" s="256">
        <v>829670.06735</v>
      </c>
      <c r="M112" s="382">
        <v>77875.46385</v>
      </c>
      <c r="N112" s="383">
        <v>0.0967164617754962</v>
      </c>
      <c r="O112" s="47"/>
    </row>
    <row r="113" spans="1:15" ht="12.75">
      <c r="A113" s="51" t="e">
        <f t="shared" si="5"/>
        <v>#REF!</v>
      </c>
      <c r="B113" s="22" t="s">
        <v>94</v>
      </c>
      <c r="C113" s="52"/>
      <c r="D113" s="328"/>
      <c r="E113" s="242">
        <v>6329</v>
      </c>
      <c r="F113" s="329"/>
      <c r="G113" s="407" t="s">
        <v>366</v>
      </c>
      <c r="H113" s="407"/>
      <c r="I113" s="330"/>
      <c r="J113" s="255">
        <v>52940</v>
      </c>
      <c r="K113" s="256">
        <v>36439.45</v>
      </c>
      <c r="L113" s="256">
        <v>45592</v>
      </c>
      <c r="M113" s="382">
        <v>45592</v>
      </c>
      <c r="N113" s="383">
        <v>1.2511714638942137</v>
      </c>
      <c r="O113" s="47"/>
    </row>
    <row r="114" spans="1:15" ht="12.75">
      <c r="A114" s="51" t="e">
        <f t="shared" si="5"/>
        <v>#REF!</v>
      </c>
      <c r="B114" s="22" t="s">
        <v>94</v>
      </c>
      <c r="C114" s="52"/>
      <c r="D114" s="328"/>
      <c r="E114" s="242">
        <v>6341</v>
      </c>
      <c r="F114" s="329"/>
      <c r="G114" s="407" t="s">
        <v>367</v>
      </c>
      <c r="H114" s="407"/>
      <c r="I114" s="330"/>
      <c r="J114" s="255">
        <v>619690</v>
      </c>
      <c r="K114" s="256">
        <v>686309.956</v>
      </c>
      <c r="L114" s="256">
        <v>900487.18175</v>
      </c>
      <c r="M114" s="382">
        <v>413729.95716000005</v>
      </c>
      <c r="N114" s="383">
        <v>0.6028325154589482</v>
      </c>
      <c r="O114" s="47"/>
    </row>
    <row r="115" spans="1:15" ht="12.75">
      <c r="A115" s="51" t="e">
        <f t="shared" si="5"/>
        <v>#REF!</v>
      </c>
      <c r="B115" s="22" t="s">
        <v>94</v>
      </c>
      <c r="C115" s="52"/>
      <c r="D115" s="328"/>
      <c r="E115" s="242">
        <v>6342</v>
      </c>
      <c r="F115" s="329"/>
      <c r="G115" s="407" t="s">
        <v>368</v>
      </c>
      <c r="H115" s="381"/>
      <c r="I115" s="330"/>
      <c r="J115" s="255">
        <v>0</v>
      </c>
      <c r="K115" s="256">
        <v>1251.481</v>
      </c>
      <c r="L115" s="256">
        <v>9180.8382</v>
      </c>
      <c r="M115" s="382">
        <v>6362.353889999999</v>
      </c>
      <c r="N115" s="383">
        <v>5.083859754962321</v>
      </c>
      <c r="O115" s="47"/>
    </row>
    <row r="116" spans="1:15" ht="12.75">
      <c r="A116" s="51" t="e">
        <f t="shared" si="5"/>
        <v>#REF!</v>
      </c>
      <c r="B116" s="22" t="s">
        <v>94</v>
      </c>
      <c r="C116" s="52"/>
      <c r="D116" s="328"/>
      <c r="E116" s="242">
        <v>6349</v>
      </c>
      <c r="F116" s="329"/>
      <c r="G116" s="407" t="s">
        <v>566</v>
      </c>
      <c r="H116" s="381"/>
      <c r="I116" s="330"/>
      <c r="J116" s="255">
        <v>0</v>
      </c>
      <c r="K116" s="256">
        <v>11600</v>
      </c>
      <c r="L116" s="256">
        <v>11600</v>
      </c>
      <c r="M116" s="382">
        <v>6485.42117</v>
      </c>
      <c r="N116" s="383">
        <v>0.5590880318965517</v>
      </c>
      <c r="O116" s="47"/>
    </row>
    <row r="117" spans="1:15" ht="12.75">
      <c r="A117" s="51" t="e">
        <f t="shared" si="5"/>
        <v>#REF!</v>
      </c>
      <c r="B117" s="22" t="s">
        <v>94</v>
      </c>
      <c r="C117" s="52"/>
      <c r="D117" s="328"/>
      <c r="E117" s="242">
        <v>6351</v>
      </c>
      <c r="F117" s="329"/>
      <c r="G117" s="407" t="s">
        <v>369</v>
      </c>
      <c r="H117" s="407"/>
      <c r="I117" s="330"/>
      <c r="J117" s="255">
        <v>127041.553</v>
      </c>
      <c r="K117" s="256">
        <v>91623.523</v>
      </c>
      <c r="L117" s="256">
        <v>156887.01329</v>
      </c>
      <c r="M117" s="382">
        <v>54440.49345</v>
      </c>
      <c r="N117" s="383">
        <v>0.5941759459522201</v>
      </c>
      <c r="O117" s="47"/>
    </row>
    <row r="118" spans="1:15" ht="12.75">
      <c r="A118" s="51" t="e">
        <f t="shared" si="5"/>
        <v>#REF!</v>
      </c>
      <c r="B118" s="22" t="s">
        <v>94</v>
      </c>
      <c r="C118" s="52"/>
      <c r="D118" s="328"/>
      <c r="E118" s="242">
        <v>6352</v>
      </c>
      <c r="F118" s="329"/>
      <c r="G118" s="407" t="s">
        <v>370</v>
      </c>
      <c r="H118" s="381"/>
      <c r="I118" s="330"/>
      <c r="J118" s="255">
        <v>6362451.964</v>
      </c>
      <c r="K118" s="256">
        <v>5670556.591</v>
      </c>
      <c r="L118" s="256">
        <v>8493027.94094</v>
      </c>
      <c r="M118" s="382">
        <v>2951214.95099</v>
      </c>
      <c r="N118" s="383">
        <v>0.520445374916813</v>
      </c>
      <c r="O118" s="47"/>
    </row>
    <row r="119" spans="1:41" ht="12.75">
      <c r="A119" s="51" t="s">
        <v>90</v>
      </c>
      <c r="B119" s="51" t="s">
        <v>95</v>
      </c>
      <c r="D119" s="328"/>
      <c r="E119" s="242">
        <v>6354</v>
      </c>
      <c r="F119" s="329"/>
      <c r="G119" s="407" t="s">
        <v>371</v>
      </c>
      <c r="H119" s="381"/>
      <c r="I119" s="330"/>
      <c r="J119" s="255">
        <v>62463.779</v>
      </c>
      <c r="K119" s="256">
        <v>331821.189</v>
      </c>
      <c r="L119" s="256">
        <v>1844718.78907</v>
      </c>
      <c r="M119" s="382">
        <v>1780633.8811400002</v>
      </c>
      <c r="N119" s="383">
        <v>5.366245255483067</v>
      </c>
      <c r="AO119" s="71"/>
    </row>
    <row r="120" spans="1:14" ht="14.25" customHeight="1">
      <c r="A120" s="51" t="str">
        <f>IF(COUNTBLANK(D120:E120)=2,"odstr","OK")</f>
        <v>OK</v>
      </c>
      <c r="B120" s="51"/>
      <c r="D120" s="328"/>
      <c r="E120" s="242">
        <v>6359</v>
      </c>
      <c r="F120" s="329"/>
      <c r="G120" s="407" t="s">
        <v>372</v>
      </c>
      <c r="H120" s="381"/>
      <c r="I120" s="330"/>
      <c r="J120" s="255">
        <v>5700</v>
      </c>
      <c r="K120" s="256">
        <v>90</v>
      </c>
      <c r="L120" s="256">
        <v>90</v>
      </c>
      <c r="M120" s="382">
        <v>90</v>
      </c>
      <c r="N120" s="383">
        <v>1</v>
      </c>
    </row>
    <row r="121" spans="1:14" ht="12.75">
      <c r="A121" s="51" t="str">
        <f>IF(COUNTBLANK(D121:E121)=2,"odstr","OK")</f>
        <v>OK</v>
      </c>
      <c r="B121" s="51"/>
      <c r="D121" s="340"/>
      <c r="E121" s="270">
        <v>63</v>
      </c>
      <c r="F121" s="341"/>
      <c r="G121" s="394" t="s">
        <v>46</v>
      </c>
      <c r="H121" s="404"/>
      <c r="I121" s="342"/>
      <c r="J121" s="273">
        <v>8126281.396</v>
      </c>
      <c r="K121" s="274">
        <v>7657649.7020000005</v>
      </c>
      <c r="L121" s="274">
        <v>12594412.7835</v>
      </c>
      <c r="M121" s="397">
        <v>5594322.44338</v>
      </c>
      <c r="N121" s="405">
        <v>0.7305534545304276</v>
      </c>
    </row>
    <row r="122" spans="1:14" ht="13.5" thickBot="1">
      <c r="A122" s="51"/>
      <c r="B122" s="51"/>
      <c r="D122" s="411"/>
      <c r="E122" s="435">
        <v>6</v>
      </c>
      <c r="F122" s="433"/>
      <c r="G122" s="436" t="s">
        <v>207</v>
      </c>
      <c r="H122" s="437"/>
      <c r="I122" s="434"/>
      <c r="J122" s="438">
        <v>8193150.466</v>
      </c>
      <c r="K122" s="439">
        <v>7741115.027000001</v>
      </c>
      <c r="L122" s="439">
        <v>12699410.468570001</v>
      </c>
      <c r="M122" s="440">
        <v>5632649.00739</v>
      </c>
      <c r="N122" s="441">
        <v>0.7276276076177727</v>
      </c>
    </row>
    <row r="123" spans="1:14" ht="13.5" thickBot="1">
      <c r="A123" s="51"/>
      <c r="B123" s="51"/>
      <c r="D123" s="367"/>
      <c r="E123" s="368" t="s">
        <v>373</v>
      </c>
      <c r="F123" s="368"/>
      <c r="G123" s="368"/>
      <c r="H123" s="442"/>
      <c r="I123" s="369"/>
      <c r="J123" s="319">
        <v>156525862.16799998</v>
      </c>
      <c r="K123" s="320">
        <v>159501749.261</v>
      </c>
      <c r="L123" s="320">
        <v>171664310.87502</v>
      </c>
      <c r="M123" s="443">
        <v>157511440.02411997</v>
      </c>
      <c r="N123" s="444">
        <v>0.9875217090339041</v>
      </c>
    </row>
    <row r="124" spans="1:14" ht="13.5">
      <c r="A124" s="51"/>
      <c r="B124" s="51"/>
      <c r="D124" s="117" t="s">
        <v>84</v>
      </c>
      <c r="E124" s="118"/>
      <c r="F124" s="118"/>
      <c r="G124" s="118"/>
      <c r="H124" s="118"/>
      <c r="I124" s="117"/>
      <c r="J124" s="117"/>
      <c r="K124" s="117"/>
      <c r="L124" s="117"/>
      <c r="M124" s="117"/>
      <c r="N124" s="119" t="s">
        <v>53</v>
      </c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  <row r="202" spans="1:2" ht="12.75">
      <c r="A202" s="51"/>
      <c r="B202" s="51"/>
    </row>
    <row r="203" spans="1:2" ht="12.75">
      <c r="A203" s="51"/>
      <c r="B203" s="51"/>
    </row>
    <row r="204" spans="1:2" ht="12.75">
      <c r="A204" s="51"/>
      <c r="B204" s="51"/>
    </row>
    <row r="205" spans="1:2" ht="12.75">
      <c r="A205" s="51"/>
      <c r="B205" s="51"/>
    </row>
    <row r="206" spans="1:2" ht="12.75">
      <c r="A206" s="51"/>
      <c r="B206" s="51"/>
    </row>
    <row r="207" spans="1:2" ht="12.75">
      <c r="A207" s="51"/>
      <c r="B207" s="51"/>
    </row>
    <row r="208" spans="1:2" ht="12.75">
      <c r="A208" s="51"/>
      <c r="B208" s="51"/>
    </row>
    <row r="209" spans="1:2" ht="12.75">
      <c r="A209" s="51"/>
      <c r="B209" s="51"/>
    </row>
  </sheetData>
  <sheetProtection/>
  <mergeCells count="10">
    <mergeCell ref="G70:H70"/>
    <mergeCell ref="L9:L13"/>
    <mergeCell ref="M9:M13"/>
    <mergeCell ref="N9:N13"/>
    <mergeCell ref="D9:E13"/>
    <mergeCell ref="G9:G13"/>
    <mergeCell ref="J9:J13"/>
    <mergeCell ref="K9:K13"/>
    <mergeCell ref="G18:H18"/>
    <mergeCell ref="G58:H58"/>
  </mergeCells>
  <conditionalFormatting sqref="G8">
    <cfRule type="expression" priority="2" dxfId="0" stopIfTrue="1">
      <formula>O8=" "</formula>
    </cfRule>
  </conditionalFormatting>
  <conditionalFormatting sqref="B116:B118 A116:A121 A19:B115 B14:B18 A2:A18">
    <cfRule type="cellIs" priority="4" dxfId="92" operator="equal" stopIfTrue="1">
      <formula>"odstr"</formula>
    </cfRule>
  </conditionalFormatting>
  <conditionalFormatting sqref="C1:E1">
    <cfRule type="cellIs" priority="5" dxfId="91" operator="equal" stopIfTrue="1">
      <formula>"nezadána"</formula>
    </cfRule>
  </conditionalFormatting>
  <conditionalFormatting sqref="B1">
    <cfRule type="cellIs" priority="6" dxfId="93" operator="equal" stopIfTrue="1">
      <formula>"FUNKCE"</formula>
    </cfRule>
  </conditionalFormatting>
  <conditionalFormatting sqref="N1 F1:I1">
    <cfRule type="cellIs" priority="7" dxfId="94" operator="notEqual" stopIfTrue="1">
      <formula>""</formula>
    </cfRule>
  </conditionalFormatting>
  <conditionalFormatting sqref="B4">
    <cfRule type="expression" priority="8" dxfId="93" stopIfTrue="1">
      <formula>COUNTIF(Datova_oblast,"")-$B$5&gt;0</formula>
    </cfRule>
  </conditionalFormatting>
  <conditionalFormatting sqref="N124">
    <cfRule type="expression" priority="1" dxfId="17" stopIfTrue="1">
      <formula>O124=" "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N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1"/>
  <dimension ref="A1:AI243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4.375" style="26" customWidth="1"/>
    <col min="6" max="6" width="1.12109375" style="26" customWidth="1"/>
    <col min="7" max="7" width="13.75390625" style="26" customWidth="1"/>
    <col min="8" max="8" width="24.875" style="26" customWidth="1"/>
    <col min="9" max="9" width="1.12109375" style="26" customWidth="1"/>
    <col min="10" max="10" width="10.125" style="26" customWidth="1"/>
    <col min="11" max="11" width="10.875" style="26" customWidth="1"/>
    <col min="12" max="12" width="10.75390625" style="26" customWidth="1"/>
    <col min="13" max="13" width="8.75390625" style="26" customWidth="1"/>
    <col min="14" max="14" width="10.375" style="26" customWidth="1"/>
    <col min="15" max="15" width="11.25390625" style="26" customWidth="1"/>
    <col min="16" max="16" width="9.875" style="26" customWidth="1"/>
    <col min="17" max="17" width="8.75390625" style="26" customWidth="1"/>
    <col min="18" max="18" width="9.875" style="26" customWidth="1"/>
    <col min="19" max="19" width="10.625" style="26" customWidth="1"/>
    <col min="20" max="20" width="9.875" style="26" customWidth="1"/>
    <col min="21" max="21" width="8.75390625" style="26" customWidth="1"/>
    <col min="22" max="22" width="5.875" style="26" customWidth="1"/>
    <col min="23" max="23" width="10.125" style="26" customWidth="1"/>
    <col min="24" max="24" width="9.00390625" style="26" customWidth="1"/>
    <col min="25" max="25" width="12.625" style="26" customWidth="1"/>
    <col min="26" max="26" width="10.00390625" style="26" customWidth="1"/>
    <col min="27" max="27" width="12.75390625" style="26" customWidth="1"/>
    <col min="28" max="28" width="10.625" style="26" customWidth="1"/>
    <col min="29" max="29" width="7.75390625" style="26" customWidth="1"/>
    <col min="30" max="30" width="5.75390625" style="26" customWidth="1"/>
    <col min="31" max="32" width="10.00390625" style="26" customWidth="1"/>
    <col min="33" max="33" width="8.875" style="26" customWidth="1"/>
    <col min="34" max="34" width="8.75390625" style="26" customWidth="1"/>
    <col min="35" max="35" width="9.375" style="26" customWidth="1"/>
    <col min="36" max="42" width="1.75390625" style="26" customWidth="1"/>
    <col min="43" max="16384" width="9.125" style="26" customWidth="1"/>
  </cols>
  <sheetData>
    <row r="1" spans="1:22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CONCATENATE(C1,U1)</f>
        <v>#REF!</v>
      </c>
      <c r="F1" s="18">
        <v>7</v>
      </c>
      <c r="G1" s="19"/>
      <c r="H1" s="19"/>
      <c r="I1" s="19"/>
      <c r="T1" s="21"/>
      <c r="U1" s="22"/>
      <c r="V1" s="23"/>
    </row>
    <row r="2" spans="1:3" ht="12.75">
      <c r="A2" s="20" t="s">
        <v>90</v>
      </c>
      <c r="B2" s="24"/>
      <c r="C2" s="25"/>
    </row>
    <row r="3" spans="1:21" s="28" customFormat="1" ht="15.75">
      <c r="A3" s="20" t="s">
        <v>90</v>
      </c>
      <c r="B3" s="27" t="s">
        <v>102</v>
      </c>
      <c r="D3" s="29" t="s">
        <v>62</v>
      </c>
      <c r="E3" s="29"/>
      <c r="F3" s="29"/>
      <c r="G3" s="30"/>
      <c r="H3" s="30" t="s">
        <v>374</v>
      </c>
      <c r="I3" s="31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s="28" customFormat="1" ht="15.75" hidden="1">
      <c r="A4" s="20" t="s">
        <v>90</v>
      </c>
      <c r="B4" s="33">
        <f>COUNTA(Datova_oblast)</f>
        <v>1922</v>
      </c>
      <c r="D4" s="34" t="e">
        <f>IF(D1=" ?","",CONCATENATE("Tab. ",E1,":"))</f>
        <v>#REF!</v>
      </c>
      <c r="E4" s="29"/>
      <c r="F4" s="29"/>
      <c r="G4" s="34"/>
      <c r="H4" s="34" t="str">
        <f>IF(H3="Zadejte název tabulky","",H3)</f>
        <v>Výdaje kapitoly 700-Obce a DSO; KÚ (část: 31–32– vzdělávání) – podle položek</v>
      </c>
      <c r="I4" s="31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s="28" customFormat="1" ht="15.75">
      <c r="A5" s="20" t="str">
        <f>IF(D5="","odstr","OK")</f>
        <v>odstr</v>
      </c>
      <c r="B5" s="35">
        <v>0</v>
      </c>
      <c r="D5" s="160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171"/>
      <c r="S5" s="171"/>
      <c r="T5" s="171"/>
      <c r="U5" s="37"/>
    </row>
    <row r="6" spans="1:21" s="28" customFormat="1" ht="21" customHeight="1" hidden="1">
      <c r="A6" s="20" t="str">
        <f>IF(COUNTBLANK(C6:IV6)=254,"odstr","OK")</f>
        <v>odstr</v>
      </c>
      <c r="B6" s="38" t="s">
        <v>92</v>
      </c>
      <c r="D6" s="39"/>
      <c r="E6" s="39"/>
      <c r="F6" s="39"/>
      <c r="G6" s="39"/>
      <c r="H6" s="39"/>
      <c r="I6" s="39"/>
      <c r="J6" s="39"/>
      <c r="K6" s="172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1" s="28" customFormat="1" ht="21" customHeight="1" hidden="1">
      <c r="A7" s="20" t="str">
        <f>IF(COUNTBLANK(C7:IV7)=254,"odstr","OK")</f>
        <v>odstr</v>
      </c>
      <c r="B7" s="38" t="s">
        <v>93</v>
      </c>
      <c r="D7" s="40"/>
      <c r="E7" s="40"/>
      <c r="F7" s="40"/>
      <c r="G7" s="40"/>
      <c r="H7" s="40"/>
      <c r="I7" s="40"/>
      <c r="J7" s="171"/>
      <c r="K7" s="171"/>
      <c r="L7" s="171"/>
      <c r="M7" s="40"/>
      <c r="N7" s="171"/>
      <c r="O7" s="171"/>
      <c r="P7" s="171"/>
      <c r="Q7" s="173"/>
      <c r="R7" s="171"/>
      <c r="S7" s="171"/>
      <c r="T7" s="171"/>
      <c r="U7" s="40"/>
    </row>
    <row r="8" spans="1:22" s="41" customFormat="1" ht="21" customHeight="1" thickBot="1">
      <c r="A8" s="20" t="s">
        <v>90</v>
      </c>
      <c r="B8" s="20"/>
      <c r="D8" s="42" t="s">
        <v>562</v>
      </c>
      <c r="E8" s="43"/>
      <c r="F8" s="43"/>
      <c r="G8" s="43"/>
      <c r="H8" s="43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5" t="s">
        <v>181</v>
      </c>
      <c r="V8" s="20"/>
    </row>
    <row r="9" spans="1:22" ht="6" customHeight="1">
      <c r="A9" s="20" t="s">
        <v>90</v>
      </c>
      <c r="C9" s="46"/>
      <c r="D9" s="688" t="s">
        <v>214</v>
      </c>
      <c r="E9" s="689"/>
      <c r="F9" s="138"/>
      <c r="G9" s="642" t="s">
        <v>215</v>
      </c>
      <c r="H9" s="642"/>
      <c r="I9" s="141"/>
      <c r="J9" s="608" t="s">
        <v>426</v>
      </c>
      <c r="K9" s="627"/>
      <c r="L9" s="627"/>
      <c r="M9" s="694"/>
      <c r="N9" s="638" t="s">
        <v>274</v>
      </c>
      <c r="O9" s="627"/>
      <c r="P9" s="627"/>
      <c r="Q9" s="694"/>
      <c r="R9" s="638" t="s">
        <v>275</v>
      </c>
      <c r="S9" s="627"/>
      <c r="T9" s="627"/>
      <c r="U9" s="694"/>
      <c r="V9" s="47"/>
    </row>
    <row r="10" spans="1:22" ht="6" customHeight="1">
      <c r="A10" s="20" t="s">
        <v>90</v>
      </c>
      <c r="C10" s="46"/>
      <c r="D10" s="690"/>
      <c r="E10" s="691"/>
      <c r="F10" s="142"/>
      <c r="G10" s="643"/>
      <c r="H10" s="643"/>
      <c r="I10" s="145"/>
      <c r="J10" s="695"/>
      <c r="K10" s="696"/>
      <c r="L10" s="696"/>
      <c r="M10" s="697"/>
      <c r="N10" s="698"/>
      <c r="O10" s="696"/>
      <c r="P10" s="696"/>
      <c r="Q10" s="697"/>
      <c r="R10" s="698"/>
      <c r="S10" s="696"/>
      <c r="T10" s="696"/>
      <c r="U10" s="697"/>
      <c r="V10" s="47"/>
    </row>
    <row r="11" spans="1:22" ht="9.75" customHeight="1">
      <c r="A11" s="20" t="s">
        <v>90</v>
      </c>
      <c r="C11" s="46"/>
      <c r="D11" s="690"/>
      <c r="E11" s="691"/>
      <c r="F11" s="142"/>
      <c r="G11" s="643"/>
      <c r="H11" s="643"/>
      <c r="I11" s="145"/>
      <c r="J11" s="670" t="s">
        <v>249</v>
      </c>
      <c r="K11" s="671" t="s">
        <v>250</v>
      </c>
      <c r="L11" s="665" t="s">
        <v>251</v>
      </c>
      <c r="M11" s="669" t="s">
        <v>218</v>
      </c>
      <c r="N11" s="677" t="s">
        <v>249</v>
      </c>
      <c r="O11" s="671" t="s">
        <v>250</v>
      </c>
      <c r="P11" s="665" t="s">
        <v>251</v>
      </c>
      <c r="Q11" s="669" t="s">
        <v>218</v>
      </c>
      <c r="R11" s="677" t="s">
        <v>249</v>
      </c>
      <c r="S11" s="671" t="s">
        <v>250</v>
      </c>
      <c r="T11" s="665" t="s">
        <v>251</v>
      </c>
      <c r="U11" s="669" t="s">
        <v>218</v>
      </c>
      <c r="V11" s="47"/>
    </row>
    <row r="12" spans="1:22" ht="9.75" customHeight="1">
      <c r="A12" s="20" t="s">
        <v>90</v>
      </c>
      <c r="C12" s="46"/>
      <c r="D12" s="690"/>
      <c r="E12" s="691"/>
      <c r="F12" s="142"/>
      <c r="G12" s="643"/>
      <c r="H12" s="643"/>
      <c r="I12" s="145"/>
      <c r="J12" s="646"/>
      <c r="K12" s="649"/>
      <c r="L12" s="699"/>
      <c r="M12" s="606"/>
      <c r="N12" s="678"/>
      <c r="O12" s="649"/>
      <c r="P12" s="699"/>
      <c r="Q12" s="606"/>
      <c r="R12" s="678"/>
      <c r="S12" s="649"/>
      <c r="T12" s="699"/>
      <c r="U12" s="606"/>
      <c r="V12" s="47"/>
    </row>
    <row r="13" spans="1:22" ht="9.75" customHeight="1" thickBot="1">
      <c r="A13" s="20" t="s">
        <v>90</v>
      </c>
      <c r="C13" s="46"/>
      <c r="D13" s="692"/>
      <c r="E13" s="693"/>
      <c r="F13" s="146"/>
      <c r="G13" s="644"/>
      <c r="H13" s="644"/>
      <c r="I13" s="149"/>
      <c r="J13" s="647"/>
      <c r="K13" s="650"/>
      <c r="L13" s="700"/>
      <c r="M13" s="607"/>
      <c r="N13" s="679"/>
      <c r="O13" s="650"/>
      <c r="P13" s="700"/>
      <c r="Q13" s="607"/>
      <c r="R13" s="679"/>
      <c r="S13" s="650"/>
      <c r="T13" s="700"/>
      <c r="U13" s="607"/>
      <c r="V13" s="47"/>
    </row>
    <row r="14" spans="1:35" ht="13.5" thickTop="1">
      <c r="A14" s="51" t="e">
        <f aca="true" t="shared" si="0" ref="A14:A45">IF(COUNTBLANK(C14:IV14)=254,"odstr",IF(AND($A$1="TISK",SUM(J14:U14)=0),"odstr","OK"))</f>
        <v>#REF!</v>
      </c>
      <c r="B14" s="22" t="s">
        <v>94</v>
      </c>
      <c r="C14" s="52"/>
      <c r="D14" s="324"/>
      <c r="E14" s="236">
        <v>5011</v>
      </c>
      <c r="F14" s="325"/>
      <c r="G14" s="667" t="s">
        <v>279</v>
      </c>
      <c r="H14" s="667"/>
      <c r="I14" s="326"/>
      <c r="J14" s="327">
        <v>46169.0806</v>
      </c>
      <c r="K14" s="238">
        <v>98350.1388</v>
      </c>
      <c r="L14" s="238">
        <v>73940.02829</v>
      </c>
      <c r="M14" s="445">
        <v>0.7518040054865688</v>
      </c>
      <c r="N14" s="327">
        <v>42774.2806</v>
      </c>
      <c r="O14" s="238">
        <v>74219.25658</v>
      </c>
      <c r="P14" s="238">
        <v>56249.05433</v>
      </c>
      <c r="Q14" s="445">
        <v>0.7578768222957051</v>
      </c>
      <c r="R14" s="327">
        <v>3394.8</v>
      </c>
      <c r="S14" s="238">
        <v>24130.88222</v>
      </c>
      <c r="T14" s="238">
        <v>17690.97396</v>
      </c>
      <c r="U14" s="445">
        <v>0.7331258674553341</v>
      </c>
      <c r="V14" s="47"/>
      <c r="AD14" s="71"/>
      <c r="AE14" s="71"/>
      <c r="AF14" s="71"/>
      <c r="AG14" s="71"/>
      <c r="AH14" s="71"/>
      <c r="AI14" s="71"/>
    </row>
    <row r="15" spans="1:35" ht="12.75">
      <c r="A15" s="51" t="e">
        <f t="shared" si="0"/>
        <v>#REF!</v>
      </c>
      <c r="B15" s="22" t="s">
        <v>94</v>
      </c>
      <c r="C15" s="52"/>
      <c r="D15" s="328"/>
      <c r="E15" s="242">
        <v>5019</v>
      </c>
      <c r="F15" s="329"/>
      <c r="G15" s="658" t="s">
        <v>280</v>
      </c>
      <c r="H15" s="658"/>
      <c r="I15" s="330"/>
      <c r="J15" s="331">
        <v>526.8</v>
      </c>
      <c r="K15" s="256">
        <v>7207.49</v>
      </c>
      <c r="L15" s="256">
        <v>5763.62021</v>
      </c>
      <c r="M15" s="446">
        <v>0.7996709270494999</v>
      </c>
      <c r="N15" s="331">
        <v>526.8</v>
      </c>
      <c r="O15" s="256">
        <v>7207.49</v>
      </c>
      <c r="P15" s="256">
        <v>5763.62021</v>
      </c>
      <c r="Q15" s="446">
        <v>0.7996709270494999</v>
      </c>
      <c r="R15" s="331">
        <v>0</v>
      </c>
      <c r="S15" s="256">
        <v>0</v>
      </c>
      <c r="T15" s="256">
        <v>0</v>
      </c>
      <c r="U15" s="446" t="s">
        <v>195</v>
      </c>
      <c r="V15" s="47"/>
      <c r="AD15" s="71"/>
      <c r="AE15" s="71"/>
      <c r="AF15" s="71"/>
      <c r="AG15" s="71"/>
      <c r="AH15" s="71"/>
      <c r="AI15" s="71"/>
    </row>
    <row r="16" spans="1:35" ht="12.75">
      <c r="A16" s="51" t="e">
        <f t="shared" si="0"/>
        <v>#REF!</v>
      </c>
      <c r="B16" s="22" t="s">
        <v>94</v>
      </c>
      <c r="C16" s="52"/>
      <c r="D16" s="328"/>
      <c r="E16" s="242">
        <v>5021</v>
      </c>
      <c r="F16" s="329"/>
      <c r="G16" s="658" t="s">
        <v>281</v>
      </c>
      <c r="H16" s="658"/>
      <c r="I16" s="330"/>
      <c r="J16" s="331">
        <v>43487.579560000006</v>
      </c>
      <c r="K16" s="256">
        <v>123416.53460999997</v>
      </c>
      <c r="L16" s="256">
        <v>103360.9949</v>
      </c>
      <c r="M16" s="446">
        <v>0.8374971410972113</v>
      </c>
      <c r="N16" s="331">
        <v>38422.539560000005</v>
      </c>
      <c r="O16" s="256">
        <v>110963.48260999998</v>
      </c>
      <c r="P16" s="256">
        <v>93363.2019</v>
      </c>
      <c r="Q16" s="446">
        <v>0.8413867310576475</v>
      </c>
      <c r="R16" s="331">
        <v>5065.04</v>
      </c>
      <c r="S16" s="256">
        <v>12453.052</v>
      </c>
      <c r="T16" s="256">
        <v>9997.793</v>
      </c>
      <c r="U16" s="446">
        <v>0.8028387739808683</v>
      </c>
      <c r="V16" s="47"/>
      <c r="AD16" s="71"/>
      <c r="AE16" s="71"/>
      <c r="AF16" s="71"/>
      <c r="AG16" s="71"/>
      <c r="AH16" s="71"/>
      <c r="AI16" s="71"/>
    </row>
    <row r="17" spans="1:35" ht="12.75">
      <c r="A17" s="51" t="e">
        <f t="shared" si="0"/>
        <v>#REF!</v>
      </c>
      <c r="B17" s="22" t="s">
        <v>94</v>
      </c>
      <c r="C17" s="52"/>
      <c r="D17" s="328"/>
      <c r="E17" s="242">
        <v>5024</v>
      </c>
      <c r="F17" s="329"/>
      <c r="G17" s="658" t="s">
        <v>283</v>
      </c>
      <c r="H17" s="658"/>
      <c r="I17" s="330"/>
      <c r="J17" s="331">
        <v>0</v>
      </c>
      <c r="K17" s="256">
        <v>0</v>
      </c>
      <c r="L17" s="256">
        <v>3.009</v>
      </c>
      <c r="M17" s="446" t="s">
        <v>195</v>
      </c>
      <c r="N17" s="331">
        <v>0</v>
      </c>
      <c r="O17" s="256">
        <v>0</v>
      </c>
      <c r="P17" s="256">
        <v>3.009</v>
      </c>
      <c r="Q17" s="446" t="s">
        <v>195</v>
      </c>
      <c r="R17" s="331">
        <v>0</v>
      </c>
      <c r="S17" s="256">
        <v>0</v>
      </c>
      <c r="T17" s="256">
        <v>0</v>
      </c>
      <c r="U17" s="446" t="s">
        <v>195</v>
      </c>
      <c r="V17" s="47"/>
      <c r="AD17" s="71"/>
      <c r="AE17" s="71"/>
      <c r="AF17" s="71"/>
      <c r="AG17" s="71"/>
      <c r="AH17" s="71"/>
      <c r="AI17" s="71"/>
    </row>
    <row r="18" spans="1:35" ht="12.75">
      <c r="A18" s="51" t="e">
        <f t="shared" si="0"/>
        <v>#REF!</v>
      </c>
      <c r="B18" s="22" t="s">
        <v>94</v>
      </c>
      <c r="C18" s="52"/>
      <c r="D18" s="328"/>
      <c r="E18" s="242">
        <v>5029</v>
      </c>
      <c r="F18" s="329"/>
      <c r="G18" s="658" t="s">
        <v>284</v>
      </c>
      <c r="H18" s="658"/>
      <c r="I18" s="330"/>
      <c r="J18" s="331">
        <v>24</v>
      </c>
      <c r="K18" s="256">
        <v>175</v>
      </c>
      <c r="L18" s="256">
        <v>135.53374</v>
      </c>
      <c r="M18" s="446">
        <v>0.7744785142857142</v>
      </c>
      <c r="N18" s="331">
        <v>24</v>
      </c>
      <c r="O18" s="256">
        <v>175</v>
      </c>
      <c r="P18" s="256">
        <v>135.53374</v>
      </c>
      <c r="Q18" s="446">
        <v>0.7744785142857142</v>
      </c>
      <c r="R18" s="331">
        <v>0</v>
      </c>
      <c r="S18" s="256">
        <v>0</v>
      </c>
      <c r="T18" s="256">
        <v>0</v>
      </c>
      <c r="U18" s="446" t="s">
        <v>195</v>
      </c>
      <c r="V18" s="47"/>
      <c r="AD18" s="71"/>
      <c r="AE18" s="71"/>
      <c r="AF18" s="71"/>
      <c r="AG18" s="71"/>
      <c r="AH18" s="71"/>
      <c r="AI18" s="71"/>
    </row>
    <row r="19" spans="1:35" ht="12.75">
      <c r="A19" s="51" t="e">
        <f t="shared" si="0"/>
        <v>#REF!</v>
      </c>
      <c r="B19" s="22" t="s">
        <v>94</v>
      </c>
      <c r="C19" s="52"/>
      <c r="D19" s="328"/>
      <c r="E19" s="242">
        <v>5031</v>
      </c>
      <c r="F19" s="329"/>
      <c r="G19" s="658" t="s">
        <v>285</v>
      </c>
      <c r="H19" s="658"/>
      <c r="I19" s="330"/>
      <c r="J19" s="331">
        <v>11652.6434</v>
      </c>
      <c r="K19" s="256">
        <v>37230.80622</v>
      </c>
      <c r="L19" s="256">
        <v>29352.159560000004</v>
      </c>
      <c r="M19" s="446">
        <v>0.7883836677227885</v>
      </c>
      <c r="N19" s="331">
        <v>10724.6834</v>
      </c>
      <c r="O19" s="256">
        <v>29362.351409999996</v>
      </c>
      <c r="P19" s="256">
        <v>23563.453330000004</v>
      </c>
      <c r="Q19" s="446">
        <v>0.8025056645148301</v>
      </c>
      <c r="R19" s="331">
        <v>927.96</v>
      </c>
      <c r="S19" s="256">
        <v>7868.45481</v>
      </c>
      <c r="T19" s="256">
        <v>5788.706230000001</v>
      </c>
      <c r="U19" s="446">
        <v>0.7356852609286322</v>
      </c>
      <c r="V19" s="47"/>
      <c r="AD19" s="71"/>
      <c r="AE19" s="71"/>
      <c r="AF19" s="71"/>
      <c r="AG19" s="71"/>
      <c r="AH19" s="71"/>
      <c r="AI19" s="71"/>
    </row>
    <row r="20" spans="1:35" ht="27.75" customHeight="1">
      <c r="A20" s="51" t="e">
        <f t="shared" si="0"/>
        <v>#REF!</v>
      </c>
      <c r="B20" s="22" t="s">
        <v>94</v>
      </c>
      <c r="C20" s="52"/>
      <c r="D20" s="328"/>
      <c r="E20" s="242">
        <v>5032</v>
      </c>
      <c r="F20" s="329"/>
      <c r="G20" s="657" t="s">
        <v>286</v>
      </c>
      <c r="H20" s="657"/>
      <c r="I20" s="330"/>
      <c r="J20" s="331">
        <v>4258.2636</v>
      </c>
      <c r="K20" s="256">
        <v>14106.904450000002</v>
      </c>
      <c r="L20" s="256">
        <v>10474.902030000001</v>
      </c>
      <c r="M20" s="446">
        <v>0.7425372495522928</v>
      </c>
      <c r="N20" s="331">
        <v>3922.4736000000003</v>
      </c>
      <c r="O20" s="256">
        <v>11214.59948</v>
      </c>
      <c r="P20" s="256">
        <v>8390.190120000001</v>
      </c>
      <c r="Q20" s="446">
        <v>0.7481488870791131</v>
      </c>
      <c r="R20" s="331">
        <v>335.79</v>
      </c>
      <c r="S20" s="256">
        <v>2892.30497</v>
      </c>
      <c r="T20" s="256">
        <v>2084.71191</v>
      </c>
      <c r="U20" s="446">
        <v>0.7207787324031739</v>
      </c>
      <c r="V20" s="47"/>
      <c r="AD20" s="71"/>
      <c r="AE20" s="71"/>
      <c r="AF20" s="71"/>
      <c r="AG20" s="71"/>
      <c r="AH20" s="71"/>
      <c r="AI20" s="71"/>
    </row>
    <row r="21" spans="1:35" ht="13.5" customHeight="1">
      <c r="A21" s="51" t="e">
        <f t="shared" si="0"/>
        <v>#REF!</v>
      </c>
      <c r="B21" s="22" t="s">
        <v>94</v>
      </c>
      <c r="C21" s="52"/>
      <c r="D21" s="328"/>
      <c r="E21" s="242">
        <v>5038</v>
      </c>
      <c r="F21" s="329"/>
      <c r="G21" s="658" t="s">
        <v>375</v>
      </c>
      <c r="H21" s="658"/>
      <c r="I21" s="330"/>
      <c r="J21" s="331">
        <v>60.8396</v>
      </c>
      <c r="K21" s="256">
        <v>274.13201</v>
      </c>
      <c r="L21" s="256">
        <v>166.73193999999998</v>
      </c>
      <c r="M21" s="446">
        <v>0.6082176977435069</v>
      </c>
      <c r="N21" s="331">
        <v>54.419599999999996</v>
      </c>
      <c r="O21" s="256">
        <v>202.78903</v>
      </c>
      <c r="P21" s="256">
        <v>129.24626999999998</v>
      </c>
      <c r="Q21" s="446">
        <v>0.6373434993007264</v>
      </c>
      <c r="R21" s="331">
        <v>6.42</v>
      </c>
      <c r="S21" s="256">
        <v>71.34298</v>
      </c>
      <c r="T21" s="256">
        <v>37.48567</v>
      </c>
      <c r="U21" s="446">
        <v>0.5254289910513971</v>
      </c>
      <c r="V21" s="47"/>
      <c r="AD21" s="71"/>
      <c r="AE21" s="71"/>
      <c r="AF21" s="71"/>
      <c r="AG21" s="71"/>
      <c r="AH21" s="71"/>
      <c r="AI21" s="71"/>
    </row>
    <row r="22" spans="1:35" ht="13.5" customHeight="1">
      <c r="A22" s="51" t="e">
        <f t="shared" si="0"/>
        <v>#REF!</v>
      </c>
      <c r="B22" s="22" t="s">
        <v>94</v>
      </c>
      <c r="C22" s="52"/>
      <c r="D22" s="328"/>
      <c r="E22" s="242">
        <v>5039</v>
      </c>
      <c r="F22" s="329"/>
      <c r="G22" s="658" t="s">
        <v>287</v>
      </c>
      <c r="H22" s="658"/>
      <c r="I22" s="330"/>
      <c r="J22" s="331">
        <v>75</v>
      </c>
      <c r="K22" s="256">
        <v>2371.34</v>
      </c>
      <c r="L22" s="256">
        <v>1824.12079</v>
      </c>
      <c r="M22" s="446">
        <v>0.7692362925603244</v>
      </c>
      <c r="N22" s="331">
        <v>75</v>
      </c>
      <c r="O22" s="256">
        <v>2371.34</v>
      </c>
      <c r="P22" s="256">
        <v>1824.12079</v>
      </c>
      <c r="Q22" s="446">
        <v>0.7692362925603244</v>
      </c>
      <c r="R22" s="331">
        <v>0</v>
      </c>
      <c r="S22" s="256">
        <v>0</v>
      </c>
      <c r="T22" s="256">
        <v>0</v>
      </c>
      <c r="U22" s="446" t="s">
        <v>195</v>
      </c>
      <c r="V22" s="47"/>
      <c r="AD22" s="71"/>
      <c r="AE22" s="71"/>
      <c r="AF22" s="71"/>
      <c r="AG22" s="71"/>
      <c r="AH22" s="71"/>
      <c r="AI22" s="71"/>
    </row>
    <row r="23" spans="1:35" ht="14.25" customHeight="1">
      <c r="A23" s="51" t="e">
        <f t="shared" si="0"/>
        <v>#REF!</v>
      </c>
      <c r="B23" s="22" t="s">
        <v>94</v>
      </c>
      <c r="C23" s="52"/>
      <c r="D23" s="328"/>
      <c r="E23" s="242">
        <v>5041</v>
      </c>
      <c r="F23" s="329"/>
      <c r="G23" s="658" t="s">
        <v>376</v>
      </c>
      <c r="H23" s="658"/>
      <c r="I23" s="330"/>
      <c r="J23" s="331">
        <v>116.8</v>
      </c>
      <c r="K23" s="256">
        <v>185.409</v>
      </c>
      <c r="L23" s="256">
        <v>147.986</v>
      </c>
      <c r="M23" s="446">
        <v>0.7981597441332405</v>
      </c>
      <c r="N23" s="331">
        <v>116.8</v>
      </c>
      <c r="O23" s="256">
        <v>185.409</v>
      </c>
      <c r="P23" s="256">
        <v>147.986</v>
      </c>
      <c r="Q23" s="446">
        <v>0.7981597441332405</v>
      </c>
      <c r="R23" s="331">
        <v>0</v>
      </c>
      <c r="S23" s="256">
        <v>0</v>
      </c>
      <c r="T23" s="256">
        <v>0</v>
      </c>
      <c r="U23" s="446" t="s">
        <v>195</v>
      </c>
      <c r="V23" s="47"/>
      <c r="AD23" s="71"/>
      <c r="AE23" s="71"/>
      <c r="AF23" s="71"/>
      <c r="AG23" s="71"/>
      <c r="AH23" s="71"/>
      <c r="AI23" s="71"/>
    </row>
    <row r="24" spans="1:35" ht="13.5" customHeight="1">
      <c r="A24" s="51" t="e">
        <f t="shared" si="0"/>
        <v>#REF!</v>
      </c>
      <c r="B24" s="22" t="s">
        <v>94</v>
      </c>
      <c r="C24" s="52"/>
      <c r="D24" s="332"/>
      <c r="E24" s="282">
        <v>5042</v>
      </c>
      <c r="F24" s="333"/>
      <c r="G24" s="658" t="s">
        <v>495</v>
      </c>
      <c r="H24" s="658"/>
      <c r="I24" s="334"/>
      <c r="J24" s="335">
        <v>8563.675</v>
      </c>
      <c r="K24" s="287">
        <v>8112.590999999999</v>
      </c>
      <c r="L24" s="287">
        <v>8101.153899999999</v>
      </c>
      <c r="M24" s="447">
        <v>0.9985902037955567</v>
      </c>
      <c r="N24" s="335">
        <v>723.675</v>
      </c>
      <c r="O24" s="287">
        <v>750.021</v>
      </c>
      <c r="P24" s="287">
        <v>738.6459</v>
      </c>
      <c r="Q24" s="447">
        <v>0.9848336246585095</v>
      </c>
      <c r="R24" s="335">
        <v>7840</v>
      </c>
      <c r="S24" s="287">
        <v>7362.57</v>
      </c>
      <c r="T24" s="288">
        <v>7362.508</v>
      </c>
      <c r="U24" s="447">
        <v>0.999991579027432</v>
      </c>
      <c r="V24" s="47"/>
      <c r="AD24" s="71"/>
      <c r="AE24" s="71"/>
      <c r="AF24" s="71"/>
      <c r="AG24" s="71"/>
      <c r="AH24" s="71"/>
      <c r="AI24" s="71"/>
    </row>
    <row r="25" spans="1:35" ht="13.5" customHeight="1">
      <c r="A25" s="51" t="e">
        <f t="shared" si="0"/>
        <v>#REF!</v>
      </c>
      <c r="B25" s="22" t="s">
        <v>94</v>
      </c>
      <c r="C25" s="52"/>
      <c r="D25" s="336"/>
      <c r="E25" s="260">
        <v>5051</v>
      </c>
      <c r="F25" s="337"/>
      <c r="G25" s="656" t="s">
        <v>567</v>
      </c>
      <c r="H25" s="656"/>
      <c r="I25" s="338"/>
      <c r="J25" s="339">
        <v>0</v>
      </c>
      <c r="K25" s="266">
        <v>5.1</v>
      </c>
      <c r="L25" s="266">
        <v>5.061</v>
      </c>
      <c r="M25" s="448">
        <v>0.9923529411764707</v>
      </c>
      <c r="N25" s="339">
        <v>0</v>
      </c>
      <c r="O25" s="266">
        <v>5.1</v>
      </c>
      <c r="P25" s="266">
        <v>5.061</v>
      </c>
      <c r="Q25" s="448">
        <v>0.9923529411764707</v>
      </c>
      <c r="R25" s="339">
        <v>0</v>
      </c>
      <c r="S25" s="266">
        <v>0</v>
      </c>
      <c r="T25" s="267">
        <v>0</v>
      </c>
      <c r="U25" s="448" t="s">
        <v>195</v>
      </c>
      <c r="V25" s="47"/>
      <c r="AD25" s="71"/>
      <c r="AE25" s="71"/>
      <c r="AF25" s="71"/>
      <c r="AG25" s="71"/>
      <c r="AH25" s="71"/>
      <c r="AI25" s="71"/>
    </row>
    <row r="26" spans="1:35" ht="27" customHeight="1">
      <c r="A26" s="51" t="e">
        <f t="shared" si="0"/>
        <v>#REF!</v>
      </c>
      <c r="B26" s="22" t="s">
        <v>94</v>
      </c>
      <c r="C26" s="52"/>
      <c r="D26" s="391"/>
      <c r="E26" s="392">
        <v>50</v>
      </c>
      <c r="F26" s="393"/>
      <c r="G26" s="651" t="s">
        <v>36</v>
      </c>
      <c r="H26" s="651"/>
      <c r="I26" s="396"/>
      <c r="J26" s="343">
        <v>114934.68176</v>
      </c>
      <c r="K26" s="274">
        <v>291435.44609000004</v>
      </c>
      <c r="L26" s="274">
        <v>233275.30136</v>
      </c>
      <c r="M26" s="449">
        <v>0.8004355835561635</v>
      </c>
      <c r="N26" s="343">
        <v>97364.67176</v>
      </c>
      <c r="O26" s="274">
        <v>236656.83911000003</v>
      </c>
      <c r="P26" s="274">
        <v>190313.12259</v>
      </c>
      <c r="Q26" s="449">
        <v>0.8041733478132906</v>
      </c>
      <c r="R26" s="343">
        <v>17570.010000000002</v>
      </c>
      <c r="S26" s="274">
        <v>54778.60698</v>
      </c>
      <c r="T26" s="274">
        <v>42962.178770000006</v>
      </c>
      <c r="U26" s="450">
        <v>0.7842875373900209</v>
      </c>
      <c r="V26" s="47"/>
      <c r="AD26" s="71"/>
      <c r="AE26" s="71"/>
      <c r="AF26" s="71"/>
      <c r="AG26" s="71"/>
      <c r="AH26" s="71"/>
      <c r="AI26" s="71"/>
    </row>
    <row r="27" spans="1:35" ht="13.5" customHeight="1">
      <c r="A27" s="51" t="e">
        <f t="shared" si="0"/>
        <v>#REF!</v>
      </c>
      <c r="B27" s="22" t="s">
        <v>94</v>
      </c>
      <c r="C27" s="52"/>
      <c r="D27" s="345"/>
      <c r="E27" s="303">
        <v>5122</v>
      </c>
      <c r="F27" s="346"/>
      <c r="G27" s="664" t="s">
        <v>577</v>
      </c>
      <c r="H27" s="664"/>
      <c r="I27" s="347"/>
      <c r="J27" s="348">
        <v>0</v>
      </c>
      <c r="K27" s="308">
        <v>700.8</v>
      </c>
      <c r="L27" s="308">
        <v>0.726</v>
      </c>
      <c r="M27" s="451">
        <v>0.001035958904109589</v>
      </c>
      <c r="N27" s="348">
        <v>0</v>
      </c>
      <c r="O27" s="308">
        <v>700.8</v>
      </c>
      <c r="P27" s="308">
        <v>0.726</v>
      </c>
      <c r="Q27" s="451">
        <v>0.001035958904109589</v>
      </c>
      <c r="R27" s="331">
        <v>0</v>
      </c>
      <c r="S27" s="256">
        <v>0</v>
      </c>
      <c r="T27" s="256">
        <v>0</v>
      </c>
      <c r="U27" s="451" t="s">
        <v>195</v>
      </c>
      <c r="V27" s="47"/>
      <c r="AD27" s="71"/>
      <c r="AE27" s="71"/>
      <c r="AF27" s="71"/>
      <c r="AG27" s="71"/>
      <c r="AH27" s="71"/>
      <c r="AI27" s="71"/>
    </row>
    <row r="28" spans="1:35" ht="13.5" customHeight="1">
      <c r="A28" s="51" t="e">
        <f t="shared" si="0"/>
        <v>#REF!</v>
      </c>
      <c r="B28" s="22" t="s">
        <v>94</v>
      </c>
      <c r="C28" s="52"/>
      <c r="D28" s="328"/>
      <c r="E28" s="242">
        <v>5131</v>
      </c>
      <c r="F28" s="329"/>
      <c r="G28" s="658" t="s">
        <v>377</v>
      </c>
      <c r="H28" s="658"/>
      <c r="I28" s="330"/>
      <c r="J28" s="331">
        <v>9447.1</v>
      </c>
      <c r="K28" s="256">
        <v>10367.2585</v>
      </c>
      <c r="L28" s="256">
        <v>9646.848820000001</v>
      </c>
      <c r="M28" s="446">
        <v>0.9305110719482881</v>
      </c>
      <c r="N28" s="331">
        <v>9447.1</v>
      </c>
      <c r="O28" s="256">
        <v>10367.2585</v>
      </c>
      <c r="P28" s="256">
        <v>9646.848820000001</v>
      </c>
      <c r="Q28" s="446">
        <v>0.9305110719482881</v>
      </c>
      <c r="R28" s="331">
        <v>0</v>
      </c>
      <c r="S28" s="256">
        <v>0</v>
      </c>
      <c r="T28" s="256">
        <v>0</v>
      </c>
      <c r="U28" s="446" t="s">
        <v>195</v>
      </c>
      <c r="V28" s="47"/>
      <c r="AD28" s="71"/>
      <c r="AE28" s="71"/>
      <c r="AF28" s="71"/>
      <c r="AG28" s="71"/>
      <c r="AH28" s="71"/>
      <c r="AI28" s="71"/>
    </row>
    <row r="29" spans="1:35" ht="13.5" customHeight="1">
      <c r="A29" s="51" t="e">
        <f t="shared" si="0"/>
        <v>#REF!</v>
      </c>
      <c r="B29" s="22" t="s">
        <v>94</v>
      </c>
      <c r="C29" s="52"/>
      <c r="D29" s="328"/>
      <c r="E29" s="242">
        <v>5132</v>
      </c>
      <c r="F29" s="329"/>
      <c r="G29" s="658" t="s">
        <v>288</v>
      </c>
      <c r="H29" s="658"/>
      <c r="I29" s="330"/>
      <c r="J29" s="331">
        <v>41.34</v>
      </c>
      <c r="K29" s="256">
        <v>51.675</v>
      </c>
      <c r="L29" s="256">
        <v>43.60761</v>
      </c>
      <c r="M29" s="446">
        <v>0.8438821480406387</v>
      </c>
      <c r="N29" s="331">
        <v>41.34</v>
      </c>
      <c r="O29" s="256">
        <v>51.675</v>
      </c>
      <c r="P29" s="256">
        <v>43.60761</v>
      </c>
      <c r="Q29" s="446">
        <v>0.8438821480406387</v>
      </c>
      <c r="R29" s="331">
        <v>0</v>
      </c>
      <c r="S29" s="256">
        <v>0</v>
      </c>
      <c r="T29" s="256">
        <v>0</v>
      </c>
      <c r="U29" s="446" t="s">
        <v>195</v>
      </c>
      <c r="V29" s="47"/>
      <c r="AD29" s="71"/>
      <c r="AE29" s="71"/>
      <c r="AF29" s="71"/>
      <c r="AG29" s="71"/>
      <c r="AH29" s="71"/>
      <c r="AI29" s="71"/>
    </row>
    <row r="30" spans="1:35" ht="13.5" customHeight="1">
      <c r="A30" s="51" t="e">
        <f t="shared" si="0"/>
        <v>#REF!</v>
      </c>
      <c r="B30" s="22" t="s">
        <v>94</v>
      </c>
      <c r="C30" s="52"/>
      <c r="D30" s="328"/>
      <c r="E30" s="242">
        <v>5133</v>
      </c>
      <c r="F30" s="329"/>
      <c r="G30" s="658" t="s">
        <v>289</v>
      </c>
      <c r="H30" s="658"/>
      <c r="I30" s="330"/>
      <c r="J30" s="331">
        <v>7.5</v>
      </c>
      <c r="K30" s="256">
        <v>50.955</v>
      </c>
      <c r="L30" s="256">
        <v>20.744</v>
      </c>
      <c r="M30" s="446">
        <v>0.4071043077225003</v>
      </c>
      <c r="N30" s="331">
        <v>7.5</v>
      </c>
      <c r="O30" s="256">
        <v>50.955</v>
      </c>
      <c r="P30" s="256">
        <v>20.744</v>
      </c>
      <c r="Q30" s="446">
        <v>0.4071043077225003</v>
      </c>
      <c r="R30" s="331">
        <v>0</v>
      </c>
      <c r="S30" s="256">
        <v>0</v>
      </c>
      <c r="T30" s="256">
        <v>0</v>
      </c>
      <c r="U30" s="446" t="s">
        <v>195</v>
      </c>
      <c r="V30" s="47"/>
      <c r="AD30" s="71"/>
      <c r="AE30" s="71"/>
      <c r="AF30" s="71"/>
      <c r="AG30" s="71"/>
      <c r="AH30" s="71"/>
      <c r="AI30" s="71"/>
    </row>
    <row r="31" spans="1:35" ht="13.5" customHeight="1">
      <c r="A31" s="51" t="e">
        <f t="shared" si="0"/>
        <v>#REF!</v>
      </c>
      <c r="B31" s="22" t="s">
        <v>94</v>
      </c>
      <c r="C31" s="52"/>
      <c r="D31" s="328"/>
      <c r="E31" s="242">
        <v>5134</v>
      </c>
      <c r="F31" s="329"/>
      <c r="G31" s="658" t="s">
        <v>290</v>
      </c>
      <c r="H31" s="658"/>
      <c r="I31" s="330"/>
      <c r="J31" s="331">
        <v>49.5</v>
      </c>
      <c r="K31" s="256">
        <v>234.998</v>
      </c>
      <c r="L31" s="256">
        <v>191.067</v>
      </c>
      <c r="M31" s="446">
        <v>0.8130579834721998</v>
      </c>
      <c r="N31" s="331">
        <v>49.5</v>
      </c>
      <c r="O31" s="256">
        <v>234.998</v>
      </c>
      <c r="P31" s="256">
        <v>191.067</v>
      </c>
      <c r="Q31" s="446">
        <v>0.8130579834721998</v>
      </c>
      <c r="R31" s="331">
        <v>0</v>
      </c>
      <c r="S31" s="256">
        <v>0</v>
      </c>
      <c r="T31" s="256">
        <v>0</v>
      </c>
      <c r="U31" s="446" t="s">
        <v>195</v>
      </c>
      <c r="V31" s="47"/>
      <c r="AD31" s="71"/>
      <c r="AE31" s="71"/>
      <c r="AF31" s="71"/>
      <c r="AG31" s="71"/>
      <c r="AH31" s="71"/>
      <c r="AI31" s="71"/>
    </row>
    <row r="32" spans="1:35" ht="13.5" customHeight="1">
      <c r="A32" s="51" t="e">
        <f t="shared" si="0"/>
        <v>#REF!</v>
      </c>
      <c r="B32" s="22" t="s">
        <v>94</v>
      </c>
      <c r="C32" s="52"/>
      <c r="D32" s="328"/>
      <c r="E32" s="242">
        <v>5135</v>
      </c>
      <c r="F32" s="329"/>
      <c r="G32" s="658" t="s">
        <v>378</v>
      </c>
      <c r="H32" s="658"/>
      <c r="I32" s="330"/>
      <c r="J32" s="331">
        <v>114</v>
      </c>
      <c r="K32" s="256">
        <v>81.67</v>
      </c>
      <c r="L32" s="256">
        <v>9.703</v>
      </c>
      <c r="M32" s="446">
        <v>0.11880739561650544</v>
      </c>
      <c r="N32" s="331">
        <v>114</v>
      </c>
      <c r="O32" s="256">
        <v>81.67</v>
      </c>
      <c r="P32" s="256">
        <v>9.703</v>
      </c>
      <c r="Q32" s="446">
        <v>0.11880739561650544</v>
      </c>
      <c r="R32" s="331">
        <v>0</v>
      </c>
      <c r="S32" s="256">
        <v>0</v>
      </c>
      <c r="T32" s="256">
        <v>0</v>
      </c>
      <c r="U32" s="446" t="s">
        <v>195</v>
      </c>
      <c r="V32" s="47"/>
      <c r="AD32" s="71"/>
      <c r="AE32" s="71"/>
      <c r="AF32" s="71"/>
      <c r="AG32" s="71"/>
      <c r="AH32" s="71"/>
      <c r="AI32" s="71"/>
    </row>
    <row r="33" spans="1:35" ht="13.5" customHeight="1">
      <c r="A33" s="51" t="e">
        <f t="shared" si="0"/>
        <v>#REF!</v>
      </c>
      <c r="B33" s="22" t="s">
        <v>94</v>
      </c>
      <c r="C33" s="52"/>
      <c r="D33" s="328"/>
      <c r="E33" s="242">
        <v>5136</v>
      </c>
      <c r="F33" s="329"/>
      <c r="G33" s="658" t="s">
        <v>291</v>
      </c>
      <c r="H33" s="658"/>
      <c r="I33" s="330"/>
      <c r="J33" s="331">
        <v>1236.56</v>
      </c>
      <c r="K33" s="256">
        <v>2238.00277</v>
      </c>
      <c r="L33" s="256">
        <v>1817.7349100000001</v>
      </c>
      <c r="M33" s="446">
        <v>0.8122129848838391</v>
      </c>
      <c r="N33" s="331">
        <v>1230.56</v>
      </c>
      <c r="O33" s="256">
        <v>2220.83677</v>
      </c>
      <c r="P33" s="256">
        <v>1812.2689100000002</v>
      </c>
      <c r="Q33" s="446">
        <v>0.816029766113788</v>
      </c>
      <c r="R33" s="331">
        <v>6</v>
      </c>
      <c r="S33" s="256">
        <v>17.166</v>
      </c>
      <c r="T33" s="256">
        <v>5.466</v>
      </c>
      <c r="U33" s="446">
        <v>0.3184201328206921</v>
      </c>
      <c r="V33" s="47"/>
      <c r="AD33" s="71"/>
      <c r="AE33" s="71"/>
      <c r="AF33" s="71"/>
      <c r="AG33" s="71"/>
      <c r="AH33" s="71"/>
      <c r="AI33" s="71"/>
    </row>
    <row r="34" spans="1:35" ht="13.5" customHeight="1">
      <c r="A34" s="51" t="e">
        <f t="shared" si="0"/>
        <v>#REF!</v>
      </c>
      <c r="B34" s="22" t="s">
        <v>94</v>
      </c>
      <c r="C34" s="52"/>
      <c r="D34" s="328"/>
      <c r="E34" s="242">
        <v>5137</v>
      </c>
      <c r="F34" s="329"/>
      <c r="G34" s="658" t="s">
        <v>292</v>
      </c>
      <c r="H34" s="658"/>
      <c r="I34" s="330"/>
      <c r="J34" s="331">
        <v>51554.657</v>
      </c>
      <c r="K34" s="256">
        <v>239163.34194</v>
      </c>
      <c r="L34" s="256">
        <v>198307.55158999996</v>
      </c>
      <c r="M34" s="446">
        <v>0.8291720210187993</v>
      </c>
      <c r="N34" s="331">
        <v>51473.657</v>
      </c>
      <c r="O34" s="256">
        <v>226480.41275000002</v>
      </c>
      <c r="P34" s="256">
        <v>187477.94597999996</v>
      </c>
      <c r="Q34" s="446">
        <v>0.8277887862512293</v>
      </c>
      <c r="R34" s="331">
        <v>81</v>
      </c>
      <c r="S34" s="256">
        <v>12682.929189999999</v>
      </c>
      <c r="T34" s="256">
        <v>10829.605609999999</v>
      </c>
      <c r="U34" s="446">
        <v>0.8538725910839844</v>
      </c>
      <c r="V34" s="47"/>
      <c r="AD34" s="71"/>
      <c r="AE34" s="71"/>
      <c r="AF34" s="71"/>
      <c r="AG34" s="71"/>
      <c r="AH34" s="71"/>
      <c r="AI34" s="71"/>
    </row>
    <row r="35" spans="1:35" ht="13.5" customHeight="1">
      <c r="A35" s="51" t="e">
        <f t="shared" si="0"/>
        <v>#REF!</v>
      </c>
      <c r="B35" s="22" t="s">
        <v>94</v>
      </c>
      <c r="C35" s="52"/>
      <c r="D35" s="328"/>
      <c r="E35" s="242">
        <v>5138</v>
      </c>
      <c r="F35" s="329"/>
      <c r="G35" s="658" t="s">
        <v>379</v>
      </c>
      <c r="H35" s="658"/>
      <c r="I35" s="330"/>
      <c r="J35" s="331">
        <v>420</v>
      </c>
      <c r="K35" s="256">
        <v>5</v>
      </c>
      <c r="L35" s="256">
        <v>0.8387100000000001</v>
      </c>
      <c r="M35" s="446">
        <v>0.167742</v>
      </c>
      <c r="N35" s="331">
        <v>420</v>
      </c>
      <c r="O35" s="256">
        <v>5</v>
      </c>
      <c r="P35" s="256">
        <v>0.8387100000000001</v>
      </c>
      <c r="Q35" s="446">
        <v>0.167742</v>
      </c>
      <c r="R35" s="331">
        <v>0</v>
      </c>
      <c r="S35" s="256">
        <v>0</v>
      </c>
      <c r="T35" s="256">
        <v>0</v>
      </c>
      <c r="U35" s="446" t="s">
        <v>195</v>
      </c>
      <c r="V35" s="47"/>
      <c r="AD35" s="71"/>
      <c r="AE35" s="71"/>
      <c r="AF35" s="71"/>
      <c r="AG35" s="71"/>
      <c r="AH35" s="71"/>
      <c r="AI35" s="71"/>
    </row>
    <row r="36" spans="1:35" ht="13.5" customHeight="1">
      <c r="A36" s="51" t="e">
        <f t="shared" si="0"/>
        <v>#REF!</v>
      </c>
      <c r="B36" s="22" t="s">
        <v>94</v>
      </c>
      <c r="C36" s="52"/>
      <c r="D36" s="328"/>
      <c r="E36" s="242">
        <v>5139</v>
      </c>
      <c r="F36" s="329"/>
      <c r="G36" s="658" t="s">
        <v>293</v>
      </c>
      <c r="H36" s="658"/>
      <c r="I36" s="330"/>
      <c r="J36" s="331">
        <v>38598.439</v>
      </c>
      <c r="K36" s="256">
        <v>64483.15709000001</v>
      </c>
      <c r="L36" s="256">
        <v>49673.81487</v>
      </c>
      <c r="M36" s="446">
        <v>0.7703378232655326</v>
      </c>
      <c r="N36" s="331">
        <v>34695.439</v>
      </c>
      <c r="O36" s="256">
        <v>57757.04808000001</v>
      </c>
      <c r="P36" s="256">
        <v>43818.06416</v>
      </c>
      <c r="Q36" s="446">
        <v>0.7586617671198683</v>
      </c>
      <c r="R36" s="331">
        <v>3903</v>
      </c>
      <c r="S36" s="256">
        <v>6726.109010000001</v>
      </c>
      <c r="T36" s="256">
        <v>5855.75071</v>
      </c>
      <c r="U36" s="446">
        <v>0.8706000306111601</v>
      </c>
      <c r="V36" s="47"/>
      <c r="AD36" s="71"/>
      <c r="AE36" s="71"/>
      <c r="AF36" s="71"/>
      <c r="AG36" s="71"/>
      <c r="AH36" s="71"/>
      <c r="AI36" s="71"/>
    </row>
    <row r="37" spans="1:35" ht="13.5" customHeight="1">
      <c r="A37" s="51" t="e">
        <f t="shared" si="0"/>
        <v>#REF!</v>
      </c>
      <c r="B37" s="22" t="s">
        <v>94</v>
      </c>
      <c r="C37" s="52"/>
      <c r="D37" s="328"/>
      <c r="E37" s="242">
        <v>5141</v>
      </c>
      <c r="F37" s="329"/>
      <c r="G37" s="658" t="s">
        <v>294</v>
      </c>
      <c r="H37" s="658"/>
      <c r="I37" s="330"/>
      <c r="J37" s="331">
        <v>16843.9652</v>
      </c>
      <c r="K37" s="256">
        <v>17338.01629</v>
      </c>
      <c r="L37" s="256">
        <v>14494.258480000004</v>
      </c>
      <c r="M37" s="446">
        <v>0.8359813624330148</v>
      </c>
      <c r="N37" s="331">
        <v>16843.9652</v>
      </c>
      <c r="O37" s="256">
        <v>17338.01629</v>
      </c>
      <c r="P37" s="256">
        <v>14494.258480000004</v>
      </c>
      <c r="Q37" s="446">
        <v>0.8359813624330148</v>
      </c>
      <c r="R37" s="331">
        <v>0</v>
      </c>
      <c r="S37" s="256">
        <v>0</v>
      </c>
      <c r="T37" s="256">
        <v>0</v>
      </c>
      <c r="U37" s="446" t="s">
        <v>195</v>
      </c>
      <c r="V37" s="47"/>
      <c r="AD37" s="71"/>
      <c r="AE37" s="71"/>
      <c r="AF37" s="71"/>
      <c r="AG37" s="71"/>
      <c r="AH37" s="71"/>
      <c r="AI37" s="71"/>
    </row>
    <row r="38" spans="1:35" ht="13.5" customHeight="1">
      <c r="A38" s="51" t="e">
        <f t="shared" si="0"/>
        <v>#REF!</v>
      </c>
      <c r="B38" s="22"/>
      <c r="C38" s="52"/>
      <c r="D38" s="328"/>
      <c r="E38" s="242">
        <v>5142</v>
      </c>
      <c r="F38" s="329"/>
      <c r="G38" s="244" t="s">
        <v>295</v>
      </c>
      <c r="H38" s="244"/>
      <c r="I38" s="330"/>
      <c r="J38" s="331">
        <v>2</v>
      </c>
      <c r="K38" s="256">
        <v>12.815</v>
      </c>
      <c r="L38" s="256">
        <v>6.6924399999999995</v>
      </c>
      <c r="M38" s="446">
        <v>0.5222348809988295</v>
      </c>
      <c r="N38" s="331">
        <v>2</v>
      </c>
      <c r="O38" s="256">
        <v>12.815</v>
      </c>
      <c r="P38" s="256">
        <v>6.6924399999999995</v>
      </c>
      <c r="Q38" s="446">
        <v>0.5222348809988295</v>
      </c>
      <c r="R38" s="331">
        <v>0</v>
      </c>
      <c r="S38" s="256">
        <v>0</v>
      </c>
      <c r="T38" s="256">
        <v>0</v>
      </c>
      <c r="U38" s="446" t="s">
        <v>195</v>
      </c>
      <c r="V38" s="47"/>
      <c r="AD38" s="71"/>
      <c r="AE38" s="71"/>
      <c r="AF38" s="71"/>
      <c r="AG38" s="71"/>
      <c r="AH38" s="71"/>
      <c r="AI38" s="71"/>
    </row>
    <row r="39" spans="1:35" ht="13.5" customHeight="1">
      <c r="A39" s="51" t="e">
        <f t="shared" si="0"/>
        <v>#REF!</v>
      </c>
      <c r="B39" s="22" t="s">
        <v>94</v>
      </c>
      <c r="C39" s="52"/>
      <c r="D39" s="328"/>
      <c r="E39" s="242">
        <v>5143</v>
      </c>
      <c r="F39" s="329"/>
      <c r="G39" s="658" t="s">
        <v>112</v>
      </c>
      <c r="H39" s="658"/>
      <c r="I39" s="330"/>
      <c r="J39" s="331">
        <v>0</v>
      </c>
      <c r="K39" s="256">
        <v>40.3</v>
      </c>
      <c r="L39" s="256">
        <v>40.239</v>
      </c>
      <c r="M39" s="446">
        <v>0.9984863523573201</v>
      </c>
      <c r="N39" s="331">
        <v>0</v>
      </c>
      <c r="O39" s="256">
        <v>40.3</v>
      </c>
      <c r="P39" s="256">
        <v>40.239</v>
      </c>
      <c r="Q39" s="446">
        <v>0.9984863523573201</v>
      </c>
      <c r="R39" s="331">
        <v>0</v>
      </c>
      <c r="S39" s="256">
        <v>0</v>
      </c>
      <c r="T39" s="256">
        <v>0</v>
      </c>
      <c r="U39" s="446" t="s">
        <v>195</v>
      </c>
      <c r="V39" s="47"/>
      <c r="AD39" s="71"/>
      <c r="AE39" s="71"/>
      <c r="AF39" s="71"/>
      <c r="AG39" s="71"/>
      <c r="AH39" s="71"/>
      <c r="AI39" s="71"/>
    </row>
    <row r="40" spans="1:35" ht="13.5" customHeight="1">
      <c r="A40" s="51" t="e">
        <f t="shared" si="0"/>
        <v>#REF!</v>
      </c>
      <c r="B40" s="22" t="s">
        <v>94</v>
      </c>
      <c r="C40" s="52"/>
      <c r="D40" s="328"/>
      <c r="E40" s="242">
        <v>5144</v>
      </c>
      <c r="F40" s="329"/>
      <c r="G40" s="657" t="s">
        <v>380</v>
      </c>
      <c r="H40" s="657"/>
      <c r="I40" s="330"/>
      <c r="J40" s="331">
        <v>3.6</v>
      </c>
      <c r="K40" s="256">
        <v>0</v>
      </c>
      <c r="L40" s="256">
        <v>0</v>
      </c>
      <c r="M40" s="446" t="s">
        <v>195</v>
      </c>
      <c r="N40" s="331">
        <v>3.6</v>
      </c>
      <c r="O40" s="256">
        <v>0</v>
      </c>
      <c r="P40" s="256">
        <v>0</v>
      </c>
      <c r="Q40" s="446" t="s">
        <v>195</v>
      </c>
      <c r="R40" s="331">
        <v>0</v>
      </c>
      <c r="S40" s="256">
        <v>0</v>
      </c>
      <c r="T40" s="256">
        <v>0</v>
      </c>
      <c r="U40" s="446" t="s">
        <v>195</v>
      </c>
      <c r="V40" s="47"/>
      <c r="AD40" s="71"/>
      <c r="AE40" s="71"/>
      <c r="AF40" s="71"/>
      <c r="AG40" s="71"/>
      <c r="AH40" s="71"/>
      <c r="AI40" s="71"/>
    </row>
    <row r="41" spans="1:35" ht="13.5" customHeight="1">
      <c r="A41" s="51" t="e">
        <f t="shared" si="0"/>
        <v>#REF!</v>
      </c>
      <c r="B41" s="22" t="s">
        <v>94</v>
      </c>
      <c r="C41" s="52"/>
      <c r="D41" s="328"/>
      <c r="E41" s="242">
        <v>5149</v>
      </c>
      <c r="F41" s="329"/>
      <c r="G41" s="658" t="s">
        <v>296</v>
      </c>
      <c r="H41" s="658"/>
      <c r="I41" s="330"/>
      <c r="J41" s="331">
        <v>0</v>
      </c>
      <c r="K41" s="256">
        <v>312.9</v>
      </c>
      <c r="L41" s="256">
        <v>312.803</v>
      </c>
      <c r="M41" s="446">
        <v>0.9996899968040909</v>
      </c>
      <c r="N41" s="331">
        <v>0</v>
      </c>
      <c r="O41" s="256">
        <v>312.9</v>
      </c>
      <c r="P41" s="256">
        <v>312.803</v>
      </c>
      <c r="Q41" s="446">
        <v>0.9996899968040909</v>
      </c>
      <c r="R41" s="331">
        <v>0</v>
      </c>
      <c r="S41" s="256">
        <v>0</v>
      </c>
      <c r="T41" s="256">
        <v>0</v>
      </c>
      <c r="U41" s="446" t="s">
        <v>195</v>
      </c>
      <c r="V41" s="47"/>
      <c r="AD41" s="71"/>
      <c r="AE41" s="71"/>
      <c r="AF41" s="71"/>
      <c r="AG41" s="71"/>
      <c r="AH41" s="71"/>
      <c r="AI41" s="71"/>
    </row>
    <row r="42" spans="1:35" ht="13.5" customHeight="1">
      <c r="A42" s="51" t="e">
        <f t="shared" si="0"/>
        <v>#REF!</v>
      </c>
      <c r="B42" s="22" t="s">
        <v>94</v>
      </c>
      <c r="C42" s="52"/>
      <c r="D42" s="328"/>
      <c r="E42" s="242">
        <v>5151</v>
      </c>
      <c r="F42" s="329"/>
      <c r="G42" s="658" t="s">
        <v>297</v>
      </c>
      <c r="H42" s="658"/>
      <c r="I42" s="330"/>
      <c r="J42" s="331">
        <v>8776.72</v>
      </c>
      <c r="K42" s="256">
        <v>9562.05517</v>
      </c>
      <c r="L42" s="256">
        <v>7732.876899999999</v>
      </c>
      <c r="M42" s="446">
        <v>0.8087044848121285</v>
      </c>
      <c r="N42" s="331">
        <v>8776.72</v>
      </c>
      <c r="O42" s="256">
        <v>9562.05517</v>
      </c>
      <c r="P42" s="256">
        <v>7732.876899999999</v>
      </c>
      <c r="Q42" s="446">
        <v>0.8087044848121285</v>
      </c>
      <c r="R42" s="331">
        <v>0</v>
      </c>
      <c r="S42" s="256">
        <v>0</v>
      </c>
      <c r="T42" s="256">
        <v>0</v>
      </c>
      <c r="U42" s="446" t="s">
        <v>195</v>
      </c>
      <c r="V42" s="47"/>
      <c r="AD42" s="71"/>
      <c r="AE42" s="71"/>
      <c r="AF42" s="71"/>
      <c r="AG42" s="71"/>
      <c r="AH42" s="71"/>
      <c r="AI42" s="71"/>
    </row>
    <row r="43" spans="1:35" ht="13.5" customHeight="1">
      <c r="A43" s="51" t="e">
        <f t="shared" si="0"/>
        <v>#REF!</v>
      </c>
      <c r="B43" s="22" t="s">
        <v>94</v>
      </c>
      <c r="C43" s="52"/>
      <c r="D43" s="328"/>
      <c r="E43" s="242">
        <v>5152</v>
      </c>
      <c r="F43" s="329"/>
      <c r="G43" s="658" t="s">
        <v>298</v>
      </c>
      <c r="H43" s="658"/>
      <c r="I43" s="330"/>
      <c r="J43" s="331">
        <v>52953.62</v>
      </c>
      <c r="K43" s="256">
        <v>52772.05076</v>
      </c>
      <c r="L43" s="256">
        <v>48187.88223</v>
      </c>
      <c r="M43" s="446">
        <v>0.9131326438146555</v>
      </c>
      <c r="N43" s="331">
        <v>52953.62</v>
      </c>
      <c r="O43" s="256">
        <v>52726.46076</v>
      </c>
      <c r="P43" s="256">
        <v>48164.282230000004</v>
      </c>
      <c r="Q43" s="446">
        <v>0.9134745919934567</v>
      </c>
      <c r="R43" s="331">
        <v>0</v>
      </c>
      <c r="S43" s="256">
        <v>45.59</v>
      </c>
      <c r="T43" s="256">
        <v>23.6</v>
      </c>
      <c r="U43" s="446">
        <v>0.5176573810046062</v>
      </c>
      <c r="V43" s="47"/>
      <c r="AD43" s="71"/>
      <c r="AE43" s="71"/>
      <c r="AF43" s="71"/>
      <c r="AG43" s="71"/>
      <c r="AH43" s="71"/>
      <c r="AI43" s="71"/>
    </row>
    <row r="44" spans="1:35" ht="13.5" customHeight="1">
      <c r="A44" s="51" t="e">
        <f t="shared" si="0"/>
        <v>#REF!</v>
      </c>
      <c r="B44" s="22" t="s">
        <v>94</v>
      </c>
      <c r="C44" s="52"/>
      <c r="D44" s="328"/>
      <c r="E44" s="242">
        <v>5153</v>
      </c>
      <c r="F44" s="329"/>
      <c r="G44" s="658" t="s">
        <v>299</v>
      </c>
      <c r="H44" s="658"/>
      <c r="I44" s="330"/>
      <c r="J44" s="331">
        <v>36809.316</v>
      </c>
      <c r="K44" s="256">
        <v>38752.73917</v>
      </c>
      <c r="L44" s="256">
        <v>30882.57118</v>
      </c>
      <c r="M44" s="446">
        <v>0.796913246429491</v>
      </c>
      <c r="N44" s="331">
        <v>36809.316</v>
      </c>
      <c r="O44" s="256">
        <v>38752.73917</v>
      </c>
      <c r="P44" s="256">
        <v>30882.57118</v>
      </c>
      <c r="Q44" s="446">
        <v>0.796913246429491</v>
      </c>
      <c r="R44" s="331">
        <v>0</v>
      </c>
      <c r="S44" s="256">
        <v>0</v>
      </c>
      <c r="T44" s="256">
        <v>0</v>
      </c>
      <c r="U44" s="446" t="s">
        <v>195</v>
      </c>
      <c r="V44" s="47"/>
      <c r="AD44" s="71"/>
      <c r="AE44" s="71"/>
      <c r="AF44" s="71"/>
      <c r="AG44" s="71"/>
      <c r="AH44" s="71"/>
      <c r="AI44" s="71"/>
    </row>
    <row r="45" spans="1:35" ht="13.5" customHeight="1">
      <c r="A45" s="51" t="e">
        <f t="shared" si="0"/>
        <v>#REF!</v>
      </c>
      <c r="B45" s="22" t="s">
        <v>94</v>
      </c>
      <c r="C45" s="52"/>
      <c r="D45" s="328"/>
      <c r="E45" s="242">
        <v>5154</v>
      </c>
      <c r="F45" s="329"/>
      <c r="G45" s="658" t="s">
        <v>300</v>
      </c>
      <c r="H45" s="658"/>
      <c r="I45" s="330"/>
      <c r="J45" s="331">
        <v>40931.84</v>
      </c>
      <c r="K45" s="256">
        <v>43760.85426000001</v>
      </c>
      <c r="L45" s="256">
        <v>37093.955069999996</v>
      </c>
      <c r="M45" s="446">
        <v>0.8476515300549343</v>
      </c>
      <c r="N45" s="331">
        <v>40931.84</v>
      </c>
      <c r="O45" s="256">
        <v>43742.97926000001</v>
      </c>
      <c r="P45" s="256">
        <v>37079.892069999994</v>
      </c>
      <c r="Q45" s="446">
        <v>0.8476764202457294</v>
      </c>
      <c r="R45" s="331">
        <v>0</v>
      </c>
      <c r="S45" s="256">
        <v>17.875</v>
      </c>
      <c r="T45" s="256">
        <v>14.063</v>
      </c>
      <c r="U45" s="446">
        <v>0.7867412587412588</v>
      </c>
      <c r="V45" s="47"/>
      <c r="AD45" s="71"/>
      <c r="AE45" s="71"/>
      <c r="AF45" s="71"/>
      <c r="AG45" s="71"/>
      <c r="AH45" s="71"/>
      <c r="AI45" s="71"/>
    </row>
    <row r="46" spans="1:35" ht="13.5" customHeight="1">
      <c r="A46" s="51" t="e">
        <f aca="true" t="shared" si="1" ref="A46:A77">IF(COUNTBLANK(C46:IV46)=254,"odstr",IF(AND($A$1="TISK",SUM(J46:U46)=0),"odstr","OK"))</f>
        <v>#REF!</v>
      </c>
      <c r="B46" s="22" t="s">
        <v>94</v>
      </c>
      <c r="C46" s="52"/>
      <c r="D46" s="328"/>
      <c r="E46" s="242">
        <v>5155</v>
      </c>
      <c r="F46" s="329"/>
      <c r="G46" s="658" t="s">
        <v>381</v>
      </c>
      <c r="H46" s="658"/>
      <c r="I46" s="330"/>
      <c r="J46" s="331">
        <v>2670</v>
      </c>
      <c r="K46" s="256">
        <v>3278.0126199999995</v>
      </c>
      <c r="L46" s="256">
        <v>3018.5150599999997</v>
      </c>
      <c r="M46" s="446">
        <v>0.920836924660772</v>
      </c>
      <c r="N46" s="331">
        <v>2670</v>
      </c>
      <c r="O46" s="256">
        <v>3278.0126199999995</v>
      </c>
      <c r="P46" s="256">
        <v>3018.5150599999997</v>
      </c>
      <c r="Q46" s="446">
        <v>0.920836924660772</v>
      </c>
      <c r="R46" s="452">
        <v>0</v>
      </c>
      <c r="S46" s="256">
        <v>0</v>
      </c>
      <c r="T46" s="257">
        <v>0</v>
      </c>
      <c r="U46" s="446" t="s">
        <v>195</v>
      </c>
      <c r="V46" s="47"/>
      <c r="AD46" s="71"/>
      <c r="AE46" s="71"/>
      <c r="AF46" s="71"/>
      <c r="AG46" s="71"/>
      <c r="AH46" s="71"/>
      <c r="AI46" s="71"/>
    </row>
    <row r="47" spans="1:35" ht="13.5" customHeight="1">
      <c r="A47" s="51" t="e">
        <f t="shared" si="1"/>
        <v>#REF!</v>
      </c>
      <c r="B47" s="22" t="s">
        <v>94</v>
      </c>
      <c r="C47" s="52"/>
      <c r="D47" s="328"/>
      <c r="E47" s="242">
        <v>5156</v>
      </c>
      <c r="F47" s="329"/>
      <c r="G47" s="658" t="s">
        <v>301</v>
      </c>
      <c r="H47" s="658"/>
      <c r="I47" s="330"/>
      <c r="J47" s="331">
        <v>1878.5</v>
      </c>
      <c r="K47" s="256">
        <v>1509.8193500000002</v>
      </c>
      <c r="L47" s="256">
        <v>1347.1448899999998</v>
      </c>
      <c r="M47" s="446">
        <v>0.8922556794625791</v>
      </c>
      <c r="N47" s="331">
        <v>1868.5</v>
      </c>
      <c r="O47" s="256">
        <v>1499.4193500000001</v>
      </c>
      <c r="P47" s="256">
        <v>1346.74689</v>
      </c>
      <c r="Q47" s="446">
        <v>0.8981789450696364</v>
      </c>
      <c r="R47" s="452">
        <v>10</v>
      </c>
      <c r="S47" s="256">
        <v>10.4</v>
      </c>
      <c r="T47" s="257">
        <v>0.398</v>
      </c>
      <c r="U47" s="446">
        <v>0.03826923076923077</v>
      </c>
      <c r="V47" s="47"/>
      <c r="AD47" s="71"/>
      <c r="AE47" s="71"/>
      <c r="AF47" s="71"/>
      <c r="AG47" s="71"/>
      <c r="AH47" s="71"/>
      <c r="AI47" s="71"/>
    </row>
    <row r="48" spans="1:35" ht="13.5" customHeight="1">
      <c r="A48" s="51" t="e">
        <f t="shared" si="1"/>
        <v>#REF!</v>
      </c>
      <c r="B48" s="22" t="s">
        <v>94</v>
      </c>
      <c r="C48" s="52"/>
      <c r="D48" s="328"/>
      <c r="E48" s="242">
        <v>5157</v>
      </c>
      <c r="F48" s="329"/>
      <c r="G48" s="658" t="s">
        <v>302</v>
      </c>
      <c r="H48" s="658"/>
      <c r="I48" s="330"/>
      <c r="J48" s="331">
        <v>324</v>
      </c>
      <c r="K48" s="256">
        <v>234.671</v>
      </c>
      <c r="L48" s="256">
        <v>106.70622</v>
      </c>
      <c r="M48" s="446">
        <v>0.4547056091293769</v>
      </c>
      <c r="N48" s="331">
        <v>324</v>
      </c>
      <c r="O48" s="256">
        <v>225.6</v>
      </c>
      <c r="P48" s="256">
        <v>106.70622</v>
      </c>
      <c r="Q48" s="446">
        <v>0.47298856382978727</v>
      </c>
      <c r="R48" s="452">
        <v>0</v>
      </c>
      <c r="S48" s="256">
        <v>9.071</v>
      </c>
      <c r="T48" s="257">
        <v>0</v>
      </c>
      <c r="U48" s="446">
        <v>0</v>
      </c>
      <c r="V48" s="47"/>
      <c r="AD48" s="71"/>
      <c r="AE48" s="71"/>
      <c r="AF48" s="71"/>
      <c r="AG48" s="71"/>
      <c r="AH48" s="71"/>
      <c r="AI48" s="71"/>
    </row>
    <row r="49" spans="1:35" ht="13.5" customHeight="1">
      <c r="A49" s="51" t="e">
        <f t="shared" si="1"/>
        <v>#REF!</v>
      </c>
      <c r="B49" s="22" t="s">
        <v>94</v>
      </c>
      <c r="C49" s="52"/>
      <c r="D49" s="328"/>
      <c r="E49" s="242">
        <v>5159</v>
      </c>
      <c r="F49" s="329"/>
      <c r="G49" s="658" t="s">
        <v>303</v>
      </c>
      <c r="H49" s="658"/>
      <c r="I49" s="330"/>
      <c r="J49" s="331">
        <v>1963</v>
      </c>
      <c r="K49" s="256">
        <v>2114.7397800000003</v>
      </c>
      <c r="L49" s="256">
        <v>2095.41972</v>
      </c>
      <c r="M49" s="446">
        <v>0.9908640958179732</v>
      </c>
      <c r="N49" s="331">
        <v>1963</v>
      </c>
      <c r="O49" s="256">
        <v>2114.7397800000003</v>
      </c>
      <c r="P49" s="256">
        <v>2095.41972</v>
      </c>
      <c r="Q49" s="446">
        <v>0.9908640958179732</v>
      </c>
      <c r="R49" s="452">
        <v>0</v>
      </c>
      <c r="S49" s="256">
        <v>0</v>
      </c>
      <c r="T49" s="257">
        <v>0</v>
      </c>
      <c r="U49" s="446" t="s">
        <v>195</v>
      </c>
      <c r="V49" s="47"/>
      <c r="AD49" s="71"/>
      <c r="AE49" s="71"/>
      <c r="AF49" s="71"/>
      <c r="AG49" s="71"/>
      <c r="AH49" s="71"/>
      <c r="AI49" s="71"/>
    </row>
    <row r="50" spans="1:35" ht="13.5" customHeight="1">
      <c r="A50" s="51" t="e">
        <f t="shared" si="1"/>
        <v>#REF!</v>
      </c>
      <c r="B50" s="22" t="s">
        <v>94</v>
      </c>
      <c r="C50" s="52"/>
      <c r="D50" s="328"/>
      <c r="E50" s="242">
        <v>5161</v>
      </c>
      <c r="F50" s="329"/>
      <c r="G50" s="658" t="s">
        <v>304</v>
      </c>
      <c r="H50" s="658"/>
      <c r="I50" s="330"/>
      <c r="J50" s="331">
        <v>26.4</v>
      </c>
      <c r="K50" s="256">
        <v>40.56378</v>
      </c>
      <c r="L50" s="256">
        <v>17.589380000000002</v>
      </c>
      <c r="M50" s="446">
        <v>0.4336228033975138</v>
      </c>
      <c r="N50" s="331">
        <v>26.4</v>
      </c>
      <c r="O50" s="256">
        <v>40.56378</v>
      </c>
      <c r="P50" s="256">
        <v>17.589380000000002</v>
      </c>
      <c r="Q50" s="446">
        <v>0.4336228033975138</v>
      </c>
      <c r="R50" s="331">
        <v>0</v>
      </c>
      <c r="S50" s="256">
        <v>0</v>
      </c>
      <c r="T50" s="256">
        <v>0</v>
      </c>
      <c r="U50" s="446" t="s">
        <v>195</v>
      </c>
      <c r="V50" s="47"/>
      <c r="AD50" s="71"/>
      <c r="AE50" s="71"/>
      <c r="AF50" s="71"/>
      <c r="AG50" s="71"/>
      <c r="AH50" s="71"/>
      <c r="AI50" s="71"/>
    </row>
    <row r="51" spans="1:35" ht="13.5" customHeight="1">
      <c r="A51" s="51" t="e">
        <f t="shared" si="1"/>
        <v>#REF!</v>
      </c>
      <c r="B51" s="22" t="s">
        <v>94</v>
      </c>
      <c r="C51" s="52"/>
      <c r="D51" s="328"/>
      <c r="E51" s="242">
        <v>5162</v>
      </c>
      <c r="F51" s="329"/>
      <c r="G51" s="658" t="s">
        <v>305</v>
      </c>
      <c r="H51" s="658"/>
      <c r="I51" s="330"/>
      <c r="J51" s="331">
        <v>4325.6705</v>
      </c>
      <c r="K51" s="256">
        <v>4683.298549999999</v>
      </c>
      <c r="L51" s="256">
        <v>4249.328350000001</v>
      </c>
      <c r="M51" s="446">
        <v>0.9073366356283227</v>
      </c>
      <c r="N51" s="331">
        <v>4281.6705</v>
      </c>
      <c r="O51" s="256">
        <v>4579.182759999999</v>
      </c>
      <c r="P51" s="256">
        <v>4189.68774</v>
      </c>
      <c r="Q51" s="446">
        <v>0.9149422417898868</v>
      </c>
      <c r="R51" s="331">
        <v>44</v>
      </c>
      <c r="S51" s="256">
        <v>104.11578999999999</v>
      </c>
      <c r="T51" s="256">
        <v>59.64061</v>
      </c>
      <c r="U51" s="446">
        <v>0.5728296351590859</v>
      </c>
      <c r="V51" s="47"/>
      <c r="AD51" s="71"/>
      <c r="AE51" s="71"/>
      <c r="AF51" s="71"/>
      <c r="AG51" s="71"/>
      <c r="AH51" s="71"/>
      <c r="AI51" s="71"/>
    </row>
    <row r="52" spans="1:35" ht="13.5" customHeight="1">
      <c r="A52" s="51" t="e">
        <f t="shared" si="1"/>
        <v>#REF!</v>
      </c>
      <c r="B52" s="22" t="s">
        <v>94</v>
      </c>
      <c r="C52" s="52"/>
      <c r="D52" s="328"/>
      <c r="E52" s="242">
        <v>5163</v>
      </c>
      <c r="F52" s="329"/>
      <c r="G52" s="658" t="s">
        <v>306</v>
      </c>
      <c r="H52" s="658"/>
      <c r="I52" s="330"/>
      <c r="J52" s="331">
        <v>21175.001</v>
      </c>
      <c r="K52" s="256">
        <v>21158.48811</v>
      </c>
      <c r="L52" s="256">
        <v>18575.350610000005</v>
      </c>
      <c r="M52" s="446">
        <v>0.8779148355699791</v>
      </c>
      <c r="N52" s="331">
        <v>21174.001</v>
      </c>
      <c r="O52" s="256">
        <v>21145.48811</v>
      </c>
      <c r="P52" s="256">
        <v>18574.361610000004</v>
      </c>
      <c r="Q52" s="446">
        <v>0.8784077961868342</v>
      </c>
      <c r="R52" s="331">
        <v>1</v>
      </c>
      <c r="S52" s="256">
        <v>13</v>
      </c>
      <c r="T52" s="256">
        <v>0.989</v>
      </c>
      <c r="U52" s="446">
        <v>0.07607692307692307</v>
      </c>
      <c r="V52" s="47"/>
      <c r="AD52" s="71"/>
      <c r="AE52" s="71"/>
      <c r="AF52" s="71"/>
      <c r="AG52" s="71"/>
      <c r="AH52" s="71"/>
      <c r="AI52" s="71"/>
    </row>
    <row r="53" spans="1:35" ht="13.5" customHeight="1">
      <c r="A53" s="51" t="e">
        <f t="shared" si="1"/>
        <v>#REF!</v>
      </c>
      <c r="B53" s="22" t="s">
        <v>94</v>
      </c>
      <c r="C53" s="52"/>
      <c r="D53" s="328"/>
      <c r="E53" s="242">
        <v>5164</v>
      </c>
      <c r="F53" s="329"/>
      <c r="G53" s="658" t="s">
        <v>307</v>
      </c>
      <c r="H53" s="658"/>
      <c r="I53" s="330"/>
      <c r="J53" s="331">
        <v>22234.289</v>
      </c>
      <c r="K53" s="256">
        <v>37131.16748</v>
      </c>
      <c r="L53" s="256">
        <v>33769.24598</v>
      </c>
      <c r="M53" s="446">
        <v>0.9094582333881414</v>
      </c>
      <c r="N53" s="331">
        <v>20998.289</v>
      </c>
      <c r="O53" s="256">
        <v>35425.07148</v>
      </c>
      <c r="P53" s="256">
        <v>32577.568310000002</v>
      </c>
      <c r="Q53" s="446">
        <v>0.919618985903596</v>
      </c>
      <c r="R53" s="331">
        <v>1236</v>
      </c>
      <c r="S53" s="256">
        <v>1706.096</v>
      </c>
      <c r="T53" s="256">
        <v>1191.67767</v>
      </c>
      <c r="U53" s="446">
        <v>0.698482189747822</v>
      </c>
      <c r="V53" s="47"/>
      <c r="AD53" s="71"/>
      <c r="AE53" s="71"/>
      <c r="AF53" s="71"/>
      <c r="AG53" s="71"/>
      <c r="AH53" s="71"/>
      <c r="AI53" s="71"/>
    </row>
    <row r="54" spans="1:35" ht="13.5" customHeight="1">
      <c r="A54" s="51" t="e">
        <f t="shared" si="1"/>
        <v>#REF!</v>
      </c>
      <c r="B54" s="22" t="s">
        <v>94</v>
      </c>
      <c r="C54" s="52"/>
      <c r="D54" s="328"/>
      <c r="E54" s="242">
        <v>5165</v>
      </c>
      <c r="F54" s="329"/>
      <c r="G54" s="658" t="s">
        <v>382</v>
      </c>
      <c r="H54" s="658"/>
      <c r="I54" s="330"/>
      <c r="J54" s="331">
        <v>1.68</v>
      </c>
      <c r="K54" s="256">
        <v>3.28</v>
      </c>
      <c r="L54" s="256">
        <v>3.28</v>
      </c>
      <c r="M54" s="446">
        <v>1</v>
      </c>
      <c r="N54" s="331">
        <v>1.68</v>
      </c>
      <c r="O54" s="256">
        <v>3.28</v>
      </c>
      <c r="P54" s="256">
        <v>3.28</v>
      </c>
      <c r="Q54" s="446">
        <v>1</v>
      </c>
      <c r="R54" s="331">
        <v>0</v>
      </c>
      <c r="S54" s="256">
        <v>0</v>
      </c>
      <c r="T54" s="256">
        <v>0</v>
      </c>
      <c r="U54" s="446" t="s">
        <v>195</v>
      </c>
      <c r="V54" s="47"/>
      <c r="AD54" s="71"/>
      <c r="AE54" s="71"/>
      <c r="AF54" s="71"/>
      <c r="AG54" s="71"/>
      <c r="AH54" s="71"/>
      <c r="AI54" s="71"/>
    </row>
    <row r="55" spans="1:35" ht="13.5" customHeight="1">
      <c r="A55" s="51" t="e">
        <f t="shared" si="1"/>
        <v>#REF!</v>
      </c>
      <c r="B55" s="22" t="s">
        <v>94</v>
      </c>
      <c r="C55" s="52"/>
      <c r="D55" s="328"/>
      <c r="E55" s="242">
        <v>5166</v>
      </c>
      <c r="F55" s="329"/>
      <c r="G55" s="658" t="s">
        <v>308</v>
      </c>
      <c r="H55" s="658"/>
      <c r="I55" s="330"/>
      <c r="J55" s="331">
        <v>14592.45</v>
      </c>
      <c r="K55" s="256">
        <v>31045.535100000005</v>
      </c>
      <c r="L55" s="256">
        <v>21375.902369999996</v>
      </c>
      <c r="M55" s="446">
        <v>0.6885338681116819</v>
      </c>
      <c r="N55" s="331">
        <v>13779.45</v>
      </c>
      <c r="O55" s="256">
        <v>28600.689100000003</v>
      </c>
      <c r="P55" s="256">
        <v>19787.938369999996</v>
      </c>
      <c r="Q55" s="446">
        <v>0.691869286813792</v>
      </c>
      <c r="R55" s="331">
        <v>813</v>
      </c>
      <c r="S55" s="256">
        <v>2444.846</v>
      </c>
      <c r="T55" s="256">
        <v>1587.964</v>
      </c>
      <c r="U55" s="446">
        <v>0.6495149387732396</v>
      </c>
      <c r="V55" s="47"/>
      <c r="AD55" s="71"/>
      <c r="AE55" s="71"/>
      <c r="AF55" s="71"/>
      <c r="AG55" s="71"/>
      <c r="AH55" s="71"/>
      <c r="AI55" s="71"/>
    </row>
    <row r="56" spans="1:35" ht="13.5" customHeight="1">
      <c r="A56" s="51" t="e">
        <f t="shared" si="1"/>
        <v>#REF!</v>
      </c>
      <c r="B56" s="22" t="s">
        <v>94</v>
      </c>
      <c r="C56" s="52"/>
      <c r="D56" s="328"/>
      <c r="E56" s="242">
        <v>5167</v>
      </c>
      <c r="F56" s="329"/>
      <c r="G56" s="658" t="s">
        <v>309</v>
      </c>
      <c r="H56" s="658"/>
      <c r="I56" s="330"/>
      <c r="J56" s="331">
        <v>4207.7</v>
      </c>
      <c r="K56" s="256">
        <v>12270.259639999998</v>
      </c>
      <c r="L56" s="256">
        <v>6665.255799999999</v>
      </c>
      <c r="M56" s="446">
        <v>0.5432041371212581</v>
      </c>
      <c r="N56" s="331">
        <v>3618.7</v>
      </c>
      <c r="O56" s="256">
        <v>10741.3921</v>
      </c>
      <c r="P56" s="256">
        <v>6311.328399999999</v>
      </c>
      <c r="Q56" s="446">
        <v>0.5875708047190643</v>
      </c>
      <c r="R56" s="331">
        <v>589</v>
      </c>
      <c r="S56" s="256">
        <v>1528.86754</v>
      </c>
      <c r="T56" s="256">
        <v>353.92740000000003</v>
      </c>
      <c r="U56" s="446">
        <v>0.23149644474759407</v>
      </c>
      <c r="V56" s="47"/>
      <c r="AD56" s="71"/>
      <c r="AE56" s="71"/>
      <c r="AF56" s="71"/>
      <c r="AG56" s="71"/>
      <c r="AH56" s="71"/>
      <c r="AI56" s="71"/>
    </row>
    <row r="57" spans="1:35" ht="13.5" customHeight="1">
      <c r="A57" s="51" t="e">
        <f t="shared" si="1"/>
        <v>#REF!</v>
      </c>
      <c r="B57" s="22" t="s">
        <v>94</v>
      </c>
      <c r="C57" s="52"/>
      <c r="D57" s="328"/>
      <c r="E57" s="242">
        <v>5168</v>
      </c>
      <c r="F57" s="329"/>
      <c r="G57" s="658" t="s">
        <v>310</v>
      </c>
      <c r="H57" s="658"/>
      <c r="I57" s="330"/>
      <c r="J57" s="331">
        <v>1615.693</v>
      </c>
      <c r="K57" s="256">
        <v>9513.65171</v>
      </c>
      <c r="L57" s="256">
        <v>7323.93431</v>
      </c>
      <c r="M57" s="446">
        <v>0.7698341849430601</v>
      </c>
      <c r="N57" s="331">
        <v>678.693</v>
      </c>
      <c r="O57" s="256">
        <v>3021.37471</v>
      </c>
      <c r="P57" s="256">
        <v>922.50275</v>
      </c>
      <c r="Q57" s="446">
        <v>0.3053255019798587</v>
      </c>
      <c r="R57" s="331">
        <v>937</v>
      </c>
      <c r="S57" s="256">
        <v>6492.277</v>
      </c>
      <c r="T57" s="256">
        <v>6401.43156</v>
      </c>
      <c r="U57" s="446">
        <v>0.9860071528063267</v>
      </c>
      <c r="V57" s="47"/>
      <c r="AD57" s="71"/>
      <c r="AE57" s="71"/>
      <c r="AF57" s="71"/>
      <c r="AG57" s="71"/>
      <c r="AH57" s="71"/>
      <c r="AI57" s="71"/>
    </row>
    <row r="58" spans="1:35" ht="13.5" customHeight="1">
      <c r="A58" s="51" t="e">
        <f t="shared" si="1"/>
        <v>#REF!</v>
      </c>
      <c r="B58" s="22" t="s">
        <v>94</v>
      </c>
      <c r="C58" s="52"/>
      <c r="D58" s="328"/>
      <c r="E58" s="242">
        <v>5169</v>
      </c>
      <c r="F58" s="329"/>
      <c r="G58" s="658" t="s">
        <v>311</v>
      </c>
      <c r="H58" s="658"/>
      <c r="I58" s="330"/>
      <c r="J58" s="331">
        <v>357760.8818999999</v>
      </c>
      <c r="K58" s="256">
        <v>407396.54836</v>
      </c>
      <c r="L58" s="256">
        <v>277064.5166899999</v>
      </c>
      <c r="M58" s="446">
        <v>0.6800855770755551</v>
      </c>
      <c r="N58" s="331">
        <v>281160.33589999995</v>
      </c>
      <c r="O58" s="256">
        <v>345163.10687</v>
      </c>
      <c r="P58" s="256">
        <v>245465.2337799999</v>
      </c>
      <c r="Q58" s="446">
        <v>0.7111572149350548</v>
      </c>
      <c r="R58" s="331">
        <v>76600.546</v>
      </c>
      <c r="S58" s="256">
        <v>62233.44149</v>
      </c>
      <c r="T58" s="256">
        <v>31599.282910000005</v>
      </c>
      <c r="U58" s="446">
        <v>0.5077540652332002</v>
      </c>
      <c r="V58" s="47"/>
      <c r="AD58" s="71"/>
      <c r="AE58" s="71"/>
      <c r="AF58" s="71"/>
      <c r="AG58" s="71"/>
      <c r="AH58" s="71"/>
      <c r="AI58" s="71"/>
    </row>
    <row r="59" spans="1:35" ht="13.5" customHeight="1">
      <c r="A59" s="51" t="e">
        <f t="shared" si="1"/>
        <v>#REF!</v>
      </c>
      <c r="B59" s="22" t="s">
        <v>94</v>
      </c>
      <c r="C59" s="52"/>
      <c r="D59" s="328"/>
      <c r="E59" s="242">
        <v>5171</v>
      </c>
      <c r="F59" s="329"/>
      <c r="G59" s="658" t="s">
        <v>312</v>
      </c>
      <c r="H59" s="658"/>
      <c r="I59" s="330"/>
      <c r="J59" s="331">
        <v>1485366.7723599998</v>
      </c>
      <c r="K59" s="256">
        <v>2054490.1498099996</v>
      </c>
      <c r="L59" s="256">
        <v>1584318.3121500001</v>
      </c>
      <c r="M59" s="446">
        <v>0.7711491399929655</v>
      </c>
      <c r="N59" s="331">
        <v>1263408.7723599998</v>
      </c>
      <c r="O59" s="256">
        <v>1737233.8511899996</v>
      </c>
      <c r="P59" s="256">
        <v>1391455.5072</v>
      </c>
      <c r="Q59" s="446">
        <v>0.8009603924347074</v>
      </c>
      <c r="R59" s="331">
        <v>221958</v>
      </c>
      <c r="S59" s="256">
        <v>317256.29861999996</v>
      </c>
      <c r="T59" s="256">
        <v>192862.80495000002</v>
      </c>
      <c r="U59" s="446">
        <v>0.6079085136809381</v>
      </c>
      <c r="V59" s="47"/>
      <c r="AD59" s="71"/>
      <c r="AE59" s="71"/>
      <c r="AF59" s="71"/>
      <c r="AG59" s="71"/>
      <c r="AH59" s="71"/>
      <c r="AI59" s="71"/>
    </row>
    <row r="60" spans="1:35" ht="13.5" customHeight="1">
      <c r="A60" s="51" t="e">
        <f t="shared" si="1"/>
        <v>#REF!</v>
      </c>
      <c r="B60" s="22" t="s">
        <v>94</v>
      </c>
      <c r="C60" s="52"/>
      <c r="D60" s="328"/>
      <c r="E60" s="242">
        <v>5172</v>
      </c>
      <c r="F60" s="329"/>
      <c r="G60" s="658" t="s">
        <v>313</v>
      </c>
      <c r="H60" s="658"/>
      <c r="I60" s="330"/>
      <c r="J60" s="331">
        <v>439.5</v>
      </c>
      <c r="K60" s="256">
        <v>2981.74097</v>
      </c>
      <c r="L60" s="256">
        <v>2449.2169699999995</v>
      </c>
      <c r="M60" s="446">
        <v>0.8214050095706333</v>
      </c>
      <c r="N60" s="331">
        <v>439.5</v>
      </c>
      <c r="O60" s="256">
        <v>2060.84357</v>
      </c>
      <c r="P60" s="256">
        <v>1634.7083799999998</v>
      </c>
      <c r="Q60" s="446">
        <v>0.7932229324906984</v>
      </c>
      <c r="R60" s="331">
        <v>0</v>
      </c>
      <c r="S60" s="256">
        <v>920.8974000000001</v>
      </c>
      <c r="T60" s="256">
        <v>814.5085899999999</v>
      </c>
      <c r="U60" s="446">
        <v>0.8844726784981691</v>
      </c>
      <c r="V60" s="47"/>
      <c r="AD60" s="71"/>
      <c r="AE60" s="71"/>
      <c r="AF60" s="71"/>
      <c r="AG60" s="71"/>
      <c r="AH60" s="71"/>
      <c r="AI60" s="71"/>
    </row>
    <row r="61" spans="1:35" ht="13.5" customHeight="1">
      <c r="A61" s="51" t="e">
        <f t="shared" si="1"/>
        <v>#REF!</v>
      </c>
      <c r="B61" s="22" t="s">
        <v>94</v>
      </c>
      <c r="C61" s="52"/>
      <c r="D61" s="328"/>
      <c r="E61" s="242">
        <v>5173</v>
      </c>
      <c r="F61" s="329"/>
      <c r="G61" s="658" t="s">
        <v>314</v>
      </c>
      <c r="H61" s="658"/>
      <c r="I61" s="330"/>
      <c r="J61" s="331">
        <v>1816.208</v>
      </c>
      <c r="K61" s="256">
        <v>3607.1796299999996</v>
      </c>
      <c r="L61" s="256">
        <v>2714.48442</v>
      </c>
      <c r="M61" s="446">
        <v>0.7525226626986691</v>
      </c>
      <c r="N61" s="331">
        <v>1644.208</v>
      </c>
      <c r="O61" s="256">
        <v>2391.1956299999997</v>
      </c>
      <c r="P61" s="256">
        <v>1865.7224099999999</v>
      </c>
      <c r="Q61" s="446">
        <v>0.7802466626287704</v>
      </c>
      <c r="R61" s="331">
        <v>172</v>
      </c>
      <c r="S61" s="256">
        <v>1215.984</v>
      </c>
      <c r="T61" s="256">
        <v>848.76201</v>
      </c>
      <c r="U61" s="446">
        <v>0.6980042582797142</v>
      </c>
      <c r="V61" s="47"/>
      <c r="AD61" s="71"/>
      <c r="AE61" s="71"/>
      <c r="AF61" s="71"/>
      <c r="AG61" s="71"/>
      <c r="AH61" s="71"/>
      <c r="AI61" s="71"/>
    </row>
    <row r="62" spans="1:35" ht="13.5" customHeight="1">
      <c r="A62" s="51" t="e">
        <f t="shared" si="1"/>
        <v>#REF!</v>
      </c>
      <c r="B62" s="22" t="s">
        <v>94</v>
      </c>
      <c r="C62" s="52"/>
      <c r="D62" s="328"/>
      <c r="E62" s="242">
        <v>5175</v>
      </c>
      <c r="F62" s="329"/>
      <c r="G62" s="658" t="s">
        <v>315</v>
      </c>
      <c r="H62" s="658"/>
      <c r="I62" s="330"/>
      <c r="J62" s="331">
        <v>4841.443</v>
      </c>
      <c r="K62" s="256">
        <v>10504.10599</v>
      </c>
      <c r="L62" s="256">
        <v>7265.581620000001</v>
      </c>
      <c r="M62" s="446">
        <v>0.691689671345367</v>
      </c>
      <c r="N62" s="331">
        <v>3647.597</v>
      </c>
      <c r="O62" s="256">
        <v>7751.906329999999</v>
      </c>
      <c r="P62" s="256">
        <v>5623.112290000001</v>
      </c>
      <c r="Q62" s="446">
        <v>0.7253844474666146</v>
      </c>
      <c r="R62" s="331">
        <v>1193.846</v>
      </c>
      <c r="S62" s="256">
        <v>2752.19966</v>
      </c>
      <c r="T62" s="256">
        <v>1642.4693300000001</v>
      </c>
      <c r="U62" s="446">
        <v>0.5967842209529232</v>
      </c>
      <c r="V62" s="47"/>
      <c r="AD62" s="71"/>
      <c r="AE62" s="71"/>
      <c r="AF62" s="71"/>
      <c r="AG62" s="71"/>
      <c r="AH62" s="71"/>
      <c r="AI62" s="71"/>
    </row>
    <row r="63" spans="1:35" ht="13.5" customHeight="1">
      <c r="A63" s="51" t="e">
        <f t="shared" si="1"/>
        <v>#REF!</v>
      </c>
      <c r="B63" s="22"/>
      <c r="C63" s="52"/>
      <c r="D63" s="328"/>
      <c r="E63" s="242">
        <v>5176</v>
      </c>
      <c r="F63" s="329"/>
      <c r="G63" s="658" t="s">
        <v>316</v>
      </c>
      <c r="H63" s="658"/>
      <c r="I63" s="330"/>
      <c r="J63" s="331">
        <v>28.391</v>
      </c>
      <c r="K63" s="256">
        <v>520.818</v>
      </c>
      <c r="L63" s="256">
        <v>253.417</v>
      </c>
      <c r="M63" s="446">
        <v>0.48657496476696277</v>
      </c>
      <c r="N63" s="331">
        <v>28.391</v>
      </c>
      <c r="O63" s="256">
        <v>9.231</v>
      </c>
      <c r="P63" s="256">
        <v>7.825</v>
      </c>
      <c r="Q63" s="446">
        <v>0.8476871411548045</v>
      </c>
      <c r="R63" s="331">
        <v>0</v>
      </c>
      <c r="S63" s="256">
        <v>511.587</v>
      </c>
      <c r="T63" s="256">
        <v>245.592</v>
      </c>
      <c r="U63" s="446">
        <v>0.4800591101806731</v>
      </c>
      <c r="V63" s="47"/>
      <c r="AD63" s="71"/>
      <c r="AE63" s="71"/>
      <c r="AF63" s="71"/>
      <c r="AG63" s="71"/>
      <c r="AH63" s="71"/>
      <c r="AI63" s="71"/>
    </row>
    <row r="64" spans="1:35" ht="13.5" customHeight="1">
      <c r="A64" s="51" t="e">
        <f t="shared" si="1"/>
        <v>#REF!</v>
      </c>
      <c r="B64" s="22" t="s">
        <v>94</v>
      </c>
      <c r="C64" s="52"/>
      <c r="D64" s="328"/>
      <c r="E64" s="242">
        <v>5177</v>
      </c>
      <c r="F64" s="329"/>
      <c r="G64" s="244" t="s">
        <v>113</v>
      </c>
      <c r="H64" s="244"/>
      <c r="I64" s="330"/>
      <c r="J64" s="331">
        <v>0</v>
      </c>
      <c r="K64" s="256">
        <v>0</v>
      </c>
      <c r="L64" s="256">
        <v>0</v>
      </c>
      <c r="M64" s="446" t="s">
        <v>195</v>
      </c>
      <c r="N64" s="331">
        <v>0</v>
      </c>
      <c r="O64" s="256">
        <v>0</v>
      </c>
      <c r="P64" s="256">
        <v>0</v>
      </c>
      <c r="Q64" s="446" t="s">
        <v>195</v>
      </c>
      <c r="R64" s="331">
        <v>0</v>
      </c>
      <c r="S64" s="256">
        <v>0</v>
      </c>
      <c r="T64" s="256">
        <v>0</v>
      </c>
      <c r="U64" s="446" t="s">
        <v>195</v>
      </c>
      <c r="V64" s="47"/>
      <c r="AD64" s="71"/>
      <c r="AE64" s="71"/>
      <c r="AF64" s="71"/>
      <c r="AG64" s="71"/>
      <c r="AH64" s="71"/>
      <c r="AI64" s="71"/>
    </row>
    <row r="65" spans="1:35" ht="13.5" customHeight="1">
      <c r="A65" s="51" t="e">
        <f t="shared" si="1"/>
        <v>#REF!</v>
      </c>
      <c r="B65" s="22" t="s">
        <v>94</v>
      </c>
      <c r="C65" s="52"/>
      <c r="D65" s="328"/>
      <c r="E65" s="242">
        <v>5178</v>
      </c>
      <c r="F65" s="329"/>
      <c r="G65" s="658" t="s">
        <v>383</v>
      </c>
      <c r="H65" s="658"/>
      <c r="I65" s="330"/>
      <c r="J65" s="331">
        <v>699.416</v>
      </c>
      <c r="K65" s="256">
        <v>4464.202</v>
      </c>
      <c r="L65" s="256">
        <v>2985.224</v>
      </c>
      <c r="M65" s="446">
        <v>0.6687027155133213</v>
      </c>
      <c r="N65" s="331">
        <v>0</v>
      </c>
      <c r="O65" s="256">
        <v>0</v>
      </c>
      <c r="P65" s="256">
        <v>0</v>
      </c>
      <c r="Q65" s="446" t="s">
        <v>195</v>
      </c>
      <c r="R65" s="331">
        <v>699.416</v>
      </c>
      <c r="S65" s="256">
        <v>4464.202</v>
      </c>
      <c r="T65" s="256">
        <v>2985.224</v>
      </c>
      <c r="U65" s="446">
        <v>0.6687027155133213</v>
      </c>
      <c r="V65" s="47"/>
      <c r="AD65" s="71"/>
      <c r="AE65" s="71"/>
      <c r="AF65" s="71"/>
      <c r="AG65" s="71"/>
      <c r="AH65" s="71"/>
      <c r="AI65" s="71"/>
    </row>
    <row r="66" spans="1:35" ht="13.5" customHeight="1">
      <c r="A66" s="51" t="e">
        <f t="shared" si="1"/>
        <v>#REF!</v>
      </c>
      <c r="B66" s="22" t="s">
        <v>94</v>
      </c>
      <c r="C66" s="52"/>
      <c r="D66" s="328"/>
      <c r="E66" s="242">
        <v>5179</v>
      </c>
      <c r="F66" s="329"/>
      <c r="G66" s="658" t="s">
        <v>317</v>
      </c>
      <c r="H66" s="658"/>
      <c r="I66" s="330"/>
      <c r="J66" s="331">
        <v>789.01</v>
      </c>
      <c r="K66" s="256">
        <v>2239.38</v>
      </c>
      <c r="L66" s="256">
        <v>1800.69175</v>
      </c>
      <c r="M66" s="446">
        <v>0.8041028097062579</v>
      </c>
      <c r="N66" s="331">
        <v>779.01</v>
      </c>
      <c r="O66" s="256">
        <v>1026.88</v>
      </c>
      <c r="P66" s="256">
        <v>709.19175</v>
      </c>
      <c r="Q66" s="446">
        <v>0.6906276780149578</v>
      </c>
      <c r="R66" s="331">
        <v>10</v>
      </c>
      <c r="S66" s="256">
        <v>1212.5</v>
      </c>
      <c r="T66" s="256">
        <v>1091.5</v>
      </c>
      <c r="U66" s="446">
        <v>0.9002061855670103</v>
      </c>
      <c r="V66" s="47"/>
      <c r="AD66" s="71"/>
      <c r="AE66" s="71"/>
      <c r="AF66" s="71"/>
      <c r="AG66" s="71"/>
      <c r="AH66" s="71"/>
      <c r="AI66" s="71"/>
    </row>
    <row r="67" spans="1:35" ht="13.5" customHeight="1">
      <c r="A67" s="51" t="e">
        <f t="shared" si="1"/>
        <v>#REF!</v>
      </c>
      <c r="B67" s="22" t="s">
        <v>94</v>
      </c>
      <c r="C67" s="52"/>
      <c r="D67" s="328"/>
      <c r="E67" s="242">
        <v>5182</v>
      </c>
      <c r="F67" s="329"/>
      <c r="G67" s="658" t="s">
        <v>555</v>
      </c>
      <c r="H67" s="658"/>
      <c r="I67" s="330"/>
      <c r="J67" s="331">
        <v>0</v>
      </c>
      <c r="K67" s="256">
        <v>0</v>
      </c>
      <c r="L67" s="256">
        <v>0</v>
      </c>
      <c r="M67" s="446" t="s">
        <v>195</v>
      </c>
      <c r="N67" s="331">
        <v>0</v>
      </c>
      <c r="O67" s="256">
        <v>0</v>
      </c>
      <c r="P67" s="256">
        <v>0</v>
      </c>
      <c r="Q67" s="446" t="s">
        <v>195</v>
      </c>
      <c r="R67" s="331">
        <v>0</v>
      </c>
      <c r="S67" s="256">
        <v>0</v>
      </c>
      <c r="T67" s="256">
        <v>0</v>
      </c>
      <c r="U67" s="446" t="s">
        <v>195</v>
      </c>
      <c r="V67" s="47"/>
      <c r="AD67" s="71"/>
      <c r="AE67" s="71"/>
      <c r="AF67" s="71"/>
      <c r="AG67" s="71"/>
      <c r="AH67" s="71"/>
      <c r="AI67" s="71"/>
    </row>
    <row r="68" spans="1:35" ht="13.5" customHeight="1">
      <c r="A68" s="51" t="e">
        <f t="shared" si="1"/>
        <v>#REF!</v>
      </c>
      <c r="B68" s="22" t="s">
        <v>94</v>
      </c>
      <c r="C68" s="52"/>
      <c r="D68" s="328"/>
      <c r="E68" s="242">
        <v>5183</v>
      </c>
      <c r="F68" s="329"/>
      <c r="G68" s="658" t="s">
        <v>498</v>
      </c>
      <c r="H68" s="658"/>
      <c r="I68" s="330"/>
      <c r="J68" s="331">
        <v>0</v>
      </c>
      <c r="K68" s="256">
        <v>0</v>
      </c>
      <c r="L68" s="256">
        <v>0</v>
      </c>
      <c r="M68" s="446" t="s">
        <v>195</v>
      </c>
      <c r="N68" s="331">
        <v>0</v>
      </c>
      <c r="O68" s="256">
        <v>0</v>
      </c>
      <c r="P68" s="256">
        <v>0</v>
      </c>
      <c r="Q68" s="446" t="s">
        <v>195</v>
      </c>
      <c r="R68" s="331">
        <v>0</v>
      </c>
      <c r="S68" s="256">
        <v>0</v>
      </c>
      <c r="T68" s="256">
        <v>0</v>
      </c>
      <c r="U68" s="446" t="s">
        <v>195</v>
      </c>
      <c r="V68" s="47"/>
      <c r="AD68" s="71"/>
      <c r="AE68" s="71"/>
      <c r="AF68" s="71"/>
      <c r="AG68" s="71"/>
      <c r="AH68" s="71"/>
      <c r="AI68" s="71"/>
    </row>
    <row r="69" spans="1:35" ht="13.5" customHeight="1">
      <c r="A69" s="51" t="e">
        <f t="shared" si="1"/>
        <v>#REF!</v>
      </c>
      <c r="B69" s="22" t="s">
        <v>94</v>
      </c>
      <c r="C69" s="52"/>
      <c r="D69" s="328"/>
      <c r="E69" s="242">
        <v>5189</v>
      </c>
      <c r="F69" s="329"/>
      <c r="G69" s="658" t="s">
        <v>318</v>
      </c>
      <c r="H69" s="658"/>
      <c r="I69" s="330"/>
      <c r="J69" s="331">
        <v>20</v>
      </c>
      <c r="K69" s="256">
        <v>115</v>
      </c>
      <c r="L69" s="256">
        <v>115</v>
      </c>
      <c r="M69" s="446">
        <v>1</v>
      </c>
      <c r="N69" s="331">
        <v>0</v>
      </c>
      <c r="O69" s="256">
        <v>115</v>
      </c>
      <c r="P69" s="256">
        <v>115</v>
      </c>
      <c r="Q69" s="446">
        <v>1</v>
      </c>
      <c r="R69" s="331">
        <v>20</v>
      </c>
      <c r="S69" s="256">
        <v>0</v>
      </c>
      <c r="T69" s="256">
        <v>0</v>
      </c>
      <c r="U69" s="446" t="s">
        <v>195</v>
      </c>
      <c r="V69" s="47"/>
      <c r="AD69" s="71"/>
      <c r="AE69" s="71"/>
      <c r="AF69" s="71"/>
      <c r="AG69" s="71"/>
      <c r="AH69" s="71"/>
      <c r="AI69" s="71"/>
    </row>
    <row r="70" spans="1:35" ht="13.5" customHeight="1">
      <c r="A70" s="51" t="e">
        <f t="shared" si="1"/>
        <v>#REF!</v>
      </c>
      <c r="B70" s="22" t="s">
        <v>94</v>
      </c>
      <c r="C70" s="52"/>
      <c r="D70" s="328"/>
      <c r="E70" s="242">
        <v>5191</v>
      </c>
      <c r="F70" s="329"/>
      <c r="G70" s="658" t="s">
        <v>319</v>
      </c>
      <c r="H70" s="658"/>
      <c r="I70" s="330"/>
      <c r="J70" s="331">
        <v>4.602</v>
      </c>
      <c r="K70" s="256">
        <v>837.4422</v>
      </c>
      <c r="L70" s="256">
        <v>766.5044399999999</v>
      </c>
      <c r="M70" s="446">
        <v>0.9152923509228458</v>
      </c>
      <c r="N70" s="331">
        <v>4.602</v>
      </c>
      <c r="O70" s="256">
        <v>814.702</v>
      </c>
      <c r="P70" s="256">
        <v>743.76424</v>
      </c>
      <c r="Q70" s="446">
        <v>0.9129279662993339</v>
      </c>
      <c r="R70" s="331">
        <v>0</v>
      </c>
      <c r="S70" s="256">
        <v>22.7402</v>
      </c>
      <c r="T70" s="256">
        <v>22.7402</v>
      </c>
      <c r="U70" s="446">
        <v>1</v>
      </c>
      <c r="V70" s="47"/>
      <c r="AD70" s="71"/>
      <c r="AE70" s="71"/>
      <c r="AF70" s="71"/>
      <c r="AG70" s="71"/>
      <c r="AH70" s="71"/>
      <c r="AI70" s="71"/>
    </row>
    <row r="71" spans="1:35" ht="13.5" customHeight="1">
      <c r="A71" s="51" t="e">
        <f t="shared" si="1"/>
        <v>#REF!</v>
      </c>
      <c r="B71" s="22" t="s">
        <v>94</v>
      </c>
      <c r="C71" s="52"/>
      <c r="D71" s="328"/>
      <c r="E71" s="242">
        <v>5192</v>
      </c>
      <c r="F71" s="329"/>
      <c r="G71" s="658" t="s">
        <v>320</v>
      </c>
      <c r="H71" s="658"/>
      <c r="I71" s="330"/>
      <c r="J71" s="331">
        <v>5456.362</v>
      </c>
      <c r="K71" s="256">
        <v>6288.93596</v>
      </c>
      <c r="L71" s="256">
        <v>5952.92009</v>
      </c>
      <c r="M71" s="446">
        <v>0.9465703145751224</v>
      </c>
      <c r="N71" s="331">
        <v>5456.362</v>
      </c>
      <c r="O71" s="256">
        <v>6284.93596</v>
      </c>
      <c r="P71" s="256">
        <v>5948.92009</v>
      </c>
      <c r="Q71" s="446">
        <v>0.946536309655572</v>
      </c>
      <c r="R71" s="331">
        <v>0</v>
      </c>
      <c r="S71" s="256">
        <v>4</v>
      </c>
      <c r="T71" s="256">
        <v>4</v>
      </c>
      <c r="U71" s="446">
        <v>1</v>
      </c>
      <c r="V71" s="47"/>
      <c r="AD71" s="71"/>
      <c r="AE71" s="71"/>
      <c r="AF71" s="71"/>
      <c r="AG71" s="71"/>
      <c r="AH71" s="71"/>
      <c r="AI71" s="71"/>
    </row>
    <row r="72" spans="1:35" ht="13.5" customHeight="1">
      <c r="A72" s="51" t="e">
        <f t="shared" si="1"/>
        <v>#REF!</v>
      </c>
      <c r="B72" s="22" t="s">
        <v>94</v>
      </c>
      <c r="C72" s="52"/>
      <c r="D72" s="328"/>
      <c r="E72" s="242">
        <v>5193</v>
      </c>
      <c r="F72" s="329"/>
      <c r="G72" s="658" t="s">
        <v>385</v>
      </c>
      <c r="H72" s="658"/>
      <c r="I72" s="330"/>
      <c r="J72" s="331">
        <v>0</v>
      </c>
      <c r="K72" s="256">
        <v>3</v>
      </c>
      <c r="L72" s="256">
        <v>0</v>
      </c>
      <c r="M72" s="446">
        <v>0</v>
      </c>
      <c r="N72" s="331">
        <v>0</v>
      </c>
      <c r="O72" s="256">
        <v>3</v>
      </c>
      <c r="P72" s="256">
        <v>0</v>
      </c>
      <c r="Q72" s="446">
        <v>0</v>
      </c>
      <c r="R72" s="331">
        <v>0</v>
      </c>
      <c r="S72" s="256">
        <v>0</v>
      </c>
      <c r="T72" s="256">
        <v>0</v>
      </c>
      <c r="U72" s="446" t="s">
        <v>195</v>
      </c>
      <c r="V72" s="47"/>
      <c r="AD72" s="71"/>
      <c r="AE72" s="71"/>
      <c r="AF72" s="71"/>
      <c r="AG72" s="71"/>
      <c r="AH72" s="71"/>
      <c r="AI72" s="71"/>
    </row>
    <row r="73" spans="1:35" ht="15" customHeight="1">
      <c r="A73" s="51" t="e">
        <f t="shared" si="1"/>
        <v>#REF!</v>
      </c>
      <c r="B73" s="22" t="s">
        <v>94</v>
      </c>
      <c r="C73" s="52"/>
      <c r="D73" s="328"/>
      <c r="E73" s="242">
        <v>5194</v>
      </c>
      <c r="F73" s="329"/>
      <c r="G73" s="658" t="s">
        <v>321</v>
      </c>
      <c r="H73" s="658"/>
      <c r="I73" s="330"/>
      <c r="J73" s="331">
        <v>9145.8</v>
      </c>
      <c r="K73" s="256">
        <v>12830.41102</v>
      </c>
      <c r="L73" s="256">
        <v>11042.352259999998</v>
      </c>
      <c r="M73" s="446">
        <v>0.8606390117033054</v>
      </c>
      <c r="N73" s="331">
        <v>7360.8</v>
      </c>
      <c r="O73" s="256">
        <v>10123.36102</v>
      </c>
      <c r="P73" s="256">
        <v>8867.422749999998</v>
      </c>
      <c r="Q73" s="446">
        <v>0.8759366313698844</v>
      </c>
      <c r="R73" s="331">
        <v>1785</v>
      </c>
      <c r="S73" s="256">
        <v>2707.05</v>
      </c>
      <c r="T73" s="256">
        <v>2174.92951</v>
      </c>
      <c r="U73" s="446">
        <v>0.8034315989730517</v>
      </c>
      <c r="V73" s="47"/>
      <c r="AD73" s="71"/>
      <c r="AE73" s="71"/>
      <c r="AF73" s="71"/>
      <c r="AG73" s="71"/>
      <c r="AH73" s="71"/>
      <c r="AI73" s="71"/>
    </row>
    <row r="74" spans="1:35" ht="13.5" customHeight="1">
      <c r="A74" s="51" t="e">
        <f t="shared" si="1"/>
        <v>#REF!</v>
      </c>
      <c r="B74" s="22" t="s">
        <v>94</v>
      </c>
      <c r="C74" s="52"/>
      <c r="D74" s="328"/>
      <c r="E74" s="242">
        <v>5197</v>
      </c>
      <c r="F74" s="329"/>
      <c r="G74" s="657" t="s">
        <v>114</v>
      </c>
      <c r="H74" s="657"/>
      <c r="I74" s="330"/>
      <c r="J74" s="331">
        <v>0</v>
      </c>
      <c r="K74" s="256">
        <v>0</v>
      </c>
      <c r="L74" s="256">
        <v>0</v>
      </c>
      <c r="M74" s="446" t="s">
        <v>195</v>
      </c>
      <c r="N74" s="331">
        <v>0</v>
      </c>
      <c r="O74" s="256">
        <v>0</v>
      </c>
      <c r="P74" s="256">
        <v>0</v>
      </c>
      <c r="Q74" s="446" t="s">
        <v>195</v>
      </c>
      <c r="R74" s="331">
        <v>0</v>
      </c>
      <c r="S74" s="256">
        <v>0</v>
      </c>
      <c r="T74" s="256">
        <v>0</v>
      </c>
      <c r="U74" s="446" t="s">
        <v>195</v>
      </c>
      <c r="V74" s="47"/>
      <c r="AD74" s="71"/>
      <c r="AE74" s="71"/>
      <c r="AF74" s="71"/>
      <c r="AG74" s="71"/>
      <c r="AH74" s="71"/>
      <c r="AI74" s="71"/>
    </row>
    <row r="75" spans="1:35" ht="13.5" customHeight="1">
      <c r="A75" s="51" t="e">
        <f t="shared" si="1"/>
        <v>#REF!</v>
      </c>
      <c r="B75" s="22" t="s">
        <v>94</v>
      </c>
      <c r="C75" s="52"/>
      <c r="D75" s="336"/>
      <c r="E75" s="260">
        <v>5199</v>
      </c>
      <c r="F75" s="337"/>
      <c r="G75" s="656" t="s">
        <v>324</v>
      </c>
      <c r="H75" s="656"/>
      <c r="I75" s="338"/>
      <c r="J75" s="331">
        <v>20322</v>
      </c>
      <c r="K75" s="256">
        <v>4132.04621</v>
      </c>
      <c r="L75" s="256">
        <v>10.667</v>
      </c>
      <c r="M75" s="446">
        <v>0.0025815296968811</v>
      </c>
      <c r="N75" s="331">
        <v>42</v>
      </c>
      <c r="O75" s="256">
        <v>12.6</v>
      </c>
      <c r="P75" s="256">
        <v>10.667</v>
      </c>
      <c r="Q75" s="446">
        <v>0.8465873015873016</v>
      </c>
      <c r="R75" s="331">
        <v>20280</v>
      </c>
      <c r="S75" s="256">
        <v>4119.44621</v>
      </c>
      <c r="T75" s="256">
        <v>0</v>
      </c>
      <c r="U75" s="446">
        <v>0</v>
      </c>
      <c r="V75" s="47"/>
      <c r="AD75" s="71"/>
      <c r="AE75" s="71"/>
      <c r="AF75" s="71"/>
      <c r="AG75" s="71"/>
      <c r="AH75" s="71"/>
      <c r="AI75" s="71"/>
    </row>
    <row r="76" spans="1:35" ht="13.5" customHeight="1">
      <c r="A76" s="51" t="e">
        <f t="shared" si="1"/>
        <v>#REF!</v>
      </c>
      <c r="B76" s="22" t="s">
        <v>94</v>
      </c>
      <c r="C76" s="52"/>
      <c r="D76" s="391"/>
      <c r="E76" s="392">
        <v>51</v>
      </c>
      <c r="F76" s="393"/>
      <c r="G76" s="685" t="s">
        <v>37</v>
      </c>
      <c r="H76" s="685"/>
      <c r="I76" s="396"/>
      <c r="J76" s="343">
        <v>2219494.9269600003</v>
      </c>
      <c r="K76" s="274">
        <v>3113323.03622</v>
      </c>
      <c r="L76" s="274">
        <v>2393750.4758900004</v>
      </c>
      <c r="M76" s="449">
        <v>0.7688731455237426</v>
      </c>
      <c r="N76" s="343">
        <v>1889156.11896</v>
      </c>
      <c r="O76" s="274">
        <v>2684104.34711</v>
      </c>
      <c r="P76" s="274">
        <v>2133134.1488300003</v>
      </c>
      <c r="Q76" s="449">
        <v>0.794728472880261</v>
      </c>
      <c r="R76" s="343">
        <v>330338.808</v>
      </c>
      <c r="S76" s="274">
        <v>429218.6891099999</v>
      </c>
      <c r="T76" s="274">
        <v>260616.32706</v>
      </c>
      <c r="U76" s="450">
        <v>0.6071877429205078</v>
      </c>
      <c r="V76" s="47"/>
      <c r="AD76" s="71"/>
      <c r="AE76" s="71"/>
      <c r="AF76" s="71"/>
      <c r="AG76" s="71"/>
      <c r="AH76" s="71"/>
      <c r="AI76" s="71"/>
    </row>
    <row r="77" spans="1:35" ht="17.25" customHeight="1">
      <c r="A77" s="51" t="e">
        <f t="shared" si="1"/>
        <v>#REF!</v>
      </c>
      <c r="B77" s="22" t="s">
        <v>94</v>
      </c>
      <c r="C77" s="52"/>
      <c r="D77" s="345"/>
      <c r="E77" s="303">
        <v>5211</v>
      </c>
      <c r="F77" s="346"/>
      <c r="G77" s="664" t="s">
        <v>386</v>
      </c>
      <c r="H77" s="664"/>
      <c r="I77" s="347"/>
      <c r="J77" s="348">
        <v>0</v>
      </c>
      <c r="K77" s="308">
        <v>0</v>
      </c>
      <c r="L77" s="308">
        <v>0</v>
      </c>
      <c r="M77" s="451" t="s">
        <v>195</v>
      </c>
      <c r="N77" s="348">
        <v>0</v>
      </c>
      <c r="O77" s="308">
        <v>0</v>
      </c>
      <c r="P77" s="308">
        <v>0</v>
      </c>
      <c r="Q77" s="451" t="s">
        <v>195</v>
      </c>
      <c r="R77" s="348">
        <v>0</v>
      </c>
      <c r="S77" s="308">
        <v>0</v>
      </c>
      <c r="T77" s="308">
        <v>0</v>
      </c>
      <c r="U77" s="451" t="s">
        <v>195</v>
      </c>
      <c r="V77" s="47"/>
      <c r="AD77" s="71"/>
      <c r="AE77" s="71"/>
      <c r="AF77" s="71"/>
      <c r="AG77" s="71"/>
      <c r="AH77" s="71"/>
      <c r="AI77" s="71"/>
    </row>
    <row r="78" spans="1:35" ht="27" customHeight="1">
      <c r="A78" s="51" t="e">
        <f aca="true" t="shared" si="2" ref="A78:A97">IF(COUNTBLANK(C78:IV78)=254,"odstr",IF(AND($A$1="TISK",SUM(J78:U78)=0),"odstr","OK"))</f>
        <v>#REF!</v>
      </c>
      <c r="B78" s="22" t="s">
        <v>94</v>
      </c>
      <c r="C78" s="52"/>
      <c r="D78" s="328"/>
      <c r="E78" s="242">
        <v>5212</v>
      </c>
      <c r="F78" s="329"/>
      <c r="G78" s="657" t="s">
        <v>325</v>
      </c>
      <c r="H78" s="657"/>
      <c r="I78" s="330"/>
      <c r="J78" s="331">
        <v>37899.311</v>
      </c>
      <c r="K78" s="256">
        <v>156800.57973</v>
      </c>
      <c r="L78" s="256">
        <v>156571.24621</v>
      </c>
      <c r="M78" s="446">
        <v>0.9985374191830484</v>
      </c>
      <c r="N78" s="331">
        <v>1096.5</v>
      </c>
      <c r="O78" s="256">
        <v>6159.8</v>
      </c>
      <c r="P78" s="256">
        <v>5999.048</v>
      </c>
      <c r="Q78" s="446">
        <v>0.9739030488002857</v>
      </c>
      <c r="R78" s="331">
        <v>36802.811</v>
      </c>
      <c r="S78" s="256">
        <v>150640.77973</v>
      </c>
      <c r="T78" s="256">
        <v>150572.19821</v>
      </c>
      <c r="U78" s="446">
        <v>0.999544734698513</v>
      </c>
      <c r="V78" s="47"/>
      <c r="AD78" s="71"/>
      <c r="AE78" s="71"/>
      <c r="AF78" s="71"/>
      <c r="AG78" s="71"/>
      <c r="AH78" s="71"/>
      <c r="AI78" s="71"/>
    </row>
    <row r="79" spans="1:35" ht="30.75" customHeight="1">
      <c r="A79" s="51" t="e">
        <f t="shared" si="2"/>
        <v>#REF!</v>
      </c>
      <c r="B79" s="22" t="s">
        <v>94</v>
      </c>
      <c r="C79" s="52"/>
      <c r="D79" s="328"/>
      <c r="E79" s="242">
        <v>5213</v>
      </c>
      <c r="F79" s="329"/>
      <c r="G79" s="657" t="s">
        <v>326</v>
      </c>
      <c r="H79" s="657"/>
      <c r="I79" s="330"/>
      <c r="J79" s="331">
        <v>823119.795</v>
      </c>
      <c r="K79" s="256">
        <v>3962468.83957</v>
      </c>
      <c r="L79" s="256">
        <v>3957840.0461999997</v>
      </c>
      <c r="M79" s="446">
        <v>0.9988318410674234</v>
      </c>
      <c r="N79" s="331">
        <v>13379.5</v>
      </c>
      <c r="O79" s="256">
        <v>1209935.80048</v>
      </c>
      <c r="P79" s="256">
        <v>1206016.24251</v>
      </c>
      <c r="Q79" s="446">
        <v>0.9967605240142121</v>
      </c>
      <c r="R79" s="331">
        <v>809740.295</v>
      </c>
      <c r="S79" s="256">
        <v>2752533.03909</v>
      </c>
      <c r="T79" s="256">
        <v>2751823.8036899995</v>
      </c>
      <c r="U79" s="446">
        <v>0.9997423335560633</v>
      </c>
      <c r="V79" s="47"/>
      <c r="AD79" s="71"/>
      <c r="AE79" s="71"/>
      <c r="AF79" s="71"/>
      <c r="AG79" s="71"/>
      <c r="AH79" s="71"/>
      <c r="AI79" s="71"/>
    </row>
    <row r="80" spans="1:35" ht="26.25" customHeight="1">
      <c r="A80" s="51" t="e">
        <f t="shared" si="2"/>
        <v>#REF!</v>
      </c>
      <c r="B80" s="22" t="s">
        <v>94</v>
      </c>
      <c r="C80" s="52"/>
      <c r="D80" s="328"/>
      <c r="E80" s="242">
        <v>5215</v>
      </c>
      <c r="F80" s="329"/>
      <c r="G80" s="657" t="s">
        <v>556</v>
      </c>
      <c r="H80" s="657"/>
      <c r="I80" s="330"/>
      <c r="J80" s="331">
        <v>85</v>
      </c>
      <c r="K80" s="256">
        <v>70</v>
      </c>
      <c r="L80" s="256">
        <v>0</v>
      </c>
      <c r="M80" s="446">
        <v>0</v>
      </c>
      <c r="N80" s="331">
        <v>85</v>
      </c>
      <c r="O80" s="256">
        <v>70</v>
      </c>
      <c r="P80" s="256">
        <v>0</v>
      </c>
      <c r="Q80" s="446">
        <v>0</v>
      </c>
      <c r="R80" s="331">
        <v>0</v>
      </c>
      <c r="S80" s="256">
        <v>0</v>
      </c>
      <c r="T80" s="256">
        <v>0</v>
      </c>
      <c r="U80" s="446" t="s">
        <v>195</v>
      </c>
      <c r="V80" s="47"/>
      <c r="AD80" s="71"/>
      <c r="AE80" s="71"/>
      <c r="AF80" s="71"/>
      <c r="AG80" s="71"/>
      <c r="AH80" s="71"/>
      <c r="AI80" s="71"/>
    </row>
    <row r="81" spans="1:35" ht="13.5" customHeight="1">
      <c r="A81" s="51" t="e">
        <f t="shared" si="2"/>
        <v>#REF!</v>
      </c>
      <c r="B81" s="22" t="s">
        <v>94</v>
      </c>
      <c r="C81" s="52"/>
      <c r="D81" s="328"/>
      <c r="E81" s="242">
        <v>5219</v>
      </c>
      <c r="F81" s="329"/>
      <c r="G81" s="657" t="s">
        <v>387</v>
      </c>
      <c r="H81" s="657"/>
      <c r="I81" s="330"/>
      <c r="J81" s="331">
        <v>40</v>
      </c>
      <c r="K81" s="256">
        <v>61</v>
      </c>
      <c r="L81" s="256">
        <v>61.02</v>
      </c>
      <c r="M81" s="446">
        <v>1.000327868852459</v>
      </c>
      <c r="N81" s="331">
        <v>40</v>
      </c>
      <c r="O81" s="256">
        <v>61</v>
      </c>
      <c r="P81" s="256">
        <v>61.02</v>
      </c>
      <c r="Q81" s="446">
        <v>1.000327868852459</v>
      </c>
      <c r="R81" s="331">
        <v>0</v>
      </c>
      <c r="S81" s="256">
        <v>0</v>
      </c>
      <c r="T81" s="256">
        <v>0</v>
      </c>
      <c r="U81" s="446" t="s">
        <v>195</v>
      </c>
      <c r="V81" s="47"/>
      <c r="AD81" s="71"/>
      <c r="AE81" s="71"/>
      <c r="AF81" s="71"/>
      <c r="AG81" s="71"/>
      <c r="AH81" s="71"/>
      <c r="AI81" s="71"/>
    </row>
    <row r="82" spans="1:35" ht="27" customHeight="1">
      <c r="A82" s="51" t="e">
        <f t="shared" si="2"/>
        <v>#REF!</v>
      </c>
      <c r="B82" s="22" t="s">
        <v>94</v>
      </c>
      <c r="C82" s="52"/>
      <c r="D82" s="328"/>
      <c r="E82" s="242">
        <v>5221</v>
      </c>
      <c r="F82" s="329"/>
      <c r="G82" s="657" t="s">
        <v>327</v>
      </c>
      <c r="H82" s="657"/>
      <c r="I82" s="330"/>
      <c r="J82" s="331">
        <v>287431.451</v>
      </c>
      <c r="K82" s="256">
        <v>1040458.8377500001</v>
      </c>
      <c r="L82" s="256">
        <v>1029632.3613800001</v>
      </c>
      <c r="M82" s="446">
        <v>0.9895945173636929</v>
      </c>
      <c r="N82" s="331">
        <v>16847.2</v>
      </c>
      <c r="O82" s="256">
        <v>275650.596</v>
      </c>
      <c r="P82" s="256">
        <v>265280.61042</v>
      </c>
      <c r="Q82" s="446">
        <v>0.9623799631472589</v>
      </c>
      <c r="R82" s="331">
        <v>270584.251</v>
      </c>
      <c r="S82" s="256">
        <v>764808.24175</v>
      </c>
      <c r="T82" s="256">
        <v>764351.7509600001</v>
      </c>
      <c r="U82" s="446">
        <v>0.9994031303991241</v>
      </c>
      <c r="V82" s="47"/>
      <c r="AD82" s="71"/>
      <c r="AE82" s="71"/>
      <c r="AF82" s="71"/>
      <c r="AG82" s="71"/>
      <c r="AH82" s="71"/>
      <c r="AI82" s="71"/>
    </row>
    <row r="83" spans="1:35" ht="27" customHeight="1">
      <c r="A83" s="51" t="e">
        <f t="shared" si="2"/>
        <v>#REF!</v>
      </c>
      <c r="B83" s="22"/>
      <c r="C83" s="52"/>
      <c r="D83" s="328"/>
      <c r="E83" s="242">
        <v>5222</v>
      </c>
      <c r="F83" s="329"/>
      <c r="G83" s="658" t="s">
        <v>328</v>
      </c>
      <c r="H83" s="658"/>
      <c r="I83" s="330"/>
      <c r="J83" s="331">
        <v>85512.027</v>
      </c>
      <c r="K83" s="256">
        <v>189283.37287</v>
      </c>
      <c r="L83" s="256">
        <v>186740.74631000002</v>
      </c>
      <c r="M83" s="446">
        <v>0.9865670897477812</v>
      </c>
      <c r="N83" s="331">
        <v>36657.97</v>
      </c>
      <c r="O83" s="256">
        <v>61071.0484</v>
      </c>
      <c r="P83" s="256">
        <v>59999.90585</v>
      </c>
      <c r="Q83" s="446">
        <v>0.9824607145601254</v>
      </c>
      <c r="R83" s="331">
        <v>48854.057</v>
      </c>
      <c r="S83" s="256">
        <v>128212.32446999999</v>
      </c>
      <c r="T83" s="256">
        <v>126740.84046</v>
      </c>
      <c r="U83" s="446">
        <v>0.98852306893208</v>
      </c>
      <c r="V83" s="47"/>
      <c r="AD83" s="71"/>
      <c r="AE83" s="71"/>
      <c r="AF83" s="71"/>
      <c r="AG83" s="71"/>
      <c r="AH83" s="71"/>
      <c r="AI83" s="71"/>
    </row>
    <row r="84" spans="1:35" ht="27" customHeight="1">
      <c r="A84" s="51" t="e">
        <f t="shared" si="2"/>
        <v>#REF!</v>
      </c>
      <c r="B84" s="22" t="s">
        <v>94</v>
      </c>
      <c r="C84" s="52"/>
      <c r="D84" s="453"/>
      <c r="E84" s="454">
        <v>5223</v>
      </c>
      <c r="F84" s="455"/>
      <c r="G84" s="657" t="s">
        <v>329</v>
      </c>
      <c r="H84" s="657"/>
      <c r="I84" s="456"/>
      <c r="J84" s="331">
        <v>835</v>
      </c>
      <c r="K84" s="256">
        <v>8674.2883</v>
      </c>
      <c r="L84" s="256">
        <v>8132.8035500000005</v>
      </c>
      <c r="M84" s="446">
        <v>0.9375758873497437</v>
      </c>
      <c r="N84" s="331">
        <v>835</v>
      </c>
      <c r="O84" s="256">
        <v>7410.3489500000005</v>
      </c>
      <c r="P84" s="256">
        <v>6868.872</v>
      </c>
      <c r="Q84" s="446">
        <v>0.9269296285973145</v>
      </c>
      <c r="R84" s="331">
        <v>0</v>
      </c>
      <c r="S84" s="256">
        <v>1263.93935</v>
      </c>
      <c r="T84" s="256">
        <v>1263.93155</v>
      </c>
      <c r="U84" s="457">
        <v>0.9999938288178146</v>
      </c>
      <c r="V84" s="47"/>
      <c r="AD84" s="71"/>
      <c r="AE84" s="71"/>
      <c r="AF84" s="71"/>
      <c r="AG84" s="71"/>
      <c r="AH84" s="71"/>
      <c r="AI84" s="71"/>
    </row>
    <row r="85" spans="1:35" ht="27" customHeight="1">
      <c r="A85" s="51" t="e">
        <f t="shared" si="2"/>
        <v>#REF!</v>
      </c>
      <c r="B85" s="22" t="s">
        <v>94</v>
      </c>
      <c r="C85" s="52"/>
      <c r="D85" s="453"/>
      <c r="E85" s="454">
        <v>5224</v>
      </c>
      <c r="F85" s="455"/>
      <c r="G85" s="657" t="s">
        <v>115</v>
      </c>
      <c r="H85" s="657"/>
      <c r="I85" s="456"/>
      <c r="J85" s="331">
        <v>0</v>
      </c>
      <c r="K85" s="256">
        <v>0</v>
      </c>
      <c r="L85" s="256">
        <v>0</v>
      </c>
      <c r="M85" s="446" t="s">
        <v>195</v>
      </c>
      <c r="N85" s="331">
        <v>0</v>
      </c>
      <c r="O85" s="256">
        <v>0</v>
      </c>
      <c r="P85" s="256">
        <v>0</v>
      </c>
      <c r="Q85" s="446" t="s">
        <v>195</v>
      </c>
      <c r="R85" s="331">
        <v>0</v>
      </c>
      <c r="S85" s="256">
        <v>0</v>
      </c>
      <c r="T85" s="256">
        <v>0</v>
      </c>
      <c r="U85" s="457" t="s">
        <v>195</v>
      </c>
      <c r="V85" s="47"/>
      <c r="AD85" s="71"/>
      <c r="AE85" s="71"/>
      <c r="AF85" s="71"/>
      <c r="AG85" s="71"/>
      <c r="AH85" s="71"/>
      <c r="AI85" s="71"/>
    </row>
    <row r="86" spans="1:35" ht="27" customHeight="1">
      <c r="A86" s="51" t="e">
        <f t="shared" si="2"/>
        <v>#REF!</v>
      </c>
      <c r="B86" s="22" t="s">
        <v>94</v>
      </c>
      <c r="C86" s="52"/>
      <c r="D86" s="453"/>
      <c r="E86" s="454">
        <v>5229</v>
      </c>
      <c r="F86" s="455"/>
      <c r="G86" s="657" t="s">
        <v>330</v>
      </c>
      <c r="H86" s="657"/>
      <c r="I86" s="456"/>
      <c r="J86" s="331">
        <v>74521.03600000001</v>
      </c>
      <c r="K86" s="256">
        <v>100315.27229</v>
      </c>
      <c r="L86" s="256">
        <v>81361.14261</v>
      </c>
      <c r="M86" s="446">
        <v>0.8110543963315399</v>
      </c>
      <c r="N86" s="331">
        <v>21752.45</v>
      </c>
      <c r="O86" s="256">
        <v>67514.72128999999</v>
      </c>
      <c r="P86" s="256">
        <v>50552.091609999996</v>
      </c>
      <c r="Q86" s="446">
        <v>0.7487565769968981</v>
      </c>
      <c r="R86" s="331">
        <v>52768.586</v>
      </c>
      <c r="S86" s="256">
        <v>32800.551</v>
      </c>
      <c r="T86" s="256">
        <v>30809.051</v>
      </c>
      <c r="U86" s="457">
        <v>0.9392845565307729</v>
      </c>
      <c r="V86" s="47"/>
      <c r="AD86" s="71"/>
      <c r="AE86" s="71"/>
      <c r="AF86" s="71"/>
      <c r="AG86" s="71"/>
      <c r="AH86" s="71"/>
      <c r="AI86" s="71"/>
    </row>
    <row r="87" spans="1:35" ht="32.25" customHeight="1">
      <c r="A87" s="51" t="e">
        <f t="shared" si="2"/>
        <v>#REF!</v>
      </c>
      <c r="B87" s="22" t="s">
        <v>94</v>
      </c>
      <c r="C87" s="52"/>
      <c r="D87" s="458"/>
      <c r="E87" s="459">
        <v>5230</v>
      </c>
      <c r="F87" s="460"/>
      <c r="G87" s="657" t="s">
        <v>331</v>
      </c>
      <c r="H87" s="657"/>
      <c r="I87" s="461"/>
      <c r="J87" s="335">
        <v>0</v>
      </c>
      <c r="K87" s="287">
        <v>6.5</v>
      </c>
      <c r="L87" s="287">
        <v>6.5</v>
      </c>
      <c r="M87" s="447">
        <v>1</v>
      </c>
      <c r="N87" s="335">
        <v>0</v>
      </c>
      <c r="O87" s="287">
        <v>6.5</v>
      </c>
      <c r="P87" s="287">
        <v>6.5</v>
      </c>
      <c r="Q87" s="447">
        <v>1</v>
      </c>
      <c r="R87" s="335">
        <v>0</v>
      </c>
      <c r="S87" s="287">
        <v>0</v>
      </c>
      <c r="T87" s="287">
        <v>0</v>
      </c>
      <c r="U87" s="462" t="s">
        <v>195</v>
      </c>
      <c r="V87" s="47"/>
      <c r="AD87" s="71"/>
      <c r="AE87" s="71"/>
      <c r="AF87" s="71"/>
      <c r="AG87" s="71"/>
      <c r="AH87" s="71"/>
      <c r="AI87" s="71"/>
    </row>
    <row r="88" spans="1:35" ht="13.5" customHeight="1">
      <c r="A88" s="51" t="e">
        <f t="shared" si="2"/>
        <v>#REF!</v>
      </c>
      <c r="B88" s="22" t="s">
        <v>94</v>
      </c>
      <c r="C88" s="52"/>
      <c r="D88" s="336"/>
      <c r="E88" s="260">
        <v>5240</v>
      </c>
      <c r="F88" s="337"/>
      <c r="G88" s="655" t="s">
        <v>332</v>
      </c>
      <c r="H88" s="655"/>
      <c r="I88" s="338"/>
      <c r="J88" s="339">
        <v>792</v>
      </c>
      <c r="K88" s="266">
        <v>1246.606</v>
      </c>
      <c r="L88" s="266">
        <v>1200.451</v>
      </c>
      <c r="M88" s="448">
        <v>0.9629754709988562</v>
      </c>
      <c r="N88" s="339">
        <v>792</v>
      </c>
      <c r="O88" s="266">
        <v>1246.606</v>
      </c>
      <c r="P88" s="266">
        <v>1200.451</v>
      </c>
      <c r="Q88" s="448">
        <v>0.9629754709988562</v>
      </c>
      <c r="R88" s="339">
        <v>0</v>
      </c>
      <c r="S88" s="266">
        <v>0</v>
      </c>
      <c r="T88" s="266">
        <v>0</v>
      </c>
      <c r="U88" s="448" t="s">
        <v>195</v>
      </c>
      <c r="V88" s="47"/>
      <c r="AD88" s="71"/>
      <c r="AE88" s="71"/>
      <c r="AF88" s="71"/>
      <c r="AG88" s="71"/>
      <c r="AH88" s="71"/>
      <c r="AI88" s="71"/>
    </row>
    <row r="89" spans="1:35" ht="13.5" customHeight="1">
      <c r="A89" s="51" t="e">
        <f t="shared" si="2"/>
        <v>#REF!</v>
      </c>
      <c r="B89" s="22" t="s">
        <v>94</v>
      </c>
      <c r="C89" s="52"/>
      <c r="D89" s="391"/>
      <c r="E89" s="392">
        <v>52</v>
      </c>
      <c r="F89" s="393"/>
      <c r="G89" s="651" t="s">
        <v>38</v>
      </c>
      <c r="H89" s="651"/>
      <c r="I89" s="396"/>
      <c r="J89" s="343">
        <v>1310235.62</v>
      </c>
      <c r="K89" s="274">
        <v>5459385.29651</v>
      </c>
      <c r="L89" s="274">
        <v>5421546.317259999</v>
      </c>
      <c r="M89" s="449">
        <v>0.9930690037073973</v>
      </c>
      <c r="N89" s="343">
        <v>91485.62</v>
      </c>
      <c r="O89" s="274">
        <v>1629126.4211199998</v>
      </c>
      <c r="P89" s="274">
        <v>1595984.7413899999</v>
      </c>
      <c r="Q89" s="449">
        <v>0.979656778442513</v>
      </c>
      <c r="R89" s="343">
        <v>1218750</v>
      </c>
      <c r="S89" s="274">
        <v>3830258.87539</v>
      </c>
      <c r="T89" s="274">
        <v>3825561.5758699994</v>
      </c>
      <c r="U89" s="450">
        <v>0.9987736339310688</v>
      </c>
      <c r="V89" s="47"/>
      <c r="AD89" s="71"/>
      <c r="AE89" s="71"/>
      <c r="AF89" s="71"/>
      <c r="AG89" s="71"/>
      <c r="AH89" s="71"/>
      <c r="AI89" s="71"/>
    </row>
    <row r="90" spans="1:35" ht="13.5" customHeight="1">
      <c r="A90" s="51" t="e">
        <f t="shared" si="2"/>
        <v>#REF!</v>
      </c>
      <c r="B90" s="22" t="s">
        <v>94</v>
      </c>
      <c r="C90" s="52"/>
      <c r="D90" s="345"/>
      <c r="E90" s="303">
        <v>5311</v>
      </c>
      <c r="F90" s="346"/>
      <c r="G90" s="664" t="s">
        <v>388</v>
      </c>
      <c r="H90" s="664"/>
      <c r="I90" s="347"/>
      <c r="J90" s="348">
        <v>1340</v>
      </c>
      <c r="K90" s="308">
        <v>5302.488</v>
      </c>
      <c r="L90" s="308">
        <v>1135.038</v>
      </c>
      <c r="M90" s="451">
        <v>0.21405762728741676</v>
      </c>
      <c r="N90" s="348">
        <v>300</v>
      </c>
      <c r="O90" s="308">
        <v>300</v>
      </c>
      <c r="P90" s="308">
        <v>0</v>
      </c>
      <c r="Q90" s="451">
        <v>0</v>
      </c>
      <c r="R90" s="348">
        <v>1040</v>
      </c>
      <c r="S90" s="308">
        <v>5002.488</v>
      </c>
      <c r="T90" s="308">
        <v>1135.038</v>
      </c>
      <c r="U90" s="451">
        <v>0.22689469719867392</v>
      </c>
      <c r="V90" s="47"/>
      <c r="AD90" s="71"/>
      <c r="AE90" s="71"/>
      <c r="AF90" s="71"/>
      <c r="AG90" s="71"/>
      <c r="AH90" s="71"/>
      <c r="AI90" s="71"/>
    </row>
    <row r="91" spans="1:35" ht="27" customHeight="1">
      <c r="A91" s="51" t="e">
        <f t="shared" si="2"/>
        <v>#REF!</v>
      </c>
      <c r="B91" s="22" t="s">
        <v>94</v>
      </c>
      <c r="C91" s="52"/>
      <c r="D91" s="328"/>
      <c r="E91" s="242">
        <v>5313</v>
      </c>
      <c r="F91" s="329"/>
      <c r="G91" s="658" t="s">
        <v>116</v>
      </c>
      <c r="H91" s="658"/>
      <c r="I91" s="330"/>
      <c r="J91" s="331">
        <v>0</v>
      </c>
      <c r="K91" s="256">
        <v>0</v>
      </c>
      <c r="L91" s="256">
        <v>0</v>
      </c>
      <c r="M91" s="446" t="s">
        <v>195</v>
      </c>
      <c r="N91" s="331">
        <v>0</v>
      </c>
      <c r="O91" s="256">
        <v>0</v>
      </c>
      <c r="P91" s="256">
        <v>0</v>
      </c>
      <c r="Q91" s="446" t="s">
        <v>195</v>
      </c>
      <c r="R91" s="331">
        <v>0</v>
      </c>
      <c r="S91" s="256">
        <v>0</v>
      </c>
      <c r="T91" s="256">
        <v>0</v>
      </c>
      <c r="U91" s="446" t="s">
        <v>195</v>
      </c>
      <c r="V91" s="47"/>
      <c r="AD91" s="71"/>
      <c r="AE91" s="71"/>
      <c r="AF91" s="71"/>
      <c r="AG91" s="71"/>
      <c r="AH91" s="71"/>
      <c r="AI91" s="71"/>
    </row>
    <row r="92" spans="1:35" ht="27" customHeight="1">
      <c r="A92" s="51" t="e">
        <f t="shared" si="2"/>
        <v>#REF!</v>
      </c>
      <c r="B92" s="22" t="s">
        <v>94</v>
      </c>
      <c r="C92" s="52"/>
      <c r="D92" s="328"/>
      <c r="E92" s="242">
        <v>5319</v>
      </c>
      <c r="F92" s="329"/>
      <c r="G92" s="658" t="s">
        <v>389</v>
      </c>
      <c r="H92" s="658"/>
      <c r="I92" s="330"/>
      <c r="J92" s="331">
        <v>100</v>
      </c>
      <c r="K92" s="256">
        <v>10</v>
      </c>
      <c r="L92" s="256">
        <v>0</v>
      </c>
      <c r="M92" s="446">
        <v>0</v>
      </c>
      <c r="N92" s="331">
        <v>100</v>
      </c>
      <c r="O92" s="256">
        <v>10</v>
      </c>
      <c r="P92" s="256">
        <v>0</v>
      </c>
      <c r="Q92" s="446">
        <v>0</v>
      </c>
      <c r="R92" s="331">
        <v>0</v>
      </c>
      <c r="S92" s="256">
        <v>0</v>
      </c>
      <c r="T92" s="256">
        <v>0</v>
      </c>
      <c r="U92" s="446" t="s">
        <v>195</v>
      </c>
      <c r="V92" s="47"/>
      <c r="AD92" s="71"/>
      <c r="AE92" s="71"/>
      <c r="AF92" s="71"/>
      <c r="AG92" s="71"/>
      <c r="AH92" s="71"/>
      <c r="AI92" s="71"/>
    </row>
    <row r="93" spans="1:35" ht="27" customHeight="1">
      <c r="A93" s="51" t="e">
        <f t="shared" si="2"/>
        <v>#REF!</v>
      </c>
      <c r="B93" s="22" t="s">
        <v>94</v>
      </c>
      <c r="C93" s="52"/>
      <c r="D93" s="328"/>
      <c r="E93" s="242">
        <v>5322</v>
      </c>
      <c r="F93" s="329"/>
      <c r="G93" s="657" t="s">
        <v>390</v>
      </c>
      <c r="H93" s="657"/>
      <c r="I93" s="330"/>
      <c r="J93" s="331">
        <v>0</v>
      </c>
      <c r="K93" s="256">
        <v>0</v>
      </c>
      <c r="L93" s="256">
        <v>0</v>
      </c>
      <c r="M93" s="446" t="s">
        <v>195</v>
      </c>
      <c r="N93" s="331">
        <v>0</v>
      </c>
      <c r="O93" s="256">
        <v>0</v>
      </c>
      <c r="P93" s="256">
        <v>0</v>
      </c>
      <c r="Q93" s="446" t="s">
        <v>195</v>
      </c>
      <c r="R93" s="331">
        <v>0</v>
      </c>
      <c r="S93" s="256">
        <v>0</v>
      </c>
      <c r="T93" s="256">
        <v>0</v>
      </c>
      <c r="U93" s="446" t="s">
        <v>195</v>
      </c>
      <c r="V93" s="47"/>
      <c r="AD93" s="71"/>
      <c r="AE93" s="71"/>
      <c r="AF93" s="71"/>
      <c r="AG93" s="71"/>
      <c r="AH93" s="71"/>
      <c r="AI93" s="71"/>
    </row>
    <row r="94" spans="1:35" ht="13.5" customHeight="1">
      <c r="A94" s="51" t="e">
        <f t="shared" si="2"/>
        <v>#REF!</v>
      </c>
      <c r="B94" s="22" t="s">
        <v>94</v>
      </c>
      <c r="C94" s="52"/>
      <c r="D94" s="328"/>
      <c r="E94" s="242">
        <v>5324</v>
      </c>
      <c r="F94" s="329"/>
      <c r="G94" s="657" t="s">
        <v>117</v>
      </c>
      <c r="H94" s="657"/>
      <c r="I94" s="330"/>
      <c r="J94" s="331">
        <v>0</v>
      </c>
      <c r="K94" s="256">
        <v>0</v>
      </c>
      <c r="L94" s="256">
        <v>0</v>
      </c>
      <c r="M94" s="446" t="s">
        <v>195</v>
      </c>
      <c r="N94" s="331">
        <v>0</v>
      </c>
      <c r="O94" s="256">
        <v>0</v>
      </c>
      <c r="P94" s="256">
        <v>0</v>
      </c>
      <c r="Q94" s="446" t="s">
        <v>195</v>
      </c>
      <c r="R94" s="331">
        <v>0</v>
      </c>
      <c r="S94" s="256">
        <v>0</v>
      </c>
      <c r="T94" s="256">
        <v>0</v>
      </c>
      <c r="U94" s="446" t="s">
        <v>195</v>
      </c>
      <c r="V94" s="47"/>
      <c r="AD94" s="71"/>
      <c r="AE94" s="71"/>
      <c r="AF94" s="71"/>
      <c r="AG94" s="71"/>
      <c r="AH94" s="71"/>
      <c r="AI94" s="71"/>
    </row>
    <row r="95" spans="1:35" ht="27" customHeight="1">
      <c r="A95" s="51" t="e">
        <f t="shared" si="2"/>
        <v>#REF!</v>
      </c>
      <c r="B95" s="22" t="s">
        <v>94</v>
      </c>
      <c r="C95" s="52"/>
      <c r="D95" s="328"/>
      <c r="E95" s="242">
        <v>5331</v>
      </c>
      <c r="F95" s="329"/>
      <c r="G95" s="657" t="s">
        <v>335</v>
      </c>
      <c r="H95" s="657"/>
      <c r="I95" s="330"/>
      <c r="J95" s="331">
        <v>18709549.541029997</v>
      </c>
      <c r="K95" s="256">
        <v>20596942.24503</v>
      </c>
      <c r="L95" s="256">
        <v>20443288.480079994</v>
      </c>
      <c r="M95" s="446">
        <v>0.992539972044293</v>
      </c>
      <c r="N95" s="331">
        <v>13133157.24703</v>
      </c>
      <c r="O95" s="256">
        <v>14510176.458670001</v>
      </c>
      <c r="P95" s="256">
        <v>14416912.247299999</v>
      </c>
      <c r="Q95" s="446">
        <v>0.9935724964037721</v>
      </c>
      <c r="R95" s="331">
        <v>5576392.294</v>
      </c>
      <c r="S95" s="256">
        <v>6086765.786359999</v>
      </c>
      <c r="T95" s="256">
        <v>6026376.2327799965</v>
      </c>
      <c r="U95" s="446">
        <v>0.9900785481650483</v>
      </c>
      <c r="V95" s="47"/>
      <c r="AD95" s="71"/>
      <c r="AE95" s="71"/>
      <c r="AF95" s="71"/>
      <c r="AG95" s="71"/>
      <c r="AH95" s="71"/>
      <c r="AI95" s="71"/>
    </row>
    <row r="96" spans="1:35" ht="13.5" customHeight="1">
      <c r="A96" s="51" t="e">
        <f t="shared" si="2"/>
        <v>#REF!</v>
      </c>
      <c r="B96" s="22" t="s">
        <v>94</v>
      </c>
      <c r="C96" s="52"/>
      <c r="D96" s="328"/>
      <c r="E96" s="242">
        <v>5332</v>
      </c>
      <c r="F96" s="329"/>
      <c r="G96" s="658" t="s">
        <v>336</v>
      </c>
      <c r="H96" s="658"/>
      <c r="I96" s="330"/>
      <c r="J96" s="331">
        <v>18399.6</v>
      </c>
      <c r="K96" s="256">
        <v>59407.899</v>
      </c>
      <c r="L96" s="256">
        <v>54693.61009</v>
      </c>
      <c r="M96" s="446">
        <v>0.920645419391115</v>
      </c>
      <c r="N96" s="331">
        <v>9099.6</v>
      </c>
      <c r="O96" s="256">
        <v>24934.1</v>
      </c>
      <c r="P96" s="256">
        <v>23960.81009</v>
      </c>
      <c r="Q96" s="446">
        <v>0.9609655086808828</v>
      </c>
      <c r="R96" s="331">
        <v>9300</v>
      </c>
      <c r="S96" s="256">
        <v>34473.799</v>
      </c>
      <c r="T96" s="256">
        <v>30732.8</v>
      </c>
      <c r="U96" s="446">
        <v>0.8914828330930398</v>
      </c>
      <c r="V96" s="47"/>
      <c r="AD96" s="71"/>
      <c r="AE96" s="71"/>
      <c r="AF96" s="71"/>
      <c r="AG96" s="71"/>
      <c r="AH96" s="71"/>
      <c r="AI96" s="71"/>
    </row>
    <row r="97" spans="1:35" ht="27" customHeight="1">
      <c r="A97" s="51" t="e">
        <f t="shared" si="2"/>
        <v>#REF!</v>
      </c>
      <c r="B97" s="22" t="s">
        <v>94</v>
      </c>
      <c r="C97" s="52"/>
      <c r="D97" s="328"/>
      <c r="E97" s="242">
        <v>5333</v>
      </c>
      <c r="F97" s="329"/>
      <c r="G97" s="657" t="s">
        <v>391</v>
      </c>
      <c r="H97" s="657"/>
      <c r="I97" s="330"/>
      <c r="J97" s="331">
        <v>76432.025</v>
      </c>
      <c r="K97" s="256">
        <v>120492.12653</v>
      </c>
      <c r="L97" s="256">
        <v>120549.78439</v>
      </c>
      <c r="M97" s="446">
        <v>1.0004785197312096</v>
      </c>
      <c r="N97" s="331">
        <v>56432.025</v>
      </c>
      <c r="O97" s="256">
        <v>69684.67653</v>
      </c>
      <c r="P97" s="256">
        <v>69742.33439</v>
      </c>
      <c r="Q97" s="446">
        <v>1.0008274108867419</v>
      </c>
      <c r="R97" s="331">
        <v>20000</v>
      </c>
      <c r="S97" s="256">
        <v>50807.45</v>
      </c>
      <c r="T97" s="256">
        <v>50807.45</v>
      </c>
      <c r="U97" s="446">
        <v>1</v>
      </c>
      <c r="V97" s="47"/>
      <c r="AD97" s="71"/>
      <c r="AE97" s="71"/>
      <c r="AF97" s="71"/>
      <c r="AG97" s="71"/>
      <c r="AH97" s="71"/>
      <c r="AI97" s="71"/>
    </row>
    <row r="98" spans="1:35" ht="27" customHeight="1">
      <c r="A98" s="51"/>
      <c r="B98" s="22"/>
      <c r="C98" s="52"/>
      <c r="D98" s="328"/>
      <c r="E98" s="242">
        <v>5334</v>
      </c>
      <c r="F98" s="329"/>
      <c r="G98" s="658" t="s">
        <v>337</v>
      </c>
      <c r="H98" s="658"/>
      <c r="I98" s="330"/>
      <c r="J98" s="331">
        <v>0</v>
      </c>
      <c r="K98" s="256">
        <v>0</v>
      </c>
      <c r="L98" s="256">
        <v>0</v>
      </c>
      <c r="M98" s="446" t="s">
        <v>195</v>
      </c>
      <c r="N98" s="331">
        <v>0</v>
      </c>
      <c r="O98" s="256">
        <v>0</v>
      </c>
      <c r="P98" s="256">
        <v>0</v>
      </c>
      <c r="Q98" s="446" t="s">
        <v>195</v>
      </c>
      <c r="R98" s="331">
        <v>0</v>
      </c>
      <c r="S98" s="256">
        <v>0</v>
      </c>
      <c r="T98" s="256">
        <v>0</v>
      </c>
      <c r="U98" s="446" t="s">
        <v>195</v>
      </c>
      <c r="V98" s="47"/>
      <c r="AD98" s="71"/>
      <c r="AE98" s="71"/>
      <c r="AF98" s="71"/>
      <c r="AG98" s="71"/>
      <c r="AH98" s="71"/>
      <c r="AI98" s="71"/>
    </row>
    <row r="99" spans="1:35" ht="27" customHeight="1">
      <c r="A99" s="51" t="e">
        <f aca="true" t="shared" si="3" ref="A99:A130">IF(COUNTBLANK(C99:IV99)=254,"odstr",IF(AND($A$1="TISK",SUM(J99:U99)=0),"odstr","OK"))</f>
        <v>#REF!</v>
      </c>
      <c r="B99" s="22" t="s">
        <v>94</v>
      </c>
      <c r="C99" s="52"/>
      <c r="D99" s="328"/>
      <c r="E99" s="242">
        <v>5335</v>
      </c>
      <c r="F99" s="329"/>
      <c r="G99" s="657" t="s">
        <v>392</v>
      </c>
      <c r="H99" s="657"/>
      <c r="I99" s="330"/>
      <c r="J99" s="331">
        <v>0</v>
      </c>
      <c r="K99" s="256">
        <v>0</v>
      </c>
      <c r="L99" s="256">
        <v>0</v>
      </c>
      <c r="M99" s="446" t="s">
        <v>195</v>
      </c>
      <c r="N99" s="331">
        <v>0</v>
      </c>
      <c r="O99" s="256">
        <v>0</v>
      </c>
      <c r="P99" s="256">
        <v>0</v>
      </c>
      <c r="Q99" s="446" t="s">
        <v>195</v>
      </c>
      <c r="R99" s="331">
        <v>0</v>
      </c>
      <c r="S99" s="256">
        <v>0</v>
      </c>
      <c r="T99" s="256">
        <v>0</v>
      </c>
      <c r="U99" s="446" t="s">
        <v>195</v>
      </c>
      <c r="V99" s="47"/>
      <c r="AD99" s="71"/>
      <c r="AE99" s="71"/>
      <c r="AF99" s="71"/>
      <c r="AG99" s="71"/>
      <c r="AH99" s="71"/>
      <c r="AI99" s="71"/>
    </row>
    <row r="100" spans="1:35" ht="27" customHeight="1">
      <c r="A100" s="51" t="e">
        <f t="shared" si="3"/>
        <v>#REF!</v>
      </c>
      <c r="B100" s="22" t="s">
        <v>94</v>
      </c>
      <c r="C100" s="52"/>
      <c r="D100" s="328"/>
      <c r="E100" s="242">
        <v>5336</v>
      </c>
      <c r="F100" s="329"/>
      <c r="G100" s="657" t="s">
        <v>338</v>
      </c>
      <c r="H100" s="657"/>
      <c r="I100" s="330"/>
      <c r="J100" s="331">
        <v>19693365.799000002</v>
      </c>
      <c r="K100" s="256">
        <v>41134059.526059985</v>
      </c>
      <c r="L100" s="256">
        <v>41090577.91670999</v>
      </c>
      <c r="M100" s="446">
        <v>0.9989429292938508</v>
      </c>
      <c r="N100" s="331">
        <v>9356464.978000002</v>
      </c>
      <c r="O100" s="256">
        <v>13426302.157719996</v>
      </c>
      <c r="P100" s="256">
        <v>13386970.06514</v>
      </c>
      <c r="Q100" s="446">
        <v>0.9970705193345153</v>
      </c>
      <c r="R100" s="331">
        <v>10336900.821</v>
      </c>
      <c r="S100" s="256">
        <v>27707757.368339993</v>
      </c>
      <c r="T100" s="256">
        <v>27703607.851569988</v>
      </c>
      <c r="U100" s="446">
        <v>0.9998502398907698</v>
      </c>
      <c r="V100" s="47"/>
      <c r="AD100" s="71"/>
      <c r="AE100" s="71"/>
      <c r="AF100" s="71"/>
      <c r="AG100" s="71"/>
      <c r="AH100" s="71"/>
      <c r="AI100" s="71"/>
    </row>
    <row r="101" spans="1:35" ht="27" customHeight="1">
      <c r="A101" s="51" t="e">
        <f t="shared" si="3"/>
        <v>#REF!</v>
      </c>
      <c r="B101" s="22" t="s">
        <v>94</v>
      </c>
      <c r="C101" s="52"/>
      <c r="D101" s="328"/>
      <c r="E101" s="242">
        <v>5339</v>
      </c>
      <c r="F101" s="329"/>
      <c r="G101" s="657" t="s">
        <v>339</v>
      </c>
      <c r="H101" s="657"/>
      <c r="I101" s="330"/>
      <c r="J101" s="331">
        <v>20683779.098</v>
      </c>
      <c r="K101" s="256">
        <v>58947049.22889999</v>
      </c>
      <c r="L101" s="256">
        <v>58938267.20522</v>
      </c>
      <c r="M101" s="446">
        <v>0.9998510184344276</v>
      </c>
      <c r="N101" s="331">
        <v>24790.35</v>
      </c>
      <c r="O101" s="256">
        <v>38760.3641</v>
      </c>
      <c r="P101" s="256">
        <v>35109.352810000004</v>
      </c>
      <c r="Q101" s="446">
        <v>0.9058055471155908</v>
      </c>
      <c r="R101" s="331">
        <v>20658988.748</v>
      </c>
      <c r="S101" s="256">
        <v>58908288.86479999</v>
      </c>
      <c r="T101" s="256">
        <v>58903157.852409996</v>
      </c>
      <c r="U101" s="446">
        <v>0.9999128982951487</v>
      </c>
      <c r="V101" s="47"/>
      <c r="AD101" s="71"/>
      <c r="AE101" s="71"/>
      <c r="AF101" s="71"/>
      <c r="AG101" s="71"/>
      <c r="AH101" s="71"/>
      <c r="AI101" s="71"/>
    </row>
    <row r="102" spans="1:35" ht="27" customHeight="1">
      <c r="A102" s="51" t="e">
        <f t="shared" si="3"/>
        <v>#REF!</v>
      </c>
      <c r="B102" s="22" t="s">
        <v>94</v>
      </c>
      <c r="C102" s="52"/>
      <c r="D102" s="328"/>
      <c r="E102" s="242">
        <v>5341</v>
      </c>
      <c r="F102" s="329"/>
      <c r="G102" s="657" t="s">
        <v>393</v>
      </c>
      <c r="H102" s="657"/>
      <c r="I102" s="330"/>
      <c r="J102" s="331">
        <v>0</v>
      </c>
      <c r="K102" s="256">
        <v>0</v>
      </c>
      <c r="L102" s="256">
        <v>0</v>
      </c>
      <c r="M102" s="446" t="s">
        <v>195</v>
      </c>
      <c r="N102" s="331">
        <v>0</v>
      </c>
      <c r="O102" s="256">
        <v>0</v>
      </c>
      <c r="P102" s="256">
        <v>0</v>
      </c>
      <c r="Q102" s="446" t="s">
        <v>195</v>
      </c>
      <c r="R102" s="331">
        <v>0</v>
      </c>
      <c r="S102" s="256">
        <v>0</v>
      </c>
      <c r="T102" s="256">
        <v>0</v>
      </c>
      <c r="U102" s="446" t="s">
        <v>195</v>
      </c>
      <c r="V102" s="47"/>
      <c r="AD102" s="71"/>
      <c r="AE102" s="71"/>
      <c r="AF102" s="71"/>
      <c r="AG102" s="71"/>
      <c r="AH102" s="71"/>
      <c r="AI102" s="71"/>
    </row>
    <row r="103" spans="1:35" ht="13.5" customHeight="1">
      <c r="A103" s="51" t="e">
        <f t="shared" si="3"/>
        <v>#REF!</v>
      </c>
      <c r="B103" s="22" t="s">
        <v>94</v>
      </c>
      <c r="C103" s="52"/>
      <c r="D103" s="328"/>
      <c r="E103" s="242">
        <v>5342</v>
      </c>
      <c r="F103" s="329"/>
      <c r="G103" s="657" t="s">
        <v>340</v>
      </c>
      <c r="H103" s="657"/>
      <c r="I103" s="330"/>
      <c r="J103" s="331">
        <v>0</v>
      </c>
      <c r="K103" s="256">
        <v>0</v>
      </c>
      <c r="L103" s="256">
        <v>0</v>
      </c>
      <c r="M103" s="446" t="s">
        <v>195</v>
      </c>
      <c r="N103" s="331">
        <v>0</v>
      </c>
      <c r="O103" s="256">
        <v>0</v>
      </c>
      <c r="P103" s="256">
        <v>0</v>
      </c>
      <c r="Q103" s="446" t="s">
        <v>195</v>
      </c>
      <c r="R103" s="331">
        <v>0</v>
      </c>
      <c r="S103" s="256">
        <v>0</v>
      </c>
      <c r="T103" s="256">
        <v>0</v>
      </c>
      <c r="U103" s="446" t="s">
        <v>195</v>
      </c>
      <c r="V103" s="47"/>
      <c r="AD103" s="71"/>
      <c r="AE103" s="71"/>
      <c r="AF103" s="71"/>
      <c r="AG103" s="71"/>
      <c r="AH103" s="71"/>
      <c r="AI103" s="71"/>
    </row>
    <row r="104" spans="1:35" ht="13.5" customHeight="1">
      <c r="A104" s="51" t="e">
        <f t="shared" si="3"/>
        <v>#REF!</v>
      </c>
      <c r="B104" s="22" t="s">
        <v>94</v>
      </c>
      <c r="C104" s="52"/>
      <c r="D104" s="328"/>
      <c r="E104" s="242">
        <v>5343</v>
      </c>
      <c r="F104" s="329"/>
      <c r="G104" s="657" t="s">
        <v>394</v>
      </c>
      <c r="H104" s="657"/>
      <c r="I104" s="330"/>
      <c r="J104" s="331">
        <v>0</v>
      </c>
      <c r="K104" s="256">
        <v>0</v>
      </c>
      <c r="L104" s="256">
        <v>0</v>
      </c>
      <c r="M104" s="446" t="s">
        <v>195</v>
      </c>
      <c r="N104" s="331">
        <v>0</v>
      </c>
      <c r="O104" s="256">
        <v>0</v>
      </c>
      <c r="P104" s="256">
        <v>0</v>
      </c>
      <c r="Q104" s="446" t="s">
        <v>195</v>
      </c>
      <c r="R104" s="331">
        <v>0</v>
      </c>
      <c r="S104" s="256">
        <v>0</v>
      </c>
      <c r="T104" s="256">
        <v>0</v>
      </c>
      <c r="U104" s="446" t="s">
        <v>195</v>
      </c>
      <c r="V104" s="47"/>
      <c r="AD104" s="71"/>
      <c r="AE104" s="71"/>
      <c r="AF104" s="71"/>
      <c r="AG104" s="71"/>
      <c r="AH104" s="71"/>
      <c r="AI104" s="71"/>
    </row>
    <row r="105" spans="1:35" ht="13.5" customHeight="1">
      <c r="A105" s="51" t="e">
        <f t="shared" si="3"/>
        <v>#REF!</v>
      </c>
      <c r="B105" s="22" t="s">
        <v>94</v>
      </c>
      <c r="C105" s="52"/>
      <c r="D105" s="328"/>
      <c r="E105" s="242">
        <v>5361</v>
      </c>
      <c r="F105" s="329"/>
      <c r="G105" s="658" t="s">
        <v>341</v>
      </c>
      <c r="H105" s="658"/>
      <c r="I105" s="330"/>
      <c r="J105" s="331">
        <v>48</v>
      </c>
      <c r="K105" s="256">
        <v>53</v>
      </c>
      <c r="L105" s="256">
        <v>52.1</v>
      </c>
      <c r="M105" s="446">
        <v>0.9830188679245283</v>
      </c>
      <c r="N105" s="331">
        <v>48</v>
      </c>
      <c r="O105" s="256">
        <v>51</v>
      </c>
      <c r="P105" s="256">
        <v>50.1</v>
      </c>
      <c r="Q105" s="446">
        <v>0.9823529411764707</v>
      </c>
      <c r="R105" s="331">
        <v>0</v>
      </c>
      <c r="S105" s="256">
        <v>2</v>
      </c>
      <c r="T105" s="256">
        <v>2</v>
      </c>
      <c r="U105" s="446">
        <v>1</v>
      </c>
      <c r="V105" s="47"/>
      <c r="AD105" s="71"/>
      <c r="AE105" s="71"/>
      <c r="AF105" s="71"/>
      <c r="AG105" s="71"/>
      <c r="AH105" s="71"/>
      <c r="AI105" s="71"/>
    </row>
    <row r="106" spans="1:35" ht="27" customHeight="1">
      <c r="A106" s="51" t="e">
        <f t="shared" si="3"/>
        <v>#REF!</v>
      </c>
      <c r="B106" s="22" t="s">
        <v>94</v>
      </c>
      <c r="C106" s="52"/>
      <c r="D106" s="453"/>
      <c r="E106" s="454">
        <v>5362</v>
      </c>
      <c r="F106" s="455"/>
      <c r="G106" s="658" t="s">
        <v>342</v>
      </c>
      <c r="H106" s="658"/>
      <c r="I106" s="456"/>
      <c r="J106" s="331">
        <v>198.8</v>
      </c>
      <c r="K106" s="256">
        <v>745.91959</v>
      </c>
      <c r="L106" s="256">
        <v>704.53459</v>
      </c>
      <c r="M106" s="446">
        <v>0.9445181483972019</v>
      </c>
      <c r="N106" s="331">
        <v>48.8</v>
      </c>
      <c r="O106" s="256">
        <v>641.16959</v>
      </c>
      <c r="P106" s="256">
        <v>599.78459</v>
      </c>
      <c r="Q106" s="446">
        <v>0.9354538944992697</v>
      </c>
      <c r="R106" s="331">
        <v>150</v>
      </c>
      <c r="S106" s="256">
        <v>104.75</v>
      </c>
      <c r="T106" s="256">
        <v>104.75</v>
      </c>
      <c r="U106" s="446">
        <v>1</v>
      </c>
      <c r="V106" s="47"/>
      <c r="AD106" s="71"/>
      <c r="AE106" s="71"/>
      <c r="AF106" s="71"/>
      <c r="AG106" s="71"/>
      <c r="AH106" s="71"/>
      <c r="AI106" s="71"/>
    </row>
    <row r="107" spans="1:35" ht="26.25" customHeight="1">
      <c r="A107" s="51" t="e">
        <f t="shared" si="3"/>
        <v>#REF!</v>
      </c>
      <c r="B107" s="22" t="s">
        <v>94</v>
      </c>
      <c r="C107" s="52"/>
      <c r="D107" s="453"/>
      <c r="E107" s="454">
        <v>5363</v>
      </c>
      <c r="F107" s="455"/>
      <c r="G107" s="658" t="s">
        <v>343</v>
      </c>
      <c r="H107" s="658"/>
      <c r="I107" s="456"/>
      <c r="J107" s="331">
        <v>27000</v>
      </c>
      <c r="K107" s="256">
        <v>48652.737960000006</v>
      </c>
      <c r="L107" s="256">
        <v>16076.471399999999</v>
      </c>
      <c r="M107" s="446">
        <v>0.3304330254387187</v>
      </c>
      <c r="N107" s="331">
        <v>0</v>
      </c>
      <c r="O107" s="256">
        <v>13665.97858</v>
      </c>
      <c r="P107" s="256">
        <v>13364.5839</v>
      </c>
      <c r="Q107" s="446">
        <v>0.9779456203421035</v>
      </c>
      <c r="R107" s="331">
        <v>27000</v>
      </c>
      <c r="S107" s="256">
        <v>34986.75938</v>
      </c>
      <c r="T107" s="256">
        <v>2711.8875</v>
      </c>
      <c r="U107" s="446">
        <v>0.07751182298839132</v>
      </c>
      <c r="V107" s="47"/>
      <c r="AD107" s="71"/>
      <c r="AE107" s="71"/>
      <c r="AF107" s="71"/>
      <c r="AG107" s="71"/>
      <c r="AH107" s="71"/>
      <c r="AI107" s="71"/>
    </row>
    <row r="108" spans="1:35" ht="13.5" customHeight="1">
      <c r="A108" s="51" t="e">
        <f t="shared" si="3"/>
        <v>#REF!</v>
      </c>
      <c r="B108" s="22" t="s">
        <v>94</v>
      </c>
      <c r="C108" s="52"/>
      <c r="D108" s="453"/>
      <c r="E108" s="454">
        <v>5364</v>
      </c>
      <c r="F108" s="455"/>
      <c r="G108" s="657" t="s">
        <v>395</v>
      </c>
      <c r="H108" s="657"/>
      <c r="I108" s="456"/>
      <c r="J108" s="331">
        <v>0</v>
      </c>
      <c r="K108" s="256">
        <v>900.7480800000001</v>
      </c>
      <c r="L108" s="256">
        <v>900.72269</v>
      </c>
      <c r="M108" s="446">
        <v>0.9999718123184896</v>
      </c>
      <c r="N108" s="331">
        <v>0</v>
      </c>
      <c r="O108" s="256">
        <v>900.7480800000001</v>
      </c>
      <c r="P108" s="256">
        <v>900.72269</v>
      </c>
      <c r="Q108" s="446">
        <v>0.9999718123184896</v>
      </c>
      <c r="R108" s="331">
        <v>0</v>
      </c>
      <c r="S108" s="256">
        <v>0</v>
      </c>
      <c r="T108" s="256">
        <v>0</v>
      </c>
      <c r="U108" s="446" t="s">
        <v>195</v>
      </c>
      <c r="V108" s="47"/>
      <c r="AD108" s="71"/>
      <c r="AE108" s="71"/>
      <c r="AF108" s="71"/>
      <c r="AG108" s="71"/>
      <c r="AH108" s="71"/>
      <c r="AI108" s="71"/>
    </row>
    <row r="109" spans="1:35" ht="27" customHeight="1">
      <c r="A109" s="51" t="e">
        <f t="shared" si="3"/>
        <v>#REF!</v>
      </c>
      <c r="B109" s="22" t="s">
        <v>94</v>
      </c>
      <c r="C109" s="52"/>
      <c r="D109" s="453"/>
      <c r="E109" s="454">
        <v>5365</v>
      </c>
      <c r="F109" s="455"/>
      <c r="G109" s="657" t="s">
        <v>396</v>
      </c>
      <c r="H109" s="657"/>
      <c r="I109" s="456"/>
      <c r="J109" s="331">
        <v>29</v>
      </c>
      <c r="K109" s="256">
        <v>331.7</v>
      </c>
      <c r="L109" s="256">
        <v>319.65</v>
      </c>
      <c r="M109" s="446">
        <v>0.9636719927645463</v>
      </c>
      <c r="N109" s="331">
        <v>29</v>
      </c>
      <c r="O109" s="256">
        <v>330.7</v>
      </c>
      <c r="P109" s="256">
        <v>318.65</v>
      </c>
      <c r="Q109" s="446">
        <v>0.9635621409132143</v>
      </c>
      <c r="R109" s="331">
        <v>0</v>
      </c>
      <c r="S109" s="256">
        <v>1</v>
      </c>
      <c r="T109" s="256">
        <v>1</v>
      </c>
      <c r="U109" s="446">
        <v>1</v>
      </c>
      <c r="V109" s="47"/>
      <c r="AD109" s="71"/>
      <c r="AE109" s="71"/>
      <c r="AF109" s="71"/>
      <c r="AG109" s="71"/>
      <c r="AH109" s="71"/>
      <c r="AI109" s="71"/>
    </row>
    <row r="110" spans="1:35" ht="13.5" customHeight="1">
      <c r="A110" s="51" t="e">
        <f t="shared" si="3"/>
        <v>#REF!</v>
      </c>
      <c r="B110" s="22" t="s">
        <v>94</v>
      </c>
      <c r="C110" s="52"/>
      <c r="D110" s="336"/>
      <c r="E110" s="260">
        <v>5369</v>
      </c>
      <c r="F110" s="337"/>
      <c r="G110" s="656" t="s">
        <v>389</v>
      </c>
      <c r="H110" s="656"/>
      <c r="I110" s="338"/>
      <c r="J110" s="339">
        <v>0</v>
      </c>
      <c r="K110" s="266">
        <v>195.9</v>
      </c>
      <c r="L110" s="266">
        <v>195.8212</v>
      </c>
      <c r="M110" s="448">
        <v>0.9995977539561001</v>
      </c>
      <c r="N110" s="339">
        <v>0</v>
      </c>
      <c r="O110" s="266">
        <v>195.9</v>
      </c>
      <c r="P110" s="266">
        <v>195.8212</v>
      </c>
      <c r="Q110" s="448">
        <v>0.9995977539561001</v>
      </c>
      <c r="R110" s="339">
        <v>0</v>
      </c>
      <c r="S110" s="266">
        <v>0</v>
      </c>
      <c r="T110" s="266">
        <v>0</v>
      </c>
      <c r="U110" s="448" t="s">
        <v>195</v>
      </c>
      <c r="V110" s="47"/>
      <c r="AD110" s="71"/>
      <c r="AE110" s="71"/>
      <c r="AF110" s="71"/>
      <c r="AG110" s="71"/>
      <c r="AH110" s="71"/>
      <c r="AI110" s="71"/>
    </row>
    <row r="111" spans="1:35" ht="13.5" customHeight="1">
      <c r="A111" s="51" t="e">
        <f t="shared" si="3"/>
        <v>#REF!</v>
      </c>
      <c r="B111" s="22" t="s">
        <v>94</v>
      </c>
      <c r="C111" s="52"/>
      <c r="D111" s="391"/>
      <c r="E111" s="392">
        <v>53</v>
      </c>
      <c r="F111" s="393"/>
      <c r="G111" s="651" t="s">
        <v>39</v>
      </c>
      <c r="H111" s="651"/>
      <c r="I111" s="396"/>
      <c r="J111" s="343">
        <v>59210241.86303</v>
      </c>
      <c r="K111" s="274">
        <v>120914143.51914997</v>
      </c>
      <c r="L111" s="274">
        <v>120666761.33436999</v>
      </c>
      <c r="M111" s="449">
        <v>0.9979540674268531</v>
      </c>
      <c r="N111" s="343">
        <v>22580470.000030003</v>
      </c>
      <c r="O111" s="274">
        <v>28085953.253269996</v>
      </c>
      <c r="P111" s="274">
        <v>27948124.472109996</v>
      </c>
      <c r="Q111" s="449">
        <v>0.9950926080408556</v>
      </c>
      <c r="R111" s="343">
        <v>36629771.863</v>
      </c>
      <c r="S111" s="274">
        <v>92828190.26587997</v>
      </c>
      <c r="T111" s="274">
        <v>92718636.86225998</v>
      </c>
      <c r="U111" s="450">
        <v>0.9988198261400313</v>
      </c>
      <c r="V111" s="47"/>
      <c r="AD111" s="71"/>
      <c r="AE111" s="71"/>
      <c r="AF111" s="71"/>
      <c r="AG111" s="71"/>
      <c r="AH111" s="71"/>
      <c r="AI111" s="71"/>
    </row>
    <row r="112" spans="1:35" ht="13.5" customHeight="1">
      <c r="A112" s="51" t="e">
        <f t="shared" si="3"/>
        <v>#REF!</v>
      </c>
      <c r="B112" s="22" t="s">
        <v>94</v>
      </c>
      <c r="C112" s="52"/>
      <c r="D112" s="345"/>
      <c r="E112" s="303">
        <v>5421</v>
      </c>
      <c r="F112" s="346"/>
      <c r="G112" s="664" t="s">
        <v>397</v>
      </c>
      <c r="H112" s="664"/>
      <c r="I112" s="347"/>
      <c r="J112" s="348">
        <v>0</v>
      </c>
      <c r="K112" s="308">
        <v>14</v>
      </c>
      <c r="L112" s="308">
        <v>13.5</v>
      </c>
      <c r="M112" s="451">
        <v>0.9642857142857143</v>
      </c>
      <c r="N112" s="348">
        <v>0</v>
      </c>
      <c r="O112" s="308">
        <v>14</v>
      </c>
      <c r="P112" s="308">
        <v>13.5</v>
      </c>
      <c r="Q112" s="451">
        <v>0.9642857142857143</v>
      </c>
      <c r="R112" s="463">
        <v>0</v>
      </c>
      <c r="S112" s="464">
        <v>0</v>
      </c>
      <c r="T112" s="464">
        <v>0</v>
      </c>
      <c r="U112" s="451" t="s">
        <v>195</v>
      </c>
      <c r="V112" s="47"/>
      <c r="AD112" s="71"/>
      <c r="AE112" s="71"/>
      <c r="AF112" s="71"/>
      <c r="AG112" s="71"/>
      <c r="AH112" s="71"/>
      <c r="AI112" s="71"/>
    </row>
    <row r="113" spans="1:35" ht="13.5" customHeight="1">
      <c r="A113" s="51" t="e">
        <f t="shared" si="3"/>
        <v>#REF!</v>
      </c>
      <c r="B113" s="22" t="s">
        <v>94</v>
      </c>
      <c r="C113" s="52"/>
      <c r="D113" s="328"/>
      <c r="E113" s="242">
        <v>5424</v>
      </c>
      <c r="F113" s="329"/>
      <c r="G113" s="658" t="s">
        <v>345</v>
      </c>
      <c r="H113" s="658"/>
      <c r="I113" s="330"/>
      <c r="J113" s="331">
        <v>84</v>
      </c>
      <c r="K113" s="256">
        <v>428.717</v>
      </c>
      <c r="L113" s="256">
        <v>220.1677</v>
      </c>
      <c r="M113" s="446">
        <v>0.5135501974495996</v>
      </c>
      <c r="N113" s="331">
        <v>84</v>
      </c>
      <c r="O113" s="256">
        <v>303.316</v>
      </c>
      <c r="P113" s="256">
        <v>172.946</v>
      </c>
      <c r="Q113" s="446">
        <v>0.570184230307666</v>
      </c>
      <c r="R113" s="331">
        <v>0</v>
      </c>
      <c r="S113" s="256">
        <v>125.401</v>
      </c>
      <c r="T113" s="257">
        <v>47.2217</v>
      </c>
      <c r="U113" s="446">
        <v>0.3765655776269727</v>
      </c>
      <c r="V113" s="47"/>
      <c r="AD113" s="71"/>
      <c r="AE113" s="71"/>
      <c r="AF113" s="71"/>
      <c r="AG113" s="71"/>
      <c r="AH113" s="71"/>
      <c r="AI113" s="71"/>
    </row>
    <row r="114" spans="1:35" ht="13.5" customHeight="1">
      <c r="A114" s="51" t="e">
        <f t="shared" si="3"/>
        <v>#REF!</v>
      </c>
      <c r="B114" s="22" t="s">
        <v>94</v>
      </c>
      <c r="C114" s="52"/>
      <c r="D114" s="328"/>
      <c r="E114" s="242">
        <v>5429</v>
      </c>
      <c r="F114" s="329"/>
      <c r="G114" s="658" t="s">
        <v>346</v>
      </c>
      <c r="H114" s="658"/>
      <c r="I114" s="330"/>
      <c r="J114" s="331">
        <v>45</v>
      </c>
      <c r="K114" s="256">
        <v>79.5</v>
      </c>
      <c r="L114" s="256">
        <v>61.89</v>
      </c>
      <c r="M114" s="446">
        <v>0.7784905660377358</v>
      </c>
      <c r="N114" s="331">
        <v>45</v>
      </c>
      <c r="O114" s="256">
        <v>79.5</v>
      </c>
      <c r="P114" s="256">
        <v>61.89</v>
      </c>
      <c r="Q114" s="446">
        <v>0.7784905660377358</v>
      </c>
      <c r="R114" s="353">
        <v>0</v>
      </c>
      <c r="S114" s="248">
        <v>0</v>
      </c>
      <c r="T114" s="248">
        <v>0</v>
      </c>
      <c r="U114" s="446" t="s">
        <v>195</v>
      </c>
      <c r="V114" s="47"/>
      <c r="AD114" s="71"/>
      <c r="AE114" s="71"/>
      <c r="AF114" s="71"/>
      <c r="AG114" s="71"/>
      <c r="AH114" s="71"/>
      <c r="AI114" s="71"/>
    </row>
    <row r="115" spans="1:35" ht="17.25" customHeight="1">
      <c r="A115" s="51" t="e">
        <f t="shared" si="3"/>
        <v>#REF!</v>
      </c>
      <c r="B115" s="22" t="s">
        <v>94</v>
      </c>
      <c r="C115" s="52"/>
      <c r="D115" s="328"/>
      <c r="E115" s="242">
        <v>5491</v>
      </c>
      <c r="F115" s="329"/>
      <c r="G115" s="658" t="s">
        <v>347</v>
      </c>
      <c r="H115" s="658"/>
      <c r="I115" s="330"/>
      <c r="J115" s="331">
        <v>15174</v>
      </c>
      <c r="K115" s="256">
        <v>7537</v>
      </c>
      <c r="L115" s="256">
        <v>6579</v>
      </c>
      <c r="M115" s="446">
        <v>0.8728937242934854</v>
      </c>
      <c r="N115" s="331">
        <v>1824</v>
      </c>
      <c r="O115" s="256">
        <v>1937</v>
      </c>
      <c r="P115" s="256">
        <v>1713</v>
      </c>
      <c r="Q115" s="446">
        <v>0.8843572534847702</v>
      </c>
      <c r="R115" s="331">
        <v>13350</v>
      </c>
      <c r="S115" s="256">
        <v>5600</v>
      </c>
      <c r="T115" s="256">
        <v>4866</v>
      </c>
      <c r="U115" s="446">
        <v>0.8689285714285714</v>
      </c>
      <c r="V115" s="47"/>
      <c r="AD115" s="71"/>
      <c r="AE115" s="71"/>
      <c r="AF115" s="71"/>
      <c r="AG115" s="71"/>
      <c r="AH115" s="71"/>
      <c r="AI115" s="71"/>
    </row>
    <row r="116" spans="1:35" ht="17.25" customHeight="1">
      <c r="A116" s="51" t="e">
        <f t="shared" si="3"/>
        <v>#REF!</v>
      </c>
      <c r="B116" s="22" t="s">
        <v>94</v>
      </c>
      <c r="C116" s="52"/>
      <c r="D116" s="328"/>
      <c r="E116" s="242">
        <v>5492</v>
      </c>
      <c r="F116" s="329"/>
      <c r="G116" s="658" t="s">
        <v>348</v>
      </c>
      <c r="H116" s="658"/>
      <c r="I116" s="330"/>
      <c r="J116" s="331">
        <v>12111.1</v>
      </c>
      <c r="K116" s="256">
        <v>12736.573</v>
      </c>
      <c r="L116" s="256">
        <v>11490.5365</v>
      </c>
      <c r="M116" s="446">
        <v>0.9021686210254517</v>
      </c>
      <c r="N116" s="331">
        <v>11219.1</v>
      </c>
      <c r="O116" s="256">
        <v>11885.316</v>
      </c>
      <c r="P116" s="256">
        <v>11033.0365</v>
      </c>
      <c r="Q116" s="446">
        <v>0.928291389139338</v>
      </c>
      <c r="R116" s="331">
        <v>892</v>
      </c>
      <c r="S116" s="256">
        <v>851.257</v>
      </c>
      <c r="T116" s="256">
        <v>457.5</v>
      </c>
      <c r="U116" s="446">
        <v>0.5374405144392352</v>
      </c>
      <c r="V116" s="47"/>
      <c r="AD116" s="71"/>
      <c r="AE116" s="71"/>
      <c r="AF116" s="71"/>
      <c r="AG116" s="71"/>
      <c r="AH116" s="71"/>
      <c r="AI116" s="71"/>
    </row>
    <row r="117" spans="1:35" ht="13.5" customHeight="1">
      <c r="A117" s="51" t="e">
        <f t="shared" si="3"/>
        <v>#REF!</v>
      </c>
      <c r="B117" s="22" t="s">
        <v>94</v>
      </c>
      <c r="C117" s="52"/>
      <c r="D117" s="453"/>
      <c r="E117" s="454">
        <v>5493</v>
      </c>
      <c r="F117" s="455"/>
      <c r="G117" s="657" t="s">
        <v>398</v>
      </c>
      <c r="H117" s="657"/>
      <c r="I117" s="456"/>
      <c r="J117" s="331">
        <v>1341.8</v>
      </c>
      <c r="K117" s="256">
        <v>1435.57933</v>
      </c>
      <c r="L117" s="256">
        <v>816.38823</v>
      </c>
      <c r="M117" s="446">
        <v>0.5686820734595002</v>
      </c>
      <c r="N117" s="331">
        <v>341.8</v>
      </c>
      <c r="O117" s="256">
        <v>475.73232999999993</v>
      </c>
      <c r="P117" s="256">
        <v>360.9525</v>
      </c>
      <c r="Q117" s="446">
        <v>0.7587302296650724</v>
      </c>
      <c r="R117" s="331">
        <v>1000</v>
      </c>
      <c r="S117" s="256">
        <v>959.847</v>
      </c>
      <c r="T117" s="256">
        <v>455.43573</v>
      </c>
      <c r="U117" s="457">
        <v>0.47448784024953977</v>
      </c>
      <c r="V117" s="47"/>
      <c r="AD117" s="71"/>
      <c r="AE117" s="71"/>
      <c r="AF117" s="71"/>
      <c r="AG117" s="71"/>
      <c r="AH117" s="71"/>
      <c r="AI117" s="71"/>
    </row>
    <row r="118" spans="1:35" ht="13.5" customHeight="1">
      <c r="A118" s="51" t="e">
        <f t="shared" si="3"/>
        <v>#REF!</v>
      </c>
      <c r="B118" s="22" t="s">
        <v>94</v>
      </c>
      <c r="C118" s="52"/>
      <c r="D118" s="328"/>
      <c r="E118" s="242">
        <v>5494</v>
      </c>
      <c r="F118" s="329"/>
      <c r="G118" s="657" t="s">
        <v>349</v>
      </c>
      <c r="H118" s="657"/>
      <c r="I118" s="330"/>
      <c r="J118" s="331">
        <v>1219</v>
      </c>
      <c r="K118" s="256">
        <v>1260.0149999999999</v>
      </c>
      <c r="L118" s="256">
        <v>1053.285</v>
      </c>
      <c r="M118" s="446">
        <v>0.8359305246366117</v>
      </c>
      <c r="N118" s="331">
        <v>369</v>
      </c>
      <c r="O118" s="256">
        <v>504.645</v>
      </c>
      <c r="P118" s="256">
        <v>460.431</v>
      </c>
      <c r="Q118" s="446">
        <v>0.9123859346669441</v>
      </c>
      <c r="R118" s="331">
        <v>850</v>
      </c>
      <c r="S118" s="256">
        <v>755.37</v>
      </c>
      <c r="T118" s="256">
        <v>592.854</v>
      </c>
      <c r="U118" s="446">
        <v>0.7848524564120894</v>
      </c>
      <c r="V118" s="47"/>
      <c r="AD118" s="71"/>
      <c r="AE118" s="71"/>
      <c r="AF118" s="71"/>
      <c r="AG118" s="71"/>
      <c r="AH118" s="71"/>
      <c r="AI118" s="71"/>
    </row>
    <row r="119" spans="1:35" ht="13.5" customHeight="1">
      <c r="A119" s="51" t="e">
        <f t="shared" si="3"/>
        <v>#REF!</v>
      </c>
      <c r="B119" s="22" t="s">
        <v>94</v>
      </c>
      <c r="C119" s="52"/>
      <c r="D119" s="336"/>
      <c r="E119" s="260">
        <v>5499</v>
      </c>
      <c r="F119" s="337"/>
      <c r="G119" s="656" t="s">
        <v>399</v>
      </c>
      <c r="H119" s="656"/>
      <c r="I119" s="338"/>
      <c r="J119" s="339">
        <v>5606.85</v>
      </c>
      <c r="K119" s="266">
        <v>8794.2287</v>
      </c>
      <c r="L119" s="266">
        <v>7186.7310800000005</v>
      </c>
      <c r="M119" s="448">
        <v>0.8172099367850191</v>
      </c>
      <c r="N119" s="339">
        <v>5571.85</v>
      </c>
      <c r="O119" s="266">
        <v>7223.228700000001</v>
      </c>
      <c r="P119" s="266">
        <v>5818.06108</v>
      </c>
      <c r="Q119" s="448">
        <v>0.8054654395755183</v>
      </c>
      <c r="R119" s="339">
        <v>35</v>
      </c>
      <c r="S119" s="266">
        <v>1571</v>
      </c>
      <c r="T119" s="266">
        <v>1368.67</v>
      </c>
      <c r="U119" s="448">
        <v>0.871209420751114</v>
      </c>
      <c r="V119" s="47"/>
      <c r="AD119" s="71"/>
      <c r="AE119" s="71"/>
      <c r="AF119" s="71"/>
      <c r="AG119" s="71"/>
      <c r="AH119" s="71"/>
      <c r="AI119" s="71"/>
    </row>
    <row r="120" spans="1:35" ht="13.5" customHeight="1">
      <c r="A120" s="51" t="e">
        <f t="shared" si="3"/>
        <v>#REF!</v>
      </c>
      <c r="B120" s="22"/>
      <c r="C120" s="52"/>
      <c r="D120" s="465"/>
      <c r="E120" s="392">
        <v>54</v>
      </c>
      <c r="F120" s="393"/>
      <c r="G120" s="685" t="s">
        <v>40</v>
      </c>
      <c r="H120" s="685"/>
      <c r="I120" s="396"/>
      <c r="J120" s="343">
        <v>35581.75</v>
      </c>
      <c r="K120" s="274">
        <v>32285.613030000004</v>
      </c>
      <c r="L120" s="274">
        <v>27421.49851</v>
      </c>
      <c r="M120" s="449">
        <v>0.8493411131614494</v>
      </c>
      <c r="N120" s="343">
        <v>19454.75</v>
      </c>
      <c r="O120" s="274">
        <v>22422.738030000004</v>
      </c>
      <c r="P120" s="274">
        <v>19633.81708</v>
      </c>
      <c r="Q120" s="449">
        <v>0.8756208565488912</v>
      </c>
      <c r="R120" s="343">
        <v>16127</v>
      </c>
      <c r="S120" s="274">
        <v>9862.875</v>
      </c>
      <c r="T120" s="274">
        <v>7787.681430000001</v>
      </c>
      <c r="U120" s="450">
        <v>0.7895954708946429</v>
      </c>
      <c r="V120" s="47"/>
      <c r="AD120" s="71"/>
      <c r="AE120" s="71"/>
      <c r="AF120" s="71"/>
      <c r="AG120" s="71"/>
      <c r="AH120" s="71"/>
      <c r="AI120" s="71"/>
    </row>
    <row r="121" spans="1:35" ht="13.5" customHeight="1">
      <c r="A121" s="51" t="e">
        <f t="shared" si="3"/>
        <v>#REF!</v>
      </c>
      <c r="B121" s="22" t="s">
        <v>94</v>
      </c>
      <c r="C121" s="52"/>
      <c r="D121" s="345"/>
      <c r="E121" s="303">
        <v>5511</v>
      </c>
      <c r="F121" s="346"/>
      <c r="G121" s="664" t="s">
        <v>350</v>
      </c>
      <c r="H121" s="664"/>
      <c r="I121" s="347"/>
      <c r="J121" s="348">
        <v>646</v>
      </c>
      <c r="K121" s="308">
        <v>5</v>
      </c>
      <c r="L121" s="308">
        <v>5</v>
      </c>
      <c r="M121" s="451">
        <v>1</v>
      </c>
      <c r="N121" s="348">
        <v>646</v>
      </c>
      <c r="O121" s="308">
        <v>5</v>
      </c>
      <c r="P121" s="308">
        <v>5</v>
      </c>
      <c r="Q121" s="451">
        <v>1</v>
      </c>
      <c r="R121" s="348">
        <v>0</v>
      </c>
      <c r="S121" s="308">
        <v>0</v>
      </c>
      <c r="T121" s="308">
        <v>0</v>
      </c>
      <c r="U121" s="451" t="s">
        <v>195</v>
      </c>
      <c r="V121" s="47"/>
      <c r="AD121" s="71"/>
      <c r="AE121" s="71"/>
      <c r="AF121" s="71"/>
      <c r="AG121" s="71"/>
      <c r="AH121" s="71"/>
      <c r="AI121" s="71"/>
    </row>
    <row r="122" spans="1:35" ht="13.5" customHeight="1">
      <c r="A122" s="51" t="e">
        <f t="shared" si="3"/>
        <v>#REF!</v>
      </c>
      <c r="B122" s="22" t="s">
        <v>94</v>
      </c>
      <c r="C122" s="52"/>
      <c r="D122" s="350"/>
      <c r="E122" s="277">
        <v>5513</v>
      </c>
      <c r="F122" s="351"/>
      <c r="G122" s="323" t="s">
        <v>119</v>
      </c>
      <c r="H122" s="323"/>
      <c r="I122" s="352"/>
      <c r="J122" s="353">
        <v>0</v>
      </c>
      <c r="K122" s="248">
        <v>0</v>
      </c>
      <c r="L122" s="248">
        <v>0</v>
      </c>
      <c r="M122" s="466" t="s">
        <v>195</v>
      </c>
      <c r="N122" s="353">
        <v>0</v>
      </c>
      <c r="O122" s="248">
        <v>0</v>
      </c>
      <c r="P122" s="248">
        <v>0</v>
      </c>
      <c r="Q122" s="446" t="s">
        <v>195</v>
      </c>
      <c r="R122" s="353">
        <v>0</v>
      </c>
      <c r="S122" s="248">
        <v>0</v>
      </c>
      <c r="T122" s="248">
        <v>0</v>
      </c>
      <c r="U122" s="466" t="s">
        <v>195</v>
      </c>
      <c r="V122" s="47"/>
      <c r="AD122" s="71"/>
      <c r="AE122" s="71"/>
      <c r="AF122" s="71"/>
      <c r="AG122" s="71"/>
      <c r="AH122" s="71"/>
      <c r="AI122" s="71"/>
    </row>
    <row r="123" spans="1:35" ht="13.5" customHeight="1">
      <c r="A123" s="51" t="e">
        <f t="shared" si="3"/>
        <v>#REF!</v>
      </c>
      <c r="B123" s="22" t="s">
        <v>94</v>
      </c>
      <c r="C123" s="52"/>
      <c r="D123" s="328"/>
      <c r="E123" s="242">
        <v>5531</v>
      </c>
      <c r="F123" s="329"/>
      <c r="G123" s="658" t="s">
        <v>400</v>
      </c>
      <c r="H123" s="658"/>
      <c r="I123" s="330"/>
      <c r="J123" s="331">
        <v>0</v>
      </c>
      <c r="K123" s="256">
        <v>0</v>
      </c>
      <c r="L123" s="256">
        <v>0</v>
      </c>
      <c r="M123" s="446" t="s">
        <v>195</v>
      </c>
      <c r="N123" s="331">
        <v>0</v>
      </c>
      <c r="O123" s="256">
        <v>0</v>
      </c>
      <c r="P123" s="256">
        <v>0</v>
      </c>
      <c r="Q123" s="446" t="s">
        <v>195</v>
      </c>
      <c r="R123" s="331">
        <v>0</v>
      </c>
      <c r="S123" s="256">
        <v>0</v>
      </c>
      <c r="T123" s="256">
        <v>0</v>
      </c>
      <c r="U123" s="446" t="s">
        <v>195</v>
      </c>
      <c r="V123" s="47"/>
      <c r="AD123" s="71"/>
      <c r="AE123" s="71"/>
      <c r="AF123" s="71"/>
      <c r="AG123" s="71"/>
      <c r="AH123" s="71"/>
      <c r="AI123" s="71"/>
    </row>
    <row r="124" spans="1:35" ht="27" customHeight="1">
      <c r="A124" s="51" t="e">
        <f t="shared" si="3"/>
        <v>#REF!</v>
      </c>
      <c r="B124" s="22" t="s">
        <v>94</v>
      </c>
      <c r="C124" s="52"/>
      <c r="D124" s="336"/>
      <c r="E124" s="260">
        <v>5532</v>
      </c>
      <c r="F124" s="337"/>
      <c r="G124" s="656" t="s">
        <v>401</v>
      </c>
      <c r="H124" s="656"/>
      <c r="I124" s="338"/>
      <c r="J124" s="331">
        <v>943.4</v>
      </c>
      <c r="K124" s="256">
        <v>3857.762</v>
      </c>
      <c r="L124" s="256">
        <v>0</v>
      </c>
      <c r="M124" s="448">
        <v>0</v>
      </c>
      <c r="N124" s="331">
        <v>50</v>
      </c>
      <c r="O124" s="256">
        <v>0</v>
      </c>
      <c r="P124" s="256">
        <v>0</v>
      </c>
      <c r="Q124" s="448" t="s">
        <v>195</v>
      </c>
      <c r="R124" s="339">
        <v>893.4</v>
      </c>
      <c r="S124" s="266">
        <v>3857.762</v>
      </c>
      <c r="T124" s="266">
        <v>0</v>
      </c>
      <c r="U124" s="448">
        <v>0</v>
      </c>
      <c r="V124" s="47"/>
      <c r="AD124" s="71"/>
      <c r="AE124" s="71"/>
      <c r="AF124" s="71"/>
      <c r="AG124" s="71"/>
      <c r="AH124" s="71"/>
      <c r="AI124" s="71"/>
    </row>
    <row r="125" spans="1:35" ht="27" customHeight="1">
      <c r="A125" s="51" t="e">
        <f t="shared" si="3"/>
        <v>#REF!</v>
      </c>
      <c r="B125" s="22" t="s">
        <v>94</v>
      </c>
      <c r="C125" s="52"/>
      <c r="D125" s="465"/>
      <c r="E125" s="270">
        <v>55</v>
      </c>
      <c r="F125" s="467"/>
      <c r="G125" s="685" t="s">
        <v>41</v>
      </c>
      <c r="H125" s="685"/>
      <c r="I125" s="468"/>
      <c r="J125" s="343">
        <v>1589.4</v>
      </c>
      <c r="K125" s="274">
        <v>3862.762</v>
      </c>
      <c r="L125" s="274">
        <v>5</v>
      </c>
      <c r="M125" s="449">
        <v>0.0012944105797872093</v>
      </c>
      <c r="N125" s="343">
        <v>696</v>
      </c>
      <c r="O125" s="274">
        <v>5</v>
      </c>
      <c r="P125" s="274">
        <v>5</v>
      </c>
      <c r="Q125" s="449">
        <v>1</v>
      </c>
      <c r="R125" s="343">
        <v>893.4</v>
      </c>
      <c r="S125" s="274">
        <v>3857.762</v>
      </c>
      <c r="T125" s="274">
        <v>0</v>
      </c>
      <c r="U125" s="469">
        <v>0</v>
      </c>
      <c r="V125" s="47"/>
      <c r="AD125" s="71"/>
      <c r="AE125" s="71"/>
      <c r="AF125" s="71"/>
      <c r="AG125" s="71"/>
      <c r="AH125" s="71"/>
      <c r="AI125" s="71"/>
    </row>
    <row r="126" spans="1:35" ht="27" customHeight="1">
      <c r="A126" s="51" t="e">
        <f t="shared" si="3"/>
        <v>#REF!</v>
      </c>
      <c r="B126" s="22" t="s">
        <v>94</v>
      </c>
      <c r="C126" s="52"/>
      <c r="D126" s="345"/>
      <c r="E126" s="303">
        <v>5612</v>
      </c>
      <c r="F126" s="346"/>
      <c r="G126" s="663" t="s">
        <v>402</v>
      </c>
      <c r="H126" s="663"/>
      <c r="I126" s="347"/>
      <c r="J126" s="348">
        <v>0</v>
      </c>
      <c r="K126" s="308">
        <v>0</v>
      </c>
      <c r="L126" s="308">
        <v>0</v>
      </c>
      <c r="M126" s="451" t="s">
        <v>195</v>
      </c>
      <c r="N126" s="348">
        <v>0</v>
      </c>
      <c r="O126" s="308">
        <v>0</v>
      </c>
      <c r="P126" s="308">
        <v>0</v>
      </c>
      <c r="Q126" s="451" t="s">
        <v>195</v>
      </c>
      <c r="R126" s="348">
        <v>0</v>
      </c>
      <c r="S126" s="308">
        <v>0</v>
      </c>
      <c r="T126" s="308">
        <v>0</v>
      </c>
      <c r="U126" s="451" t="s">
        <v>195</v>
      </c>
      <c r="V126" s="47"/>
      <c r="AD126" s="71"/>
      <c r="AE126" s="71"/>
      <c r="AF126" s="71"/>
      <c r="AG126" s="71"/>
      <c r="AH126" s="71"/>
      <c r="AI126" s="71"/>
    </row>
    <row r="127" spans="1:35" ht="27" customHeight="1">
      <c r="A127" s="51" t="e">
        <f t="shared" si="3"/>
        <v>#REF!</v>
      </c>
      <c r="B127" s="22" t="s">
        <v>94</v>
      </c>
      <c r="C127" s="52"/>
      <c r="D127" s="328"/>
      <c r="E127" s="242">
        <v>5613</v>
      </c>
      <c r="F127" s="329"/>
      <c r="G127" s="657" t="s">
        <v>403</v>
      </c>
      <c r="H127" s="657"/>
      <c r="I127" s="330"/>
      <c r="J127" s="331">
        <v>0</v>
      </c>
      <c r="K127" s="256">
        <v>0</v>
      </c>
      <c r="L127" s="256">
        <v>0</v>
      </c>
      <c r="M127" s="446" t="s">
        <v>195</v>
      </c>
      <c r="N127" s="331">
        <v>0</v>
      </c>
      <c r="O127" s="256">
        <v>0</v>
      </c>
      <c r="P127" s="256">
        <v>0</v>
      </c>
      <c r="Q127" s="446" t="s">
        <v>195</v>
      </c>
      <c r="R127" s="331">
        <v>0</v>
      </c>
      <c r="S127" s="256">
        <v>0</v>
      </c>
      <c r="T127" s="256">
        <v>0</v>
      </c>
      <c r="U127" s="446" t="s">
        <v>195</v>
      </c>
      <c r="V127" s="47"/>
      <c r="AD127" s="71"/>
      <c r="AE127" s="71"/>
      <c r="AF127" s="71"/>
      <c r="AG127" s="71"/>
      <c r="AH127" s="71"/>
      <c r="AI127" s="71"/>
    </row>
    <row r="128" spans="1:35" ht="27" customHeight="1">
      <c r="A128" s="51" t="e">
        <f t="shared" si="3"/>
        <v>#REF!</v>
      </c>
      <c r="B128" s="22" t="s">
        <v>94</v>
      </c>
      <c r="C128" s="52"/>
      <c r="D128" s="328"/>
      <c r="E128" s="242">
        <v>5615</v>
      </c>
      <c r="F128" s="329"/>
      <c r="G128" s="657" t="s">
        <v>404</v>
      </c>
      <c r="H128" s="657"/>
      <c r="I128" s="330"/>
      <c r="J128" s="331">
        <v>0</v>
      </c>
      <c r="K128" s="256">
        <v>0</v>
      </c>
      <c r="L128" s="256">
        <v>0</v>
      </c>
      <c r="M128" s="446" t="s">
        <v>195</v>
      </c>
      <c r="N128" s="331">
        <v>0</v>
      </c>
      <c r="O128" s="256">
        <v>0</v>
      </c>
      <c r="P128" s="256">
        <v>0</v>
      </c>
      <c r="Q128" s="446" t="s">
        <v>195</v>
      </c>
      <c r="R128" s="331">
        <v>0</v>
      </c>
      <c r="S128" s="256">
        <v>0</v>
      </c>
      <c r="T128" s="256">
        <v>0</v>
      </c>
      <c r="U128" s="446" t="s">
        <v>195</v>
      </c>
      <c r="V128" s="47"/>
      <c r="AD128" s="71"/>
      <c r="AE128" s="71"/>
      <c r="AF128" s="71"/>
      <c r="AG128" s="71"/>
      <c r="AH128" s="71"/>
      <c r="AI128" s="71"/>
    </row>
    <row r="129" spans="1:35" ht="13.5" customHeight="1">
      <c r="A129" s="51" t="e">
        <f t="shared" si="3"/>
        <v>#REF!</v>
      </c>
      <c r="B129" s="22" t="s">
        <v>94</v>
      </c>
      <c r="C129" s="52"/>
      <c r="D129" s="328"/>
      <c r="E129" s="242">
        <v>5621</v>
      </c>
      <c r="F129" s="329"/>
      <c r="G129" s="657" t="s">
        <v>557</v>
      </c>
      <c r="H129" s="657"/>
      <c r="I129" s="330"/>
      <c r="J129" s="331">
        <v>0</v>
      </c>
      <c r="K129" s="256">
        <v>757.49</v>
      </c>
      <c r="L129" s="256">
        <v>757.49</v>
      </c>
      <c r="M129" s="446">
        <v>1</v>
      </c>
      <c r="N129" s="331">
        <v>0</v>
      </c>
      <c r="O129" s="256">
        <v>757.49</v>
      </c>
      <c r="P129" s="256">
        <v>757.49</v>
      </c>
      <c r="Q129" s="446">
        <v>1</v>
      </c>
      <c r="R129" s="331">
        <v>0</v>
      </c>
      <c r="S129" s="256">
        <v>0</v>
      </c>
      <c r="T129" s="256">
        <v>0</v>
      </c>
      <c r="U129" s="446" t="s">
        <v>195</v>
      </c>
      <c r="V129" s="47"/>
      <c r="AD129" s="71"/>
      <c r="AE129" s="71"/>
      <c r="AF129" s="71"/>
      <c r="AG129" s="71"/>
      <c r="AH129" s="71"/>
      <c r="AI129" s="71"/>
    </row>
    <row r="130" spans="1:35" ht="18.75" customHeight="1">
      <c r="A130" s="51" t="e">
        <f t="shared" si="3"/>
        <v>#REF!</v>
      </c>
      <c r="B130" s="22"/>
      <c r="C130" s="52"/>
      <c r="D130" s="328"/>
      <c r="E130" s="242">
        <v>5622</v>
      </c>
      <c r="F130" s="329"/>
      <c r="G130" s="657" t="s">
        <v>405</v>
      </c>
      <c r="H130" s="657"/>
      <c r="I130" s="330"/>
      <c r="J130" s="331">
        <v>3000</v>
      </c>
      <c r="K130" s="256">
        <v>7225.479</v>
      </c>
      <c r="L130" s="256">
        <v>6225.479</v>
      </c>
      <c r="M130" s="446">
        <v>0.8616008710287582</v>
      </c>
      <c r="N130" s="331">
        <v>0</v>
      </c>
      <c r="O130" s="256">
        <v>225.479</v>
      </c>
      <c r="P130" s="256">
        <v>225.479</v>
      </c>
      <c r="Q130" s="446">
        <v>1</v>
      </c>
      <c r="R130" s="331">
        <v>3000</v>
      </c>
      <c r="S130" s="256">
        <v>7000</v>
      </c>
      <c r="T130" s="256">
        <v>6000</v>
      </c>
      <c r="U130" s="446">
        <v>0.8571428571428571</v>
      </c>
      <c r="V130" s="47"/>
      <c r="AD130" s="71"/>
      <c r="AE130" s="71"/>
      <c r="AF130" s="71"/>
      <c r="AG130" s="71"/>
      <c r="AH130" s="71"/>
      <c r="AI130" s="71"/>
    </row>
    <row r="131" spans="1:35" ht="18" customHeight="1">
      <c r="A131" s="51" t="e">
        <f aca="true" t="shared" si="4" ref="A131:A162">IF(COUNTBLANK(C131:IV131)=254,"odstr",IF(AND($A$1="TISK",SUM(J131:U131)=0),"odstr","OK"))</f>
        <v>#REF!</v>
      </c>
      <c r="B131" s="22" t="s">
        <v>94</v>
      </c>
      <c r="C131" s="52"/>
      <c r="D131" s="328"/>
      <c r="E131" s="242">
        <v>5629</v>
      </c>
      <c r="F131" s="329"/>
      <c r="G131" s="658" t="s">
        <v>494</v>
      </c>
      <c r="H131" s="658"/>
      <c r="I131" s="330"/>
      <c r="J131" s="331">
        <v>200</v>
      </c>
      <c r="K131" s="256">
        <v>186.23</v>
      </c>
      <c r="L131" s="256">
        <v>186.23</v>
      </c>
      <c r="M131" s="446">
        <v>1</v>
      </c>
      <c r="N131" s="331">
        <v>200</v>
      </c>
      <c r="O131" s="256">
        <v>186.23</v>
      </c>
      <c r="P131" s="256">
        <v>186.23</v>
      </c>
      <c r="Q131" s="446">
        <v>1</v>
      </c>
      <c r="R131" s="331">
        <v>0</v>
      </c>
      <c r="S131" s="256">
        <v>0</v>
      </c>
      <c r="T131" s="256">
        <v>0</v>
      </c>
      <c r="U131" s="446" t="s">
        <v>195</v>
      </c>
      <c r="V131" s="47"/>
      <c r="AD131" s="71"/>
      <c r="AE131" s="71"/>
      <c r="AF131" s="71"/>
      <c r="AG131" s="71"/>
      <c r="AH131" s="71"/>
      <c r="AI131" s="71"/>
    </row>
    <row r="132" spans="1:35" ht="27" customHeight="1">
      <c r="A132" s="51" t="e">
        <f t="shared" si="4"/>
        <v>#REF!</v>
      </c>
      <c r="B132" s="22" t="s">
        <v>94</v>
      </c>
      <c r="C132" s="52"/>
      <c r="D132" s="328"/>
      <c r="E132" s="242">
        <v>5649</v>
      </c>
      <c r="F132" s="329"/>
      <c r="G132" s="657" t="s">
        <v>558</v>
      </c>
      <c r="H132" s="657"/>
      <c r="I132" s="330"/>
      <c r="J132" s="331">
        <v>0</v>
      </c>
      <c r="K132" s="256">
        <v>0</v>
      </c>
      <c r="L132" s="256">
        <v>0</v>
      </c>
      <c r="M132" s="446" t="s">
        <v>195</v>
      </c>
      <c r="N132" s="331">
        <v>0</v>
      </c>
      <c r="O132" s="256">
        <v>0</v>
      </c>
      <c r="P132" s="256">
        <v>0</v>
      </c>
      <c r="Q132" s="446" t="s">
        <v>195</v>
      </c>
      <c r="R132" s="331">
        <v>0</v>
      </c>
      <c r="S132" s="256">
        <v>0</v>
      </c>
      <c r="T132" s="256">
        <v>0</v>
      </c>
      <c r="U132" s="446" t="s">
        <v>195</v>
      </c>
      <c r="V132" s="47"/>
      <c r="AD132" s="71"/>
      <c r="AE132" s="71"/>
      <c r="AF132" s="71"/>
      <c r="AG132" s="71"/>
      <c r="AH132" s="71"/>
      <c r="AI132" s="71"/>
    </row>
    <row r="133" spans="1:35" ht="27" customHeight="1">
      <c r="A133" s="51" t="e">
        <f t="shared" si="4"/>
        <v>#REF!</v>
      </c>
      <c r="B133" s="22" t="s">
        <v>94</v>
      </c>
      <c r="C133" s="52"/>
      <c r="D133" s="328"/>
      <c r="E133" s="242">
        <v>5651</v>
      </c>
      <c r="F133" s="329"/>
      <c r="G133" s="657" t="s">
        <v>406</v>
      </c>
      <c r="H133" s="657"/>
      <c r="I133" s="330"/>
      <c r="J133" s="331">
        <v>66582.9</v>
      </c>
      <c r="K133" s="256">
        <v>99349.48118</v>
      </c>
      <c r="L133" s="256">
        <v>47340.67135999999</v>
      </c>
      <c r="M133" s="446">
        <v>0.47650647791737155</v>
      </c>
      <c r="N133" s="331">
        <v>28212.9</v>
      </c>
      <c r="O133" s="256">
        <v>38653.686270000006</v>
      </c>
      <c r="P133" s="256">
        <v>18350.80067</v>
      </c>
      <c r="Q133" s="446">
        <v>0.4747490457137194</v>
      </c>
      <c r="R133" s="331">
        <v>38370</v>
      </c>
      <c r="S133" s="256">
        <v>60695.794910000004</v>
      </c>
      <c r="T133" s="256">
        <v>28989.870689999996</v>
      </c>
      <c r="U133" s="446">
        <v>0.47762568614491835</v>
      </c>
      <c r="V133" s="47"/>
      <c r="AD133" s="71"/>
      <c r="AE133" s="71"/>
      <c r="AF133" s="71"/>
      <c r="AG133" s="71"/>
      <c r="AH133" s="71"/>
      <c r="AI133" s="71"/>
    </row>
    <row r="134" spans="1:35" ht="13.5" customHeight="1">
      <c r="A134" s="51" t="e">
        <f t="shared" si="4"/>
        <v>#REF!</v>
      </c>
      <c r="B134" s="22" t="s">
        <v>94</v>
      </c>
      <c r="C134" s="52"/>
      <c r="D134" s="424"/>
      <c r="E134" s="311">
        <v>5659</v>
      </c>
      <c r="F134" s="425"/>
      <c r="G134" s="657" t="s">
        <v>407</v>
      </c>
      <c r="H134" s="657"/>
      <c r="I134" s="428"/>
      <c r="J134" s="331">
        <v>0</v>
      </c>
      <c r="K134" s="256">
        <v>330</v>
      </c>
      <c r="L134" s="256">
        <v>330</v>
      </c>
      <c r="M134" s="446">
        <v>1</v>
      </c>
      <c r="N134" s="331">
        <v>0</v>
      </c>
      <c r="O134" s="256">
        <v>330</v>
      </c>
      <c r="P134" s="256">
        <v>330</v>
      </c>
      <c r="Q134" s="446">
        <v>1</v>
      </c>
      <c r="R134" s="470">
        <v>0</v>
      </c>
      <c r="S134" s="430">
        <v>0</v>
      </c>
      <c r="T134" s="430">
        <v>0</v>
      </c>
      <c r="U134" s="446" t="s">
        <v>195</v>
      </c>
      <c r="V134" s="47"/>
      <c r="AD134" s="71"/>
      <c r="AE134" s="71"/>
      <c r="AF134" s="71"/>
      <c r="AG134" s="71"/>
      <c r="AH134" s="71"/>
      <c r="AI134" s="71"/>
    </row>
    <row r="135" spans="1:35" ht="13.5" customHeight="1">
      <c r="A135" s="51" t="e">
        <f t="shared" si="4"/>
        <v>#REF!</v>
      </c>
      <c r="B135" s="22" t="s">
        <v>94</v>
      </c>
      <c r="C135" s="52"/>
      <c r="D135" s="336"/>
      <c r="E135" s="260">
        <v>5660</v>
      </c>
      <c r="F135" s="337"/>
      <c r="G135" s="655" t="s">
        <v>408</v>
      </c>
      <c r="H135" s="655"/>
      <c r="I135" s="338"/>
      <c r="J135" s="331">
        <v>225</v>
      </c>
      <c r="K135" s="256">
        <v>0</v>
      </c>
      <c r="L135" s="256">
        <v>0</v>
      </c>
      <c r="M135" s="448" t="s">
        <v>195</v>
      </c>
      <c r="N135" s="331">
        <v>225</v>
      </c>
      <c r="O135" s="256">
        <v>0</v>
      </c>
      <c r="P135" s="256">
        <v>0</v>
      </c>
      <c r="Q135" s="448" t="s">
        <v>195</v>
      </c>
      <c r="R135" s="339">
        <v>0</v>
      </c>
      <c r="S135" s="266">
        <v>0</v>
      </c>
      <c r="T135" s="266">
        <v>0</v>
      </c>
      <c r="U135" s="448" t="s">
        <v>195</v>
      </c>
      <c r="V135" s="47"/>
      <c r="AD135" s="71"/>
      <c r="AE135" s="71"/>
      <c r="AF135" s="71"/>
      <c r="AG135" s="71"/>
      <c r="AH135" s="71"/>
      <c r="AI135" s="71"/>
    </row>
    <row r="136" spans="1:35" ht="13.5" customHeight="1">
      <c r="A136" s="51" t="e">
        <f t="shared" si="4"/>
        <v>#REF!</v>
      </c>
      <c r="B136" s="22" t="s">
        <v>94</v>
      </c>
      <c r="C136" s="52"/>
      <c r="D136" s="391"/>
      <c r="E136" s="392">
        <v>56</v>
      </c>
      <c r="F136" s="393"/>
      <c r="G136" s="685" t="s">
        <v>42</v>
      </c>
      <c r="H136" s="685"/>
      <c r="I136" s="396"/>
      <c r="J136" s="343">
        <v>70007.9</v>
      </c>
      <c r="K136" s="274">
        <v>107848.68018</v>
      </c>
      <c r="L136" s="274">
        <v>54839.87036</v>
      </c>
      <c r="M136" s="449">
        <v>0.5084890261843907</v>
      </c>
      <c r="N136" s="343">
        <v>28637.9</v>
      </c>
      <c r="O136" s="274">
        <v>40152.885270000006</v>
      </c>
      <c r="P136" s="274">
        <v>19849.99967</v>
      </c>
      <c r="Q136" s="449">
        <v>0.49436048086015905</v>
      </c>
      <c r="R136" s="343">
        <v>41370</v>
      </c>
      <c r="S136" s="274">
        <v>67695.79491</v>
      </c>
      <c r="T136" s="274">
        <v>34989.870689999996</v>
      </c>
      <c r="U136" s="450">
        <v>0.516869190125003</v>
      </c>
      <c r="V136" s="47"/>
      <c r="AD136" s="71"/>
      <c r="AE136" s="71"/>
      <c r="AF136" s="71"/>
      <c r="AG136" s="71"/>
      <c r="AH136" s="71"/>
      <c r="AI136" s="71"/>
    </row>
    <row r="137" spans="1:35" ht="13.5" customHeight="1">
      <c r="A137" s="51" t="e">
        <f t="shared" si="4"/>
        <v>#REF!</v>
      </c>
      <c r="B137" s="22" t="s">
        <v>94</v>
      </c>
      <c r="C137" s="52"/>
      <c r="D137" s="471"/>
      <c r="E137" s="472">
        <v>5901</v>
      </c>
      <c r="F137" s="473"/>
      <c r="G137" s="664" t="s">
        <v>409</v>
      </c>
      <c r="H137" s="664"/>
      <c r="I137" s="474"/>
      <c r="J137" s="307">
        <v>4497965.042</v>
      </c>
      <c r="K137" s="308">
        <v>109816.10424999999</v>
      </c>
      <c r="L137" s="308">
        <v>0.5</v>
      </c>
      <c r="M137" s="451">
        <v>4.5530662685113425E-06</v>
      </c>
      <c r="N137" s="348">
        <v>144930.642</v>
      </c>
      <c r="O137" s="308">
        <v>45397.30023</v>
      </c>
      <c r="P137" s="308">
        <v>0.5</v>
      </c>
      <c r="Q137" s="451">
        <v>1.1013870813171922E-05</v>
      </c>
      <c r="R137" s="348">
        <v>4353034.4</v>
      </c>
      <c r="S137" s="308">
        <v>64418.80401999999</v>
      </c>
      <c r="T137" s="308">
        <v>0</v>
      </c>
      <c r="U137" s="475">
        <v>0</v>
      </c>
      <c r="V137" s="47"/>
      <c r="AD137" s="71"/>
      <c r="AE137" s="71"/>
      <c r="AF137" s="71"/>
      <c r="AG137" s="71"/>
      <c r="AH137" s="71"/>
      <c r="AI137" s="71"/>
    </row>
    <row r="138" spans="1:35" ht="13.5" customHeight="1">
      <c r="A138" s="51" t="e">
        <f t="shared" si="4"/>
        <v>#REF!</v>
      </c>
      <c r="B138" s="22" t="s">
        <v>94</v>
      </c>
      <c r="C138" s="52"/>
      <c r="D138" s="453"/>
      <c r="E138" s="454">
        <v>5902</v>
      </c>
      <c r="F138" s="455"/>
      <c r="G138" s="658" t="s">
        <v>410</v>
      </c>
      <c r="H138" s="658"/>
      <c r="I138" s="456"/>
      <c r="J138" s="255">
        <v>0</v>
      </c>
      <c r="K138" s="256">
        <v>0.1</v>
      </c>
      <c r="L138" s="256">
        <v>0.062060000000000004</v>
      </c>
      <c r="M138" s="446">
        <v>0.6206</v>
      </c>
      <c r="N138" s="331">
        <v>0</v>
      </c>
      <c r="O138" s="256">
        <v>0.1</v>
      </c>
      <c r="P138" s="256">
        <v>0.062060000000000004</v>
      </c>
      <c r="Q138" s="446">
        <v>0.6206</v>
      </c>
      <c r="R138" s="331">
        <v>0</v>
      </c>
      <c r="S138" s="256">
        <v>0</v>
      </c>
      <c r="T138" s="256">
        <v>0</v>
      </c>
      <c r="U138" s="457" t="s">
        <v>195</v>
      </c>
      <c r="V138" s="47"/>
      <c r="AD138" s="71"/>
      <c r="AE138" s="71"/>
      <c r="AF138" s="71"/>
      <c r="AG138" s="71"/>
      <c r="AH138" s="71"/>
      <c r="AI138" s="71"/>
    </row>
    <row r="139" spans="1:35" ht="13.5" customHeight="1">
      <c r="A139" s="51" t="e">
        <f t="shared" si="4"/>
        <v>#REF!</v>
      </c>
      <c r="B139" s="22" t="s">
        <v>94</v>
      </c>
      <c r="C139" s="52"/>
      <c r="D139" s="336"/>
      <c r="E139" s="260">
        <v>5909</v>
      </c>
      <c r="F139" s="337"/>
      <c r="G139" s="656" t="s">
        <v>351</v>
      </c>
      <c r="H139" s="656"/>
      <c r="I139" s="338"/>
      <c r="J139" s="286">
        <v>909724.18066</v>
      </c>
      <c r="K139" s="287">
        <v>26312.46619</v>
      </c>
      <c r="L139" s="287">
        <v>3703.43458</v>
      </c>
      <c r="M139" s="447">
        <v>0.1407482884066368</v>
      </c>
      <c r="N139" s="335">
        <v>867982.7906599999</v>
      </c>
      <c r="O139" s="287">
        <v>17693.01855</v>
      </c>
      <c r="P139" s="287">
        <v>2872.3579</v>
      </c>
      <c r="Q139" s="447">
        <v>0.16234414110191503</v>
      </c>
      <c r="R139" s="335">
        <v>41741.39</v>
      </c>
      <c r="S139" s="287">
        <v>8619.447639999999</v>
      </c>
      <c r="T139" s="287">
        <v>831.0766799999999</v>
      </c>
      <c r="U139" s="447">
        <v>0.09641878629707647</v>
      </c>
      <c r="V139" s="47"/>
      <c r="AD139" s="71"/>
      <c r="AE139" s="71"/>
      <c r="AF139" s="71"/>
      <c r="AG139" s="71"/>
      <c r="AH139" s="71"/>
      <c r="AI139" s="71"/>
    </row>
    <row r="140" spans="1:35" ht="13.5" customHeight="1">
      <c r="A140" s="51" t="e">
        <f t="shared" si="4"/>
        <v>#REF!</v>
      </c>
      <c r="B140" s="22" t="s">
        <v>94</v>
      </c>
      <c r="C140" s="52"/>
      <c r="D140" s="391"/>
      <c r="E140" s="392">
        <v>59</v>
      </c>
      <c r="F140" s="393"/>
      <c r="G140" s="685" t="s">
        <v>43</v>
      </c>
      <c r="H140" s="685"/>
      <c r="I140" s="396"/>
      <c r="J140" s="273">
        <v>5407689.2226599995</v>
      </c>
      <c r="K140" s="274">
        <v>136128.67044</v>
      </c>
      <c r="L140" s="274">
        <v>3703.9966400000003</v>
      </c>
      <c r="M140" s="449">
        <v>0.027209526310863163</v>
      </c>
      <c r="N140" s="343">
        <v>1012913.4326599999</v>
      </c>
      <c r="O140" s="274">
        <v>63090.41878</v>
      </c>
      <c r="P140" s="274">
        <v>2872.91996</v>
      </c>
      <c r="Q140" s="449">
        <v>0.04553654921863874</v>
      </c>
      <c r="R140" s="343">
        <v>4394775.79</v>
      </c>
      <c r="S140" s="274">
        <v>73038.25165999998</v>
      </c>
      <c r="T140" s="274">
        <v>831.0766799999999</v>
      </c>
      <c r="U140" s="450">
        <v>0.01137864969535061</v>
      </c>
      <c r="V140" s="47"/>
      <c r="AD140" s="71"/>
      <c r="AE140" s="71"/>
      <c r="AF140" s="71"/>
      <c r="AG140" s="71"/>
      <c r="AH140" s="71"/>
      <c r="AI140" s="71"/>
    </row>
    <row r="141" spans="1:35" ht="13.5" customHeight="1">
      <c r="A141" s="51" t="e">
        <f t="shared" si="4"/>
        <v>#REF!</v>
      </c>
      <c r="B141" s="22" t="s">
        <v>94</v>
      </c>
      <c r="C141" s="52"/>
      <c r="D141" s="391"/>
      <c r="E141" s="392">
        <v>5</v>
      </c>
      <c r="F141" s="393"/>
      <c r="G141" s="685" t="s">
        <v>206</v>
      </c>
      <c r="H141" s="685"/>
      <c r="I141" s="396"/>
      <c r="J141" s="273">
        <v>68369775.36441</v>
      </c>
      <c r="K141" s="274">
        <v>130058413.02361995</v>
      </c>
      <c r="L141" s="274">
        <v>128801303.79439</v>
      </c>
      <c r="M141" s="449">
        <v>0.9903342721166246</v>
      </c>
      <c r="N141" s="343">
        <v>25720178.493410006</v>
      </c>
      <c r="O141" s="274">
        <v>32761511.902689993</v>
      </c>
      <c r="P141" s="274">
        <v>31909918.22163</v>
      </c>
      <c r="Q141" s="449">
        <v>0.9740062765238233</v>
      </c>
      <c r="R141" s="343">
        <v>42649596.87099999</v>
      </c>
      <c r="S141" s="274">
        <v>97296901.12092996</v>
      </c>
      <c r="T141" s="274">
        <v>96891385.57275999</v>
      </c>
      <c r="U141" s="450">
        <v>0.9958321843399107</v>
      </c>
      <c r="V141" s="47"/>
      <c r="AD141" s="71"/>
      <c r="AE141" s="71"/>
      <c r="AF141" s="71"/>
      <c r="AG141" s="71"/>
      <c r="AH141" s="71"/>
      <c r="AI141" s="71"/>
    </row>
    <row r="142" spans="1:35" ht="13.5" customHeight="1">
      <c r="A142" s="51" t="e">
        <f t="shared" si="4"/>
        <v>#REF!</v>
      </c>
      <c r="B142" s="22" t="s">
        <v>94</v>
      </c>
      <c r="C142" s="52"/>
      <c r="D142" s="345"/>
      <c r="E142" s="303">
        <v>6111</v>
      </c>
      <c r="F142" s="346"/>
      <c r="G142" s="664" t="s">
        <v>313</v>
      </c>
      <c r="H142" s="664"/>
      <c r="I142" s="347"/>
      <c r="J142" s="247">
        <v>588</v>
      </c>
      <c r="K142" s="248">
        <v>1551.1680000000001</v>
      </c>
      <c r="L142" s="248">
        <v>1357.15157</v>
      </c>
      <c r="M142" s="466">
        <v>0.8749223617299995</v>
      </c>
      <c r="N142" s="353">
        <v>588</v>
      </c>
      <c r="O142" s="248">
        <v>1400.228</v>
      </c>
      <c r="P142" s="248">
        <v>1206.21617</v>
      </c>
      <c r="Q142" s="466">
        <v>0.8614426864767737</v>
      </c>
      <c r="R142" s="353">
        <v>0</v>
      </c>
      <c r="S142" s="248">
        <v>150.94</v>
      </c>
      <c r="T142" s="248">
        <v>150.9354</v>
      </c>
      <c r="U142" s="466">
        <v>0.999969524314297</v>
      </c>
      <c r="V142" s="47"/>
      <c r="AD142" s="71"/>
      <c r="AE142" s="71"/>
      <c r="AF142" s="71"/>
      <c r="AG142" s="71"/>
      <c r="AH142" s="71"/>
      <c r="AI142" s="71"/>
    </row>
    <row r="143" spans="1:35" ht="13.5" customHeight="1">
      <c r="A143" s="51" t="e">
        <f t="shared" si="4"/>
        <v>#REF!</v>
      </c>
      <c r="B143" s="22" t="s">
        <v>94</v>
      </c>
      <c r="C143" s="52"/>
      <c r="D143" s="328"/>
      <c r="E143" s="242">
        <v>6112</v>
      </c>
      <c r="F143" s="329"/>
      <c r="G143" s="658" t="s">
        <v>352</v>
      </c>
      <c r="H143" s="658"/>
      <c r="I143" s="330"/>
      <c r="J143" s="255">
        <v>0</v>
      </c>
      <c r="K143" s="256">
        <v>0</v>
      </c>
      <c r="L143" s="256">
        <v>0</v>
      </c>
      <c r="M143" s="446" t="s">
        <v>195</v>
      </c>
      <c r="N143" s="331">
        <v>0</v>
      </c>
      <c r="O143" s="256">
        <v>0</v>
      </c>
      <c r="P143" s="256">
        <v>0</v>
      </c>
      <c r="Q143" s="446" t="s">
        <v>195</v>
      </c>
      <c r="R143" s="331">
        <v>0</v>
      </c>
      <c r="S143" s="256">
        <v>0</v>
      </c>
      <c r="T143" s="256">
        <v>0</v>
      </c>
      <c r="U143" s="446" t="s">
        <v>195</v>
      </c>
      <c r="V143" s="47"/>
      <c r="AD143" s="71"/>
      <c r="AE143" s="71"/>
      <c r="AF143" s="71"/>
      <c r="AG143" s="71"/>
      <c r="AH143" s="71"/>
      <c r="AI143" s="71"/>
    </row>
    <row r="144" spans="1:35" ht="13.5" customHeight="1">
      <c r="A144" s="51" t="e">
        <f t="shared" si="4"/>
        <v>#REF!</v>
      </c>
      <c r="B144" s="22" t="s">
        <v>94</v>
      </c>
      <c r="C144" s="52"/>
      <c r="D144" s="328"/>
      <c r="E144" s="242">
        <v>6113</v>
      </c>
      <c r="F144" s="329"/>
      <c r="G144" s="658" t="s">
        <v>411</v>
      </c>
      <c r="H144" s="658"/>
      <c r="I144" s="330"/>
      <c r="J144" s="255">
        <v>0</v>
      </c>
      <c r="K144" s="256">
        <v>0</v>
      </c>
      <c r="L144" s="256">
        <v>0</v>
      </c>
      <c r="M144" s="446" t="s">
        <v>195</v>
      </c>
      <c r="N144" s="331">
        <v>0</v>
      </c>
      <c r="O144" s="256">
        <v>0</v>
      </c>
      <c r="P144" s="256">
        <v>0</v>
      </c>
      <c r="Q144" s="446" t="s">
        <v>195</v>
      </c>
      <c r="R144" s="331">
        <v>0</v>
      </c>
      <c r="S144" s="256">
        <v>0</v>
      </c>
      <c r="T144" s="256">
        <v>0</v>
      </c>
      <c r="U144" s="446" t="s">
        <v>195</v>
      </c>
      <c r="V144" s="47"/>
      <c r="AD144" s="71"/>
      <c r="AE144" s="71"/>
      <c r="AF144" s="71"/>
      <c r="AG144" s="71"/>
      <c r="AH144" s="71"/>
      <c r="AI144" s="71"/>
    </row>
    <row r="145" spans="1:35" ht="13.5" customHeight="1">
      <c r="A145" s="51" t="e">
        <f t="shared" si="4"/>
        <v>#REF!</v>
      </c>
      <c r="B145" s="22" t="s">
        <v>94</v>
      </c>
      <c r="C145" s="52"/>
      <c r="D145" s="328"/>
      <c r="E145" s="242">
        <v>6119</v>
      </c>
      <c r="F145" s="329"/>
      <c r="G145" s="658" t="s">
        <v>353</v>
      </c>
      <c r="H145" s="658"/>
      <c r="I145" s="330"/>
      <c r="J145" s="255">
        <v>10420</v>
      </c>
      <c r="K145" s="256">
        <v>6990.2</v>
      </c>
      <c r="L145" s="256">
        <v>2047.4988</v>
      </c>
      <c r="M145" s="446">
        <v>0.2929099024348374</v>
      </c>
      <c r="N145" s="331">
        <v>10420</v>
      </c>
      <c r="O145" s="256">
        <v>6990.2</v>
      </c>
      <c r="P145" s="256">
        <v>2047.4988</v>
      </c>
      <c r="Q145" s="446">
        <v>0.2929099024348374</v>
      </c>
      <c r="R145" s="331">
        <v>0</v>
      </c>
      <c r="S145" s="256">
        <v>0</v>
      </c>
      <c r="T145" s="256">
        <v>0</v>
      </c>
      <c r="U145" s="446" t="s">
        <v>195</v>
      </c>
      <c r="V145" s="47"/>
      <c r="AD145" s="71"/>
      <c r="AE145" s="71"/>
      <c r="AF145" s="71"/>
      <c r="AG145" s="71"/>
      <c r="AH145" s="71"/>
      <c r="AI145" s="71"/>
    </row>
    <row r="146" spans="1:35" ht="13.5" customHeight="1">
      <c r="A146" s="51" t="e">
        <f t="shared" si="4"/>
        <v>#REF!</v>
      </c>
      <c r="B146" s="22" t="s">
        <v>94</v>
      </c>
      <c r="C146" s="52"/>
      <c r="D146" s="328"/>
      <c r="E146" s="242">
        <v>6121</v>
      </c>
      <c r="F146" s="329"/>
      <c r="G146" s="658" t="s">
        <v>354</v>
      </c>
      <c r="H146" s="658"/>
      <c r="I146" s="330"/>
      <c r="J146" s="255">
        <v>8809758.78961</v>
      </c>
      <c r="K146" s="256">
        <v>13742376.018879997</v>
      </c>
      <c r="L146" s="256">
        <v>8786988.876459999</v>
      </c>
      <c r="M146" s="446">
        <v>0.639408270039182</v>
      </c>
      <c r="N146" s="331">
        <v>7853672.20955</v>
      </c>
      <c r="O146" s="256">
        <v>11876689.691859996</v>
      </c>
      <c r="P146" s="256">
        <v>7924724.169609999</v>
      </c>
      <c r="Q146" s="446">
        <v>0.6672502502983991</v>
      </c>
      <c r="R146" s="331">
        <v>956086.58006</v>
      </c>
      <c r="S146" s="256">
        <v>1865686.3270200002</v>
      </c>
      <c r="T146" s="256">
        <v>862264.7068500002</v>
      </c>
      <c r="U146" s="446">
        <v>0.4621702449989369</v>
      </c>
      <c r="V146" s="47"/>
      <c r="AD146" s="71"/>
      <c r="AE146" s="71"/>
      <c r="AF146" s="71"/>
      <c r="AG146" s="71"/>
      <c r="AH146" s="71"/>
      <c r="AI146" s="71"/>
    </row>
    <row r="147" spans="1:35" ht="13.5" customHeight="1">
      <c r="A147" s="51" t="e">
        <f t="shared" si="4"/>
        <v>#REF!</v>
      </c>
      <c r="B147" s="22" t="s">
        <v>94</v>
      </c>
      <c r="C147" s="52"/>
      <c r="D147" s="328"/>
      <c r="E147" s="242">
        <v>6122</v>
      </c>
      <c r="F147" s="329"/>
      <c r="G147" s="658" t="s">
        <v>355</v>
      </c>
      <c r="H147" s="658"/>
      <c r="I147" s="330"/>
      <c r="J147" s="255">
        <v>136430.28399999999</v>
      </c>
      <c r="K147" s="256">
        <v>397880.93423</v>
      </c>
      <c r="L147" s="256">
        <v>312571.15768999996</v>
      </c>
      <c r="M147" s="446">
        <v>0.7855896847505498</v>
      </c>
      <c r="N147" s="331">
        <v>98730.284</v>
      </c>
      <c r="O147" s="256">
        <v>358901.47674</v>
      </c>
      <c r="P147" s="256">
        <v>292832.79076999996</v>
      </c>
      <c r="Q147" s="446">
        <v>0.8159141428725233</v>
      </c>
      <c r="R147" s="331">
        <v>37700</v>
      </c>
      <c r="S147" s="256">
        <v>38979.45749</v>
      </c>
      <c r="T147" s="256">
        <v>19738.36692</v>
      </c>
      <c r="U147" s="446">
        <v>0.5063786976784833</v>
      </c>
      <c r="V147" s="47"/>
      <c r="AD147" s="71"/>
      <c r="AE147" s="71"/>
      <c r="AF147" s="71"/>
      <c r="AG147" s="71"/>
      <c r="AH147" s="71"/>
      <c r="AI147" s="71"/>
    </row>
    <row r="148" spans="1:35" ht="13.5" customHeight="1">
      <c r="A148" s="51" t="e">
        <f t="shared" si="4"/>
        <v>#REF!</v>
      </c>
      <c r="B148" s="22" t="s">
        <v>94</v>
      </c>
      <c r="C148" s="52"/>
      <c r="D148" s="328"/>
      <c r="E148" s="242">
        <v>6123</v>
      </c>
      <c r="F148" s="329"/>
      <c r="G148" s="658" t="s">
        <v>356</v>
      </c>
      <c r="H148" s="658"/>
      <c r="I148" s="330"/>
      <c r="J148" s="255">
        <v>775.9</v>
      </c>
      <c r="K148" s="256">
        <v>1279</v>
      </c>
      <c r="L148" s="256">
        <v>1178.327</v>
      </c>
      <c r="M148" s="446">
        <v>0.9212877247849882</v>
      </c>
      <c r="N148" s="331">
        <v>775.9</v>
      </c>
      <c r="O148" s="256">
        <v>1121.7</v>
      </c>
      <c r="P148" s="256">
        <v>1117.827</v>
      </c>
      <c r="Q148" s="446">
        <v>0.9965472051350628</v>
      </c>
      <c r="R148" s="331">
        <v>0</v>
      </c>
      <c r="S148" s="256">
        <v>157.3</v>
      </c>
      <c r="T148" s="256">
        <v>60.5</v>
      </c>
      <c r="U148" s="446">
        <v>0.3846153846153846</v>
      </c>
      <c r="V148" s="47"/>
      <c r="AD148" s="71"/>
      <c r="AE148" s="71"/>
      <c r="AF148" s="71"/>
      <c r="AG148" s="71"/>
      <c r="AH148" s="71"/>
      <c r="AI148" s="71"/>
    </row>
    <row r="149" spans="1:35" ht="13.5" customHeight="1">
      <c r="A149" s="51" t="e">
        <f t="shared" si="4"/>
        <v>#REF!</v>
      </c>
      <c r="B149" s="22" t="s">
        <v>94</v>
      </c>
      <c r="C149" s="52"/>
      <c r="D149" s="328"/>
      <c r="E149" s="242">
        <v>6124</v>
      </c>
      <c r="F149" s="329"/>
      <c r="G149" s="658" t="s">
        <v>412</v>
      </c>
      <c r="H149" s="658"/>
      <c r="I149" s="330"/>
      <c r="J149" s="255">
        <v>0</v>
      </c>
      <c r="K149" s="256">
        <v>0</v>
      </c>
      <c r="L149" s="256">
        <v>0</v>
      </c>
      <c r="M149" s="446" t="s">
        <v>195</v>
      </c>
      <c r="N149" s="331">
        <v>0</v>
      </c>
      <c r="O149" s="256">
        <v>0</v>
      </c>
      <c r="P149" s="256">
        <v>0</v>
      </c>
      <c r="Q149" s="446" t="s">
        <v>195</v>
      </c>
      <c r="R149" s="331"/>
      <c r="S149" s="256"/>
      <c r="T149" s="256"/>
      <c r="U149" s="446" t="s">
        <v>195</v>
      </c>
      <c r="V149" s="47"/>
      <c r="AD149" s="71"/>
      <c r="AE149" s="71"/>
      <c r="AF149" s="71"/>
      <c r="AG149" s="71"/>
      <c r="AH149" s="71"/>
      <c r="AI149" s="71"/>
    </row>
    <row r="150" spans="1:35" ht="13.5" customHeight="1">
      <c r="A150" s="51" t="e">
        <f t="shared" si="4"/>
        <v>#REF!</v>
      </c>
      <c r="B150" s="22" t="s">
        <v>94</v>
      </c>
      <c r="C150" s="52"/>
      <c r="D150" s="328"/>
      <c r="E150" s="242">
        <v>6125</v>
      </c>
      <c r="F150" s="329"/>
      <c r="G150" s="658" t="s">
        <v>357</v>
      </c>
      <c r="H150" s="658"/>
      <c r="I150" s="330"/>
      <c r="J150" s="255">
        <v>1420</v>
      </c>
      <c r="K150" s="256">
        <v>16747.72867</v>
      </c>
      <c r="L150" s="256">
        <v>11350.41925</v>
      </c>
      <c r="M150" s="446">
        <v>0.677728871398058</v>
      </c>
      <c r="N150" s="331">
        <v>1420</v>
      </c>
      <c r="O150" s="256">
        <v>15882.81</v>
      </c>
      <c r="P150" s="256">
        <v>10486.58458</v>
      </c>
      <c r="Q150" s="446">
        <v>0.6602474360645252</v>
      </c>
      <c r="R150" s="331">
        <v>0</v>
      </c>
      <c r="S150" s="256">
        <v>864.91867</v>
      </c>
      <c r="T150" s="256">
        <v>863.8346700000001</v>
      </c>
      <c r="U150" s="446">
        <v>0.9987467029703498</v>
      </c>
      <c r="V150" s="47"/>
      <c r="AD150" s="71"/>
      <c r="AE150" s="71"/>
      <c r="AF150" s="71"/>
      <c r="AG150" s="71"/>
      <c r="AH150" s="71"/>
      <c r="AI150" s="71"/>
    </row>
    <row r="151" spans="1:35" ht="13.5" customHeight="1">
      <c r="A151" s="51" t="e">
        <f t="shared" si="4"/>
        <v>#REF!</v>
      </c>
      <c r="B151" s="22" t="s">
        <v>94</v>
      </c>
      <c r="C151" s="52"/>
      <c r="D151" s="328"/>
      <c r="E151" s="242">
        <v>6127</v>
      </c>
      <c r="F151" s="329"/>
      <c r="G151" s="658" t="s">
        <v>358</v>
      </c>
      <c r="H151" s="658"/>
      <c r="I151" s="330"/>
      <c r="J151" s="255">
        <v>0</v>
      </c>
      <c r="K151" s="256">
        <v>140</v>
      </c>
      <c r="L151" s="256">
        <v>0</v>
      </c>
      <c r="M151" s="446">
        <v>0</v>
      </c>
      <c r="N151" s="331">
        <v>0</v>
      </c>
      <c r="O151" s="256">
        <v>140</v>
      </c>
      <c r="P151" s="256">
        <v>0</v>
      </c>
      <c r="Q151" s="446">
        <v>0</v>
      </c>
      <c r="R151" s="331">
        <v>0</v>
      </c>
      <c r="S151" s="256">
        <v>0</v>
      </c>
      <c r="T151" s="256">
        <v>0</v>
      </c>
      <c r="U151" s="446" t="s">
        <v>195</v>
      </c>
      <c r="V151" s="47"/>
      <c r="AD151" s="71"/>
      <c r="AE151" s="71"/>
      <c r="AF151" s="71"/>
      <c r="AG151" s="71"/>
      <c r="AH151" s="71"/>
      <c r="AI151" s="71"/>
    </row>
    <row r="152" spans="1:35" ht="13.5" customHeight="1">
      <c r="A152" s="51" t="e">
        <f t="shared" si="4"/>
        <v>#REF!</v>
      </c>
      <c r="B152" s="22" t="s">
        <v>94</v>
      </c>
      <c r="C152" s="52"/>
      <c r="D152" s="476"/>
      <c r="E152" s="242">
        <v>6129</v>
      </c>
      <c r="F152" s="477"/>
      <c r="G152" s="658" t="s">
        <v>359</v>
      </c>
      <c r="H152" s="658"/>
      <c r="I152" s="478"/>
      <c r="J152" s="255">
        <v>1100</v>
      </c>
      <c r="K152" s="256">
        <v>12789.332</v>
      </c>
      <c r="L152" s="256">
        <v>8892.303989999999</v>
      </c>
      <c r="M152" s="446">
        <v>0.6952907305870235</v>
      </c>
      <c r="N152" s="331">
        <v>1100</v>
      </c>
      <c r="O152" s="256">
        <v>12789.332</v>
      </c>
      <c r="P152" s="256">
        <v>8892.303989999999</v>
      </c>
      <c r="Q152" s="446">
        <v>0.6952907305870235</v>
      </c>
      <c r="R152" s="331">
        <v>0</v>
      </c>
      <c r="S152" s="256">
        <v>0</v>
      </c>
      <c r="T152" s="256">
        <v>0</v>
      </c>
      <c r="U152" s="446" t="s">
        <v>195</v>
      </c>
      <c r="V152" s="47"/>
      <c r="AD152" s="71"/>
      <c r="AE152" s="71"/>
      <c r="AF152" s="71"/>
      <c r="AG152" s="71"/>
      <c r="AH152" s="71"/>
      <c r="AI152" s="71"/>
    </row>
    <row r="153" spans="1:35" ht="13.5" customHeight="1">
      <c r="A153" s="51" t="e">
        <f t="shared" si="4"/>
        <v>#REF!</v>
      </c>
      <c r="B153" s="22" t="s">
        <v>94</v>
      </c>
      <c r="C153" s="52"/>
      <c r="D153" s="336"/>
      <c r="E153" s="260">
        <v>6130</v>
      </c>
      <c r="F153" s="337"/>
      <c r="G153" s="656" t="s">
        <v>360</v>
      </c>
      <c r="H153" s="656"/>
      <c r="I153" s="338"/>
      <c r="J153" s="265">
        <v>16307</v>
      </c>
      <c r="K153" s="266">
        <v>58121.672999999995</v>
      </c>
      <c r="L153" s="266">
        <v>54726.0326</v>
      </c>
      <c r="M153" s="448">
        <v>0.9415770361599881</v>
      </c>
      <c r="N153" s="339">
        <v>16245</v>
      </c>
      <c r="O153" s="266">
        <v>57862.471</v>
      </c>
      <c r="P153" s="266">
        <v>54567.8886</v>
      </c>
      <c r="Q153" s="448">
        <v>0.9430618440059361</v>
      </c>
      <c r="R153" s="339">
        <v>62</v>
      </c>
      <c r="S153" s="266">
        <v>259.202</v>
      </c>
      <c r="T153" s="266">
        <v>158.144</v>
      </c>
      <c r="U153" s="448">
        <v>0.6101187490837262</v>
      </c>
      <c r="V153" s="47"/>
      <c r="AD153" s="71"/>
      <c r="AE153" s="71"/>
      <c r="AF153" s="71"/>
      <c r="AG153" s="71"/>
      <c r="AH153" s="71"/>
      <c r="AI153" s="71"/>
    </row>
    <row r="154" spans="1:35" ht="13.5" customHeight="1">
      <c r="A154" s="51" t="e">
        <f t="shared" si="4"/>
        <v>#REF!</v>
      </c>
      <c r="B154" s="22" t="s">
        <v>94</v>
      </c>
      <c r="C154" s="52"/>
      <c r="D154" s="391"/>
      <c r="E154" s="392">
        <v>61</v>
      </c>
      <c r="F154" s="393"/>
      <c r="G154" s="685" t="s">
        <v>44</v>
      </c>
      <c r="H154" s="685"/>
      <c r="I154" s="396"/>
      <c r="J154" s="343">
        <v>8976799.97361</v>
      </c>
      <c r="K154" s="274">
        <v>14237876.054779997</v>
      </c>
      <c r="L154" s="274">
        <v>9179111.767359998</v>
      </c>
      <c r="M154" s="449">
        <v>0.6446967042024747</v>
      </c>
      <c r="N154" s="343">
        <v>7982951.39355</v>
      </c>
      <c r="O154" s="274">
        <v>12331777.909599997</v>
      </c>
      <c r="P154" s="274">
        <v>8295875.2795199985</v>
      </c>
      <c r="Q154" s="449">
        <v>0.672723376980529</v>
      </c>
      <c r="R154" s="343">
        <v>993848.58006</v>
      </c>
      <c r="S154" s="274">
        <v>1906098.1451800002</v>
      </c>
      <c r="T154" s="274">
        <v>883236.4878400002</v>
      </c>
      <c r="U154" s="450">
        <v>0.46337408704450145</v>
      </c>
      <c r="V154" s="47"/>
      <c r="AD154" s="71"/>
      <c r="AE154" s="71"/>
      <c r="AF154" s="71"/>
      <c r="AG154" s="71"/>
      <c r="AH154" s="71"/>
      <c r="AI154" s="71"/>
    </row>
    <row r="155" spans="1:35" ht="27" customHeight="1">
      <c r="A155" s="51" t="e">
        <f t="shared" si="4"/>
        <v>#REF!</v>
      </c>
      <c r="B155" s="22" t="s">
        <v>94</v>
      </c>
      <c r="C155" s="52"/>
      <c r="D155" s="479"/>
      <c r="E155" s="480">
        <v>6202</v>
      </c>
      <c r="F155" s="481"/>
      <c r="G155" s="686" t="s">
        <v>413</v>
      </c>
      <c r="H155" s="686"/>
      <c r="I155" s="482"/>
      <c r="J155" s="483">
        <v>0</v>
      </c>
      <c r="K155" s="293">
        <v>0</v>
      </c>
      <c r="L155" s="293">
        <v>0</v>
      </c>
      <c r="M155" s="469" t="s">
        <v>195</v>
      </c>
      <c r="N155" s="483">
        <v>0</v>
      </c>
      <c r="O155" s="293">
        <v>0</v>
      </c>
      <c r="P155" s="293">
        <v>0</v>
      </c>
      <c r="Q155" s="469" t="s">
        <v>195</v>
      </c>
      <c r="R155" s="483">
        <v>0</v>
      </c>
      <c r="S155" s="293">
        <v>0</v>
      </c>
      <c r="T155" s="293">
        <v>0</v>
      </c>
      <c r="U155" s="484" t="s">
        <v>195</v>
      </c>
      <c r="V155" s="47"/>
      <c r="AD155" s="71"/>
      <c r="AE155" s="71"/>
      <c r="AF155" s="71"/>
      <c r="AG155" s="71"/>
      <c r="AH155" s="71"/>
      <c r="AI155" s="71"/>
    </row>
    <row r="156" spans="1:35" ht="27" customHeight="1">
      <c r="A156" s="51" t="e">
        <f t="shared" si="4"/>
        <v>#REF!</v>
      </c>
      <c r="B156" s="22" t="s">
        <v>94</v>
      </c>
      <c r="C156" s="52"/>
      <c r="D156" s="391"/>
      <c r="E156" s="392">
        <v>62</v>
      </c>
      <c r="F156" s="393"/>
      <c r="G156" s="685" t="s">
        <v>45</v>
      </c>
      <c r="H156" s="685"/>
      <c r="I156" s="396"/>
      <c r="J156" s="343">
        <v>0</v>
      </c>
      <c r="K156" s="274">
        <v>0</v>
      </c>
      <c r="L156" s="274">
        <v>0</v>
      </c>
      <c r="M156" s="449" t="s">
        <v>195</v>
      </c>
      <c r="N156" s="343">
        <v>0</v>
      </c>
      <c r="O156" s="274">
        <v>0</v>
      </c>
      <c r="P156" s="274">
        <v>0</v>
      </c>
      <c r="Q156" s="449" t="s">
        <v>195</v>
      </c>
      <c r="R156" s="343">
        <v>0</v>
      </c>
      <c r="S156" s="274">
        <v>0</v>
      </c>
      <c r="T156" s="274">
        <v>0</v>
      </c>
      <c r="U156" s="450" t="s">
        <v>195</v>
      </c>
      <c r="V156" s="47"/>
      <c r="AD156" s="71"/>
      <c r="AE156" s="71"/>
      <c r="AF156" s="71"/>
      <c r="AG156" s="71"/>
      <c r="AH156" s="71"/>
      <c r="AI156" s="71"/>
    </row>
    <row r="157" spans="1:35" ht="27" customHeight="1">
      <c r="A157" s="51" t="e">
        <f t="shared" si="4"/>
        <v>#REF!</v>
      </c>
      <c r="B157" s="22" t="s">
        <v>94</v>
      </c>
      <c r="C157" s="52"/>
      <c r="D157" s="485"/>
      <c r="E157" s="486">
        <v>6312</v>
      </c>
      <c r="F157" s="487"/>
      <c r="G157" s="663" t="s">
        <v>414</v>
      </c>
      <c r="H157" s="663"/>
      <c r="I157" s="488"/>
      <c r="J157" s="463">
        <v>0</v>
      </c>
      <c r="K157" s="464">
        <v>0</v>
      </c>
      <c r="L157" s="464">
        <v>0</v>
      </c>
      <c r="M157" s="451" t="s">
        <v>195</v>
      </c>
      <c r="N157" s="463">
        <v>0</v>
      </c>
      <c r="O157" s="464">
        <v>0</v>
      </c>
      <c r="P157" s="308">
        <v>0</v>
      </c>
      <c r="Q157" s="451" t="s">
        <v>195</v>
      </c>
      <c r="R157" s="463">
        <v>0</v>
      </c>
      <c r="S157" s="464">
        <v>0</v>
      </c>
      <c r="T157" s="308">
        <v>0</v>
      </c>
      <c r="U157" s="475" t="s">
        <v>195</v>
      </c>
      <c r="V157" s="47"/>
      <c r="AD157" s="71"/>
      <c r="AE157" s="71"/>
      <c r="AF157" s="71"/>
      <c r="AG157" s="71"/>
      <c r="AH157" s="71"/>
      <c r="AI157" s="71"/>
    </row>
    <row r="158" spans="1:35" ht="13.5" customHeight="1">
      <c r="A158" s="51" t="e">
        <f t="shared" si="4"/>
        <v>#REF!</v>
      </c>
      <c r="B158" s="22" t="s">
        <v>94</v>
      </c>
      <c r="C158" s="52"/>
      <c r="D158" s="453"/>
      <c r="E158" s="242">
        <v>6313</v>
      </c>
      <c r="F158" s="329"/>
      <c r="G158" s="657" t="s">
        <v>361</v>
      </c>
      <c r="H158" s="657"/>
      <c r="I158" s="456"/>
      <c r="J158" s="331">
        <v>0</v>
      </c>
      <c r="K158" s="256">
        <v>1832</v>
      </c>
      <c r="L158" s="256">
        <v>1832</v>
      </c>
      <c r="M158" s="446">
        <v>1</v>
      </c>
      <c r="N158" s="331">
        <v>0</v>
      </c>
      <c r="O158" s="256">
        <v>1368</v>
      </c>
      <c r="P158" s="256">
        <v>1368</v>
      </c>
      <c r="Q158" s="446">
        <v>1</v>
      </c>
      <c r="R158" s="331">
        <v>0</v>
      </c>
      <c r="S158" s="256">
        <v>464</v>
      </c>
      <c r="T158" s="256">
        <v>464</v>
      </c>
      <c r="U158" s="457">
        <v>1</v>
      </c>
      <c r="V158" s="47"/>
      <c r="AD158" s="71"/>
      <c r="AE158" s="71"/>
      <c r="AF158" s="71"/>
      <c r="AG158" s="71"/>
      <c r="AH158" s="71"/>
      <c r="AI158" s="71"/>
    </row>
    <row r="159" spans="1:35" ht="13.5" customHeight="1">
      <c r="A159" s="51" t="e">
        <f t="shared" si="4"/>
        <v>#REF!</v>
      </c>
      <c r="B159" s="22" t="s">
        <v>94</v>
      </c>
      <c r="C159" s="52"/>
      <c r="D159" s="328"/>
      <c r="E159" s="242">
        <v>6314</v>
      </c>
      <c r="F159" s="329"/>
      <c r="G159" s="657" t="s">
        <v>559</v>
      </c>
      <c r="H159" s="657"/>
      <c r="I159" s="330"/>
      <c r="J159" s="331">
        <v>0</v>
      </c>
      <c r="K159" s="256">
        <v>0</v>
      </c>
      <c r="L159" s="256">
        <v>0</v>
      </c>
      <c r="M159" s="446" t="s">
        <v>195</v>
      </c>
      <c r="N159" s="331">
        <v>0</v>
      </c>
      <c r="O159" s="256">
        <v>0</v>
      </c>
      <c r="P159" s="256">
        <v>0</v>
      </c>
      <c r="Q159" s="446" t="s">
        <v>195</v>
      </c>
      <c r="R159" s="331">
        <v>0</v>
      </c>
      <c r="S159" s="256">
        <v>0</v>
      </c>
      <c r="T159" s="256">
        <v>0</v>
      </c>
      <c r="U159" s="457" t="s">
        <v>195</v>
      </c>
      <c r="V159" s="47"/>
      <c r="AD159" s="71"/>
      <c r="AE159" s="71"/>
      <c r="AF159" s="71"/>
      <c r="AG159" s="71"/>
      <c r="AH159" s="71"/>
      <c r="AI159" s="71"/>
    </row>
    <row r="160" spans="1:35" ht="13.5" customHeight="1">
      <c r="A160" s="51" t="e">
        <f t="shared" si="4"/>
        <v>#REF!</v>
      </c>
      <c r="B160" s="22" t="s">
        <v>94</v>
      </c>
      <c r="C160" s="52"/>
      <c r="D160" s="328"/>
      <c r="E160" s="242">
        <v>6321</v>
      </c>
      <c r="F160" s="329"/>
      <c r="G160" s="658" t="s">
        <v>363</v>
      </c>
      <c r="H160" s="658"/>
      <c r="I160" s="330"/>
      <c r="J160" s="331">
        <v>604</v>
      </c>
      <c r="K160" s="256">
        <v>1705</v>
      </c>
      <c r="L160" s="256">
        <v>1555.57</v>
      </c>
      <c r="M160" s="446">
        <v>0.912357771260997</v>
      </c>
      <c r="N160" s="331">
        <v>604</v>
      </c>
      <c r="O160" s="256">
        <v>1705</v>
      </c>
      <c r="P160" s="256">
        <v>1555.57</v>
      </c>
      <c r="Q160" s="446">
        <v>0.912357771260997</v>
      </c>
      <c r="R160" s="331">
        <v>0</v>
      </c>
      <c r="S160" s="256">
        <v>0</v>
      </c>
      <c r="T160" s="256">
        <v>0</v>
      </c>
      <c r="U160" s="457" t="s">
        <v>195</v>
      </c>
      <c r="V160" s="47"/>
      <c r="AD160" s="71"/>
      <c r="AE160" s="71"/>
      <c r="AF160" s="71"/>
      <c r="AG160" s="71"/>
      <c r="AH160" s="71"/>
      <c r="AI160" s="71"/>
    </row>
    <row r="161" spans="1:35" ht="27" customHeight="1">
      <c r="A161" s="51" t="e">
        <f t="shared" si="4"/>
        <v>#REF!</v>
      </c>
      <c r="B161" s="22" t="s">
        <v>94</v>
      </c>
      <c r="C161" s="52"/>
      <c r="D161" s="328"/>
      <c r="E161" s="242">
        <v>6322</v>
      </c>
      <c r="F161" s="329"/>
      <c r="G161" s="658" t="s">
        <v>364</v>
      </c>
      <c r="H161" s="658"/>
      <c r="I161" s="330"/>
      <c r="J161" s="331">
        <v>0</v>
      </c>
      <c r="K161" s="256">
        <v>3080.279</v>
      </c>
      <c r="L161" s="256">
        <v>3065.279</v>
      </c>
      <c r="M161" s="446">
        <v>0.9951303112477798</v>
      </c>
      <c r="N161" s="331">
        <v>0</v>
      </c>
      <c r="O161" s="256">
        <v>2015</v>
      </c>
      <c r="P161" s="256">
        <v>2000</v>
      </c>
      <c r="Q161" s="446">
        <v>0.9925558312655087</v>
      </c>
      <c r="R161" s="331">
        <v>0</v>
      </c>
      <c r="S161" s="256">
        <v>1065.279</v>
      </c>
      <c r="T161" s="256">
        <v>1065.279</v>
      </c>
      <c r="U161" s="457">
        <v>1</v>
      </c>
      <c r="V161" s="47"/>
      <c r="AD161" s="71"/>
      <c r="AE161" s="71"/>
      <c r="AF161" s="71"/>
      <c r="AG161" s="71"/>
      <c r="AH161" s="71"/>
      <c r="AI161" s="71"/>
    </row>
    <row r="162" spans="1:35" ht="27" customHeight="1">
      <c r="A162" s="51" t="e">
        <f t="shared" si="4"/>
        <v>#REF!</v>
      </c>
      <c r="B162" s="22" t="s">
        <v>94</v>
      </c>
      <c r="C162" s="52"/>
      <c r="D162" s="328"/>
      <c r="E162" s="242">
        <v>6323</v>
      </c>
      <c r="F162" s="329"/>
      <c r="G162" s="658" t="s">
        <v>365</v>
      </c>
      <c r="H162" s="658"/>
      <c r="I162" s="330"/>
      <c r="J162" s="331">
        <v>0</v>
      </c>
      <c r="K162" s="256">
        <v>365</v>
      </c>
      <c r="L162" s="256">
        <v>300</v>
      </c>
      <c r="M162" s="446">
        <v>0.821917808219178</v>
      </c>
      <c r="N162" s="331">
        <v>0</v>
      </c>
      <c r="O162" s="256">
        <v>215</v>
      </c>
      <c r="P162" s="256">
        <v>150</v>
      </c>
      <c r="Q162" s="446">
        <v>0.6976744186046512</v>
      </c>
      <c r="R162" s="331">
        <v>0</v>
      </c>
      <c r="S162" s="256">
        <v>150</v>
      </c>
      <c r="T162" s="256">
        <v>150</v>
      </c>
      <c r="U162" s="457">
        <v>1</v>
      </c>
      <c r="V162" s="47"/>
      <c r="AD162" s="71"/>
      <c r="AE162" s="71"/>
      <c r="AF162" s="71"/>
      <c r="AG162" s="71"/>
      <c r="AH162" s="71"/>
      <c r="AI162" s="71"/>
    </row>
    <row r="163" spans="1:35" ht="13.5" customHeight="1">
      <c r="A163" s="51" t="e">
        <f aca="true" t="shared" si="5" ref="A163:A183">IF(COUNTBLANK(C163:IV163)=254,"odstr",IF(AND($A$1="TISK",SUM(J163:U163)=0),"odstr","OK"))</f>
        <v>#REF!</v>
      </c>
      <c r="B163" s="22" t="s">
        <v>94</v>
      </c>
      <c r="C163" s="52"/>
      <c r="D163" s="328"/>
      <c r="E163" s="242">
        <v>6329</v>
      </c>
      <c r="F163" s="329"/>
      <c r="G163" s="657" t="s">
        <v>366</v>
      </c>
      <c r="H163" s="657"/>
      <c r="I163" s="330"/>
      <c r="J163" s="331">
        <v>0</v>
      </c>
      <c r="K163" s="256">
        <v>488.142</v>
      </c>
      <c r="L163" s="256">
        <v>488.1419</v>
      </c>
      <c r="M163" s="446">
        <v>0.9999997951415777</v>
      </c>
      <c r="N163" s="331">
        <v>0</v>
      </c>
      <c r="O163" s="256">
        <v>488.142</v>
      </c>
      <c r="P163" s="256">
        <v>488.1419</v>
      </c>
      <c r="Q163" s="446">
        <v>0.9999997951415777</v>
      </c>
      <c r="R163" s="331">
        <v>0</v>
      </c>
      <c r="S163" s="256">
        <v>0</v>
      </c>
      <c r="T163" s="256">
        <v>0</v>
      </c>
      <c r="U163" s="457" t="s">
        <v>195</v>
      </c>
      <c r="V163" s="47"/>
      <c r="AD163" s="71"/>
      <c r="AE163" s="71"/>
      <c r="AF163" s="71"/>
      <c r="AG163" s="71"/>
      <c r="AH163" s="71"/>
      <c r="AI163" s="71"/>
    </row>
    <row r="164" spans="1:35" ht="13.5" customHeight="1">
      <c r="A164" s="51" t="e">
        <f t="shared" si="5"/>
        <v>#REF!</v>
      </c>
      <c r="B164" s="22" t="s">
        <v>94</v>
      </c>
      <c r="C164" s="52"/>
      <c r="D164" s="328"/>
      <c r="E164" s="242">
        <v>6331</v>
      </c>
      <c r="F164" s="329"/>
      <c r="G164" s="657" t="s">
        <v>415</v>
      </c>
      <c r="H164" s="657"/>
      <c r="I164" s="330"/>
      <c r="J164" s="331">
        <v>300</v>
      </c>
      <c r="K164" s="256">
        <v>50</v>
      </c>
      <c r="L164" s="256">
        <v>50</v>
      </c>
      <c r="M164" s="446">
        <v>1</v>
      </c>
      <c r="N164" s="331">
        <v>300</v>
      </c>
      <c r="O164" s="256">
        <v>50</v>
      </c>
      <c r="P164" s="256">
        <v>50</v>
      </c>
      <c r="Q164" s="446">
        <v>1</v>
      </c>
      <c r="R164" s="331">
        <v>0</v>
      </c>
      <c r="S164" s="256">
        <v>0</v>
      </c>
      <c r="T164" s="256">
        <v>0</v>
      </c>
      <c r="U164" s="457" t="s">
        <v>195</v>
      </c>
      <c r="V164" s="47"/>
      <c r="AD164" s="71"/>
      <c r="AE164" s="71"/>
      <c r="AF164" s="71"/>
      <c r="AG164" s="71"/>
      <c r="AH164" s="71"/>
      <c r="AI164" s="71"/>
    </row>
    <row r="165" spans="1:35" ht="27" customHeight="1">
      <c r="A165" s="51" t="e">
        <f t="shared" si="5"/>
        <v>#REF!</v>
      </c>
      <c r="B165" s="22" t="s">
        <v>94</v>
      </c>
      <c r="C165" s="52"/>
      <c r="D165" s="328"/>
      <c r="E165" s="242">
        <v>6335</v>
      </c>
      <c r="F165" s="329"/>
      <c r="G165" s="658" t="s">
        <v>560</v>
      </c>
      <c r="H165" s="658"/>
      <c r="I165" s="330"/>
      <c r="J165" s="331">
        <v>0</v>
      </c>
      <c r="K165" s="256">
        <v>0</v>
      </c>
      <c r="L165" s="256">
        <v>0</v>
      </c>
      <c r="M165" s="446" t="s">
        <v>195</v>
      </c>
      <c r="N165" s="331">
        <v>0</v>
      </c>
      <c r="O165" s="256">
        <v>0</v>
      </c>
      <c r="P165" s="256">
        <v>0</v>
      </c>
      <c r="Q165" s="446" t="s">
        <v>195</v>
      </c>
      <c r="R165" s="331">
        <v>0</v>
      </c>
      <c r="S165" s="256">
        <v>0</v>
      </c>
      <c r="T165" s="256">
        <v>0</v>
      </c>
      <c r="U165" s="457" t="s">
        <v>195</v>
      </c>
      <c r="V165" s="47"/>
      <c r="AD165" s="71"/>
      <c r="AE165" s="71"/>
      <c r="AF165" s="71"/>
      <c r="AG165" s="71"/>
      <c r="AH165" s="71"/>
      <c r="AI165" s="71"/>
    </row>
    <row r="166" spans="1:35" ht="13.5" customHeight="1">
      <c r="A166" s="51" t="e">
        <f t="shared" si="5"/>
        <v>#REF!</v>
      </c>
      <c r="B166" s="22" t="s">
        <v>94</v>
      </c>
      <c r="C166" s="52"/>
      <c r="D166" s="328"/>
      <c r="E166" s="242">
        <v>6339</v>
      </c>
      <c r="F166" s="329"/>
      <c r="G166" s="658" t="s">
        <v>416</v>
      </c>
      <c r="H166" s="658"/>
      <c r="I166" s="330"/>
      <c r="J166" s="331">
        <v>60</v>
      </c>
      <c r="K166" s="256">
        <v>60</v>
      </c>
      <c r="L166" s="256">
        <v>0</v>
      </c>
      <c r="M166" s="446">
        <v>0</v>
      </c>
      <c r="N166" s="331">
        <v>60</v>
      </c>
      <c r="O166" s="256">
        <v>60</v>
      </c>
      <c r="P166" s="256">
        <v>0</v>
      </c>
      <c r="Q166" s="446">
        <v>0</v>
      </c>
      <c r="R166" s="331">
        <v>0</v>
      </c>
      <c r="S166" s="256">
        <v>0</v>
      </c>
      <c r="T166" s="256">
        <v>0</v>
      </c>
      <c r="U166" s="457" t="s">
        <v>195</v>
      </c>
      <c r="V166" s="47"/>
      <c r="AD166" s="71"/>
      <c r="AE166" s="71"/>
      <c r="AF166" s="71"/>
      <c r="AG166" s="71"/>
      <c r="AH166" s="71"/>
      <c r="AI166" s="71"/>
    </row>
    <row r="167" spans="1:35" ht="27" customHeight="1">
      <c r="A167" s="51" t="e">
        <f t="shared" si="5"/>
        <v>#REF!</v>
      </c>
      <c r="B167" s="22" t="s">
        <v>94</v>
      </c>
      <c r="C167" s="52"/>
      <c r="D167" s="328"/>
      <c r="E167" s="242">
        <v>6351</v>
      </c>
      <c r="F167" s="329"/>
      <c r="G167" s="657" t="s">
        <v>369</v>
      </c>
      <c r="H167" s="657"/>
      <c r="I167" s="330"/>
      <c r="J167" s="331">
        <v>1193872.798</v>
      </c>
      <c r="K167" s="256">
        <v>2488502.63136</v>
      </c>
      <c r="L167" s="256">
        <v>2026160.92405</v>
      </c>
      <c r="M167" s="446">
        <v>0.8142088734471926</v>
      </c>
      <c r="N167" s="331">
        <v>639711.798</v>
      </c>
      <c r="O167" s="256">
        <v>1350701.4188400002</v>
      </c>
      <c r="P167" s="256">
        <v>1030414.7503100003</v>
      </c>
      <c r="Q167" s="446">
        <v>0.7628738194374104</v>
      </c>
      <c r="R167" s="331">
        <v>554161</v>
      </c>
      <c r="S167" s="256">
        <v>1137801.21252</v>
      </c>
      <c r="T167" s="256">
        <v>995746.1737399999</v>
      </c>
      <c r="U167" s="457">
        <v>0.8751495101104902</v>
      </c>
      <c r="V167" s="47"/>
      <c r="AD167" s="71"/>
      <c r="AE167" s="71"/>
      <c r="AF167" s="71"/>
      <c r="AG167" s="71"/>
      <c r="AH167" s="71"/>
      <c r="AI167" s="71"/>
    </row>
    <row r="168" spans="1:35" ht="15.75" customHeight="1">
      <c r="A168" s="51" t="e">
        <f t="shared" si="5"/>
        <v>#REF!</v>
      </c>
      <c r="B168" s="22"/>
      <c r="C168" s="52"/>
      <c r="D168" s="328"/>
      <c r="E168" s="242">
        <v>6352</v>
      </c>
      <c r="F168" s="329"/>
      <c r="G168" s="658" t="s">
        <v>370</v>
      </c>
      <c r="H168" s="658"/>
      <c r="I168" s="330"/>
      <c r="J168" s="331">
        <v>0</v>
      </c>
      <c r="K168" s="256">
        <v>11415</v>
      </c>
      <c r="L168" s="256">
        <v>11415</v>
      </c>
      <c r="M168" s="446">
        <v>1</v>
      </c>
      <c r="N168" s="331">
        <v>0</v>
      </c>
      <c r="O168" s="256">
        <v>2525</v>
      </c>
      <c r="P168" s="256">
        <v>2525</v>
      </c>
      <c r="Q168" s="446">
        <v>1</v>
      </c>
      <c r="R168" s="331">
        <v>0</v>
      </c>
      <c r="S168" s="256">
        <v>8890</v>
      </c>
      <c r="T168" s="256">
        <v>8890</v>
      </c>
      <c r="U168" s="457">
        <v>1</v>
      </c>
      <c r="V168" s="47"/>
      <c r="AD168" s="71"/>
      <c r="AE168" s="71"/>
      <c r="AF168" s="71"/>
      <c r="AG168" s="71"/>
      <c r="AH168" s="71"/>
      <c r="AI168" s="71"/>
    </row>
    <row r="169" spans="1:35" ht="27" customHeight="1">
      <c r="A169" s="51" t="e">
        <f t="shared" si="5"/>
        <v>#REF!</v>
      </c>
      <c r="B169" s="22" t="s">
        <v>94</v>
      </c>
      <c r="C169" s="52"/>
      <c r="D169" s="328"/>
      <c r="E169" s="242">
        <v>6353</v>
      </c>
      <c r="F169" s="329"/>
      <c r="G169" s="657" t="s">
        <v>417</v>
      </c>
      <c r="H169" s="657"/>
      <c r="I169" s="330"/>
      <c r="J169" s="331">
        <v>2973.275</v>
      </c>
      <c r="K169" s="256">
        <v>3474.41674</v>
      </c>
      <c r="L169" s="256">
        <v>2014.60374</v>
      </c>
      <c r="M169" s="446">
        <v>0.5798394063689666</v>
      </c>
      <c r="N169" s="331">
        <v>2973.275</v>
      </c>
      <c r="O169" s="256">
        <v>3474.41674</v>
      </c>
      <c r="P169" s="256">
        <v>2014.60374</v>
      </c>
      <c r="Q169" s="446">
        <v>0.5798394063689666</v>
      </c>
      <c r="R169" s="331">
        <v>0</v>
      </c>
      <c r="S169" s="256">
        <v>0</v>
      </c>
      <c r="T169" s="256">
        <v>0</v>
      </c>
      <c r="U169" s="457" t="s">
        <v>195</v>
      </c>
      <c r="V169" s="47"/>
      <c r="AD169" s="71"/>
      <c r="AE169" s="71"/>
      <c r="AF169" s="71"/>
      <c r="AG169" s="71"/>
      <c r="AH169" s="71"/>
      <c r="AI169" s="71"/>
    </row>
    <row r="170" spans="1:35" ht="13.5" customHeight="1">
      <c r="A170" s="51" t="e">
        <f t="shared" si="5"/>
        <v>#REF!</v>
      </c>
      <c r="B170" s="22" t="s">
        <v>94</v>
      </c>
      <c r="C170" s="52"/>
      <c r="D170" s="332"/>
      <c r="E170" s="282">
        <v>6354</v>
      </c>
      <c r="F170" s="333"/>
      <c r="G170" s="657" t="s">
        <v>371</v>
      </c>
      <c r="H170" s="657"/>
      <c r="I170" s="334"/>
      <c r="J170" s="331">
        <v>0</v>
      </c>
      <c r="K170" s="256">
        <v>0</v>
      </c>
      <c r="L170" s="256">
        <v>0</v>
      </c>
      <c r="M170" s="446" t="s">
        <v>195</v>
      </c>
      <c r="N170" s="331">
        <v>0</v>
      </c>
      <c r="O170" s="256">
        <v>0</v>
      </c>
      <c r="P170" s="256">
        <v>0</v>
      </c>
      <c r="Q170" s="446" t="s">
        <v>195</v>
      </c>
      <c r="R170" s="331">
        <v>0</v>
      </c>
      <c r="S170" s="256">
        <v>0</v>
      </c>
      <c r="T170" s="256">
        <v>0</v>
      </c>
      <c r="U170" s="457" t="s">
        <v>195</v>
      </c>
      <c r="V170" s="47"/>
      <c r="AD170" s="71"/>
      <c r="AE170" s="71"/>
      <c r="AF170" s="71"/>
      <c r="AG170" s="71"/>
      <c r="AH170" s="71"/>
      <c r="AI170" s="71"/>
    </row>
    <row r="171" spans="1:35" ht="13.5" customHeight="1">
      <c r="A171" s="51" t="e">
        <f t="shared" si="5"/>
        <v>#REF!</v>
      </c>
      <c r="B171" s="22"/>
      <c r="C171" s="52"/>
      <c r="D171" s="332"/>
      <c r="E171" s="282">
        <v>6356</v>
      </c>
      <c r="F171" s="333"/>
      <c r="G171" s="657" t="s">
        <v>120</v>
      </c>
      <c r="H171" s="657"/>
      <c r="I171" s="334"/>
      <c r="J171" s="331">
        <v>350</v>
      </c>
      <c r="K171" s="256">
        <v>128631.74906</v>
      </c>
      <c r="L171" s="256">
        <v>80441.80385999999</v>
      </c>
      <c r="M171" s="446">
        <v>0.6253650785894086</v>
      </c>
      <c r="N171" s="331">
        <v>350</v>
      </c>
      <c r="O171" s="256">
        <v>95567.95487</v>
      </c>
      <c r="P171" s="256">
        <v>47378.023669999995</v>
      </c>
      <c r="Q171" s="446">
        <v>0.49575219784129293</v>
      </c>
      <c r="R171" s="331">
        <v>0</v>
      </c>
      <c r="S171" s="256">
        <v>33063.79419</v>
      </c>
      <c r="T171" s="256">
        <v>33063.78019</v>
      </c>
      <c r="U171" s="457">
        <v>0.9999995765761206</v>
      </c>
      <c r="V171" s="47"/>
      <c r="AD171" s="71"/>
      <c r="AE171" s="71"/>
      <c r="AF171" s="71"/>
      <c r="AG171" s="71"/>
      <c r="AH171" s="71"/>
      <c r="AI171" s="71"/>
    </row>
    <row r="172" spans="1:35" ht="13.5" customHeight="1">
      <c r="A172" s="51" t="e">
        <f t="shared" si="5"/>
        <v>#REF!</v>
      </c>
      <c r="B172" s="22" t="s">
        <v>94</v>
      </c>
      <c r="C172" s="52"/>
      <c r="D172" s="332"/>
      <c r="E172" s="282">
        <v>6359</v>
      </c>
      <c r="F172" s="333"/>
      <c r="G172" s="658" t="s">
        <v>372</v>
      </c>
      <c r="H172" s="658"/>
      <c r="I172" s="334"/>
      <c r="J172" s="331">
        <v>75</v>
      </c>
      <c r="K172" s="256">
        <v>760.2</v>
      </c>
      <c r="L172" s="256">
        <v>623.345</v>
      </c>
      <c r="M172" s="446">
        <v>0.8199750065772166</v>
      </c>
      <c r="N172" s="331">
        <v>75</v>
      </c>
      <c r="O172" s="256">
        <v>760.2</v>
      </c>
      <c r="P172" s="256">
        <v>623.345</v>
      </c>
      <c r="Q172" s="446">
        <v>0.8199750065772166</v>
      </c>
      <c r="R172" s="331">
        <v>0</v>
      </c>
      <c r="S172" s="256">
        <v>0</v>
      </c>
      <c r="T172" s="256">
        <v>0</v>
      </c>
      <c r="U172" s="457" t="s">
        <v>195</v>
      </c>
      <c r="V172" s="47"/>
      <c r="AD172" s="71"/>
      <c r="AE172" s="71"/>
      <c r="AF172" s="71"/>
      <c r="AG172" s="71"/>
      <c r="AH172" s="71"/>
      <c r="AI172" s="71"/>
    </row>
    <row r="173" spans="1:35" ht="13.5" customHeight="1">
      <c r="A173" s="51"/>
      <c r="B173" s="22"/>
      <c r="C173" s="52"/>
      <c r="D173" s="332"/>
      <c r="E173" s="282">
        <v>6371</v>
      </c>
      <c r="F173" s="333"/>
      <c r="G173" s="278" t="s">
        <v>561</v>
      </c>
      <c r="H173" s="278"/>
      <c r="I173" s="334"/>
      <c r="J173" s="335">
        <v>0</v>
      </c>
      <c r="K173" s="287">
        <v>0</v>
      </c>
      <c r="L173" s="287">
        <v>0</v>
      </c>
      <c r="M173" s="447" t="s">
        <v>195</v>
      </c>
      <c r="N173" s="335">
        <v>0</v>
      </c>
      <c r="O173" s="287">
        <v>0</v>
      </c>
      <c r="P173" s="287">
        <v>0</v>
      </c>
      <c r="Q173" s="447" t="s">
        <v>195</v>
      </c>
      <c r="R173" s="335">
        <v>0</v>
      </c>
      <c r="S173" s="287">
        <v>0</v>
      </c>
      <c r="T173" s="287">
        <v>0</v>
      </c>
      <c r="U173" s="462" t="s">
        <v>195</v>
      </c>
      <c r="V173" s="47"/>
      <c r="AD173" s="71"/>
      <c r="AE173" s="71"/>
      <c r="AF173" s="71"/>
      <c r="AG173" s="71"/>
      <c r="AH173" s="71"/>
      <c r="AI173" s="71"/>
    </row>
    <row r="174" spans="1:35" ht="17.25" customHeight="1">
      <c r="A174" s="51" t="e">
        <f t="shared" si="5"/>
        <v>#REF!</v>
      </c>
      <c r="B174" s="22" t="s">
        <v>94</v>
      </c>
      <c r="C174" s="52"/>
      <c r="D174" s="336"/>
      <c r="E174" s="260">
        <v>6380</v>
      </c>
      <c r="F174" s="337"/>
      <c r="G174" s="656" t="s">
        <v>121</v>
      </c>
      <c r="H174" s="656"/>
      <c r="I174" s="338"/>
      <c r="J174" s="339">
        <v>0</v>
      </c>
      <c r="K174" s="266">
        <v>0</v>
      </c>
      <c r="L174" s="266">
        <v>0</v>
      </c>
      <c r="M174" s="448" t="s">
        <v>195</v>
      </c>
      <c r="N174" s="339">
        <v>0</v>
      </c>
      <c r="O174" s="266">
        <v>0</v>
      </c>
      <c r="P174" s="266">
        <v>0</v>
      </c>
      <c r="Q174" s="448" t="s">
        <v>195</v>
      </c>
      <c r="R174" s="339">
        <v>0</v>
      </c>
      <c r="S174" s="266">
        <v>0</v>
      </c>
      <c r="T174" s="266">
        <v>0</v>
      </c>
      <c r="U174" s="489" t="s">
        <v>195</v>
      </c>
      <c r="V174" s="47"/>
      <c r="AD174" s="71"/>
      <c r="AE174" s="71"/>
      <c r="AF174" s="71"/>
      <c r="AG174" s="71"/>
      <c r="AH174" s="71"/>
      <c r="AI174" s="71"/>
    </row>
    <row r="175" spans="1:35" ht="27" customHeight="1">
      <c r="A175" s="51" t="e">
        <f t="shared" si="5"/>
        <v>#REF!</v>
      </c>
      <c r="B175" s="22" t="s">
        <v>94</v>
      </c>
      <c r="C175" s="52"/>
      <c r="D175" s="391"/>
      <c r="E175" s="392">
        <v>63</v>
      </c>
      <c r="F175" s="393"/>
      <c r="G175" s="685" t="s">
        <v>46</v>
      </c>
      <c r="H175" s="685"/>
      <c r="I175" s="396"/>
      <c r="J175" s="343">
        <v>1198235.0729999999</v>
      </c>
      <c r="K175" s="274">
        <v>2640364.4181600004</v>
      </c>
      <c r="L175" s="274">
        <v>2127946.66755</v>
      </c>
      <c r="M175" s="449">
        <v>0.8059291561855348</v>
      </c>
      <c r="N175" s="343">
        <v>644074.073</v>
      </c>
      <c r="O175" s="274">
        <v>1458930.1324500002</v>
      </c>
      <c r="P175" s="274">
        <v>1088567.4346200002</v>
      </c>
      <c r="Q175" s="449">
        <v>0.7461408948980681</v>
      </c>
      <c r="R175" s="343">
        <v>554161</v>
      </c>
      <c r="S175" s="274">
        <v>1181434.2857100002</v>
      </c>
      <c r="T175" s="274">
        <v>1039379.2329299998</v>
      </c>
      <c r="U175" s="450">
        <v>0.8797605127105057</v>
      </c>
      <c r="V175" s="47"/>
      <c r="AD175" s="71"/>
      <c r="AE175" s="71"/>
      <c r="AF175" s="71"/>
      <c r="AG175" s="71"/>
      <c r="AH175" s="71"/>
      <c r="AI175" s="71"/>
    </row>
    <row r="176" spans="1:35" ht="27" customHeight="1">
      <c r="A176" s="51" t="e">
        <f t="shared" si="5"/>
        <v>#REF!</v>
      </c>
      <c r="B176" s="22" t="s">
        <v>94</v>
      </c>
      <c r="C176" s="52"/>
      <c r="D176" s="345"/>
      <c r="E176" s="303">
        <v>6412</v>
      </c>
      <c r="F176" s="346"/>
      <c r="G176" s="663" t="s">
        <v>418</v>
      </c>
      <c r="H176" s="663"/>
      <c r="I176" s="347"/>
      <c r="J176" s="348">
        <v>0</v>
      </c>
      <c r="K176" s="308">
        <v>0</v>
      </c>
      <c r="L176" s="308">
        <v>0</v>
      </c>
      <c r="M176" s="451" t="s">
        <v>195</v>
      </c>
      <c r="N176" s="348">
        <v>0</v>
      </c>
      <c r="O176" s="308">
        <v>0</v>
      </c>
      <c r="P176" s="308">
        <v>0</v>
      </c>
      <c r="Q176" s="451" t="s">
        <v>195</v>
      </c>
      <c r="R176" s="348">
        <v>0</v>
      </c>
      <c r="S176" s="308">
        <v>0</v>
      </c>
      <c r="T176" s="308">
        <v>0</v>
      </c>
      <c r="U176" s="451" t="s">
        <v>195</v>
      </c>
      <c r="V176" s="47"/>
      <c r="AD176" s="71"/>
      <c r="AE176" s="71"/>
      <c r="AF176" s="71"/>
      <c r="AG176" s="71"/>
      <c r="AH176" s="71"/>
      <c r="AI176" s="71"/>
    </row>
    <row r="177" spans="1:35" ht="27" customHeight="1">
      <c r="A177" s="51" t="e">
        <f t="shared" si="5"/>
        <v>#REF!</v>
      </c>
      <c r="B177" s="22" t="s">
        <v>94</v>
      </c>
      <c r="C177" s="52"/>
      <c r="D177" s="453"/>
      <c r="E177" s="454">
        <v>6413</v>
      </c>
      <c r="F177" s="455"/>
      <c r="G177" s="657" t="s">
        <v>419</v>
      </c>
      <c r="H177" s="657"/>
      <c r="I177" s="456"/>
      <c r="J177" s="331">
        <v>0</v>
      </c>
      <c r="K177" s="256">
        <v>770.7</v>
      </c>
      <c r="L177" s="256">
        <v>770.649</v>
      </c>
      <c r="M177" s="446">
        <v>0.999933826391592</v>
      </c>
      <c r="N177" s="331">
        <v>0</v>
      </c>
      <c r="O177" s="256">
        <v>770.7</v>
      </c>
      <c r="P177" s="256">
        <v>770.649</v>
      </c>
      <c r="Q177" s="446">
        <v>0.999933826391592</v>
      </c>
      <c r="R177" s="331">
        <v>0</v>
      </c>
      <c r="S177" s="256">
        <v>0</v>
      </c>
      <c r="T177" s="256">
        <v>0</v>
      </c>
      <c r="U177" s="457" t="s">
        <v>195</v>
      </c>
      <c r="V177" s="47"/>
      <c r="AD177" s="71"/>
      <c r="AE177" s="71"/>
      <c r="AF177" s="71"/>
      <c r="AG177" s="71"/>
      <c r="AH177" s="71"/>
      <c r="AI177" s="71"/>
    </row>
    <row r="178" spans="1:35" ht="27" customHeight="1">
      <c r="A178" s="51" t="e">
        <f t="shared" si="5"/>
        <v>#REF!</v>
      </c>
      <c r="B178" s="22" t="s">
        <v>94</v>
      </c>
      <c r="C178" s="52"/>
      <c r="D178" s="453"/>
      <c r="E178" s="454">
        <v>6421</v>
      </c>
      <c r="F178" s="455"/>
      <c r="G178" s="657" t="s">
        <v>420</v>
      </c>
      <c r="H178" s="657"/>
      <c r="I178" s="456"/>
      <c r="J178" s="331">
        <v>0</v>
      </c>
      <c r="K178" s="256">
        <v>0</v>
      </c>
      <c r="L178" s="256">
        <v>0</v>
      </c>
      <c r="M178" s="446" t="s">
        <v>195</v>
      </c>
      <c r="N178" s="331">
        <v>0</v>
      </c>
      <c r="O178" s="256">
        <v>0</v>
      </c>
      <c r="P178" s="256">
        <v>0</v>
      </c>
      <c r="Q178" s="446" t="s">
        <v>195</v>
      </c>
      <c r="R178" s="331">
        <v>0</v>
      </c>
      <c r="S178" s="256">
        <v>0</v>
      </c>
      <c r="T178" s="256">
        <v>0</v>
      </c>
      <c r="U178" s="457" t="s">
        <v>195</v>
      </c>
      <c r="V178" s="47"/>
      <c r="AD178" s="71"/>
      <c r="AE178" s="71"/>
      <c r="AF178" s="71"/>
      <c r="AG178" s="71"/>
      <c r="AH178" s="71"/>
      <c r="AI178" s="71"/>
    </row>
    <row r="179" spans="1:35" ht="18" customHeight="1">
      <c r="A179" s="51" t="e">
        <f t="shared" si="5"/>
        <v>#REF!</v>
      </c>
      <c r="B179" s="22" t="s">
        <v>94</v>
      </c>
      <c r="C179" s="52"/>
      <c r="D179" s="453"/>
      <c r="E179" s="454">
        <v>6422</v>
      </c>
      <c r="F179" s="455"/>
      <c r="G179" s="657" t="s">
        <v>421</v>
      </c>
      <c r="H179" s="657"/>
      <c r="I179" s="456"/>
      <c r="J179" s="331">
        <v>0</v>
      </c>
      <c r="K179" s="256">
        <v>0</v>
      </c>
      <c r="L179" s="256">
        <v>0</v>
      </c>
      <c r="M179" s="446" t="s">
        <v>195</v>
      </c>
      <c r="N179" s="331">
        <v>0</v>
      </c>
      <c r="O179" s="256">
        <v>0</v>
      </c>
      <c r="P179" s="256">
        <v>0</v>
      </c>
      <c r="Q179" s="446" t="s">
        <v>195</v>
      </c>
      <c r="R179" s="331">
        <v>0</v>
      </c>
      <c r="S179" s="256">
        <v>0</v>
      </c>
      <c r="T179" s="256">
        <v>0</v>
      </c>
      <c r="U179" s="457" t="s">
        <v>195</v>
      </c>
      <c r="V179" s="47"/>
      <c r="AD179" s="71"/>
      <c r="AE179" s="71"/>
      <c r="AF179" s="71"/>
      <c r="AG179" s="71"/>
      <c r="AH179" s="71"/>
      <c r="AI179" s="71"/>
    </row>
    <row r="180" spans="1:35" ht="27" customHeight="1">
      <c r="A180" s="51" t="e">
        <f t="shared" si="5"/>
        <v>#REF!</v>
      </c>
      <c r="B180" s="22" t="s">
        <v>94</v>
      </c>
      <c r="C180" s="52"/>
      <c r="D180" s="453"/>
      <c r="E180" s="454">
        <v>6429</v>
      </c>
      <c r="F180" s="455"/>
      <c r="G180" s="657" t="s">
        <v>568</v>
      </c>
      <c r="H180" s="657"/>
      <c r="I180" s="456"/>
      <c r="J180" s="331">
        <v>0</v>
      </c>
      <c r="K180" s="256">
        <v>180.5</v>
      </c>
      <c r="L180" s="256">
        <v>180.5</v>
      </c>
      <c r="M180" s="446">
        <v>1</v>
      </c>
      <c r="N180" s="331">
        <v>0</v>
      </c>
      <c r="O180" s="256">
        <v>180.5</v>
      </c>
      <c r="P180" s="256">
        <v>180.5</v>
      </c>
      <c r="Q180" s="446">
        <v>1</v>
      </c>
      <c r="R180" s="331">
        <v>0</v>
      </c>
      <c r="S180" s="256">
        <v>0</v>
      </c>
      <c r="T180" s="256">
        <v>0</v>
      </c>
      <c r="U180" s="457" t="s">
        <v>195</v>
      </c>
      <c r="V180" s="47"/>
      <c r="AD180" s="71"/>
      <c r="AE180" s="71"/>
      <c r="AF180" s="71"/>
      <c r="AG180" s="71"/>
      <c r="AH180" s="71"/>
      <c r="AI180" s="71"/>
    </row>
    <row r="181" spans="1:35" ht="12.75" customHeight="1">
      <c r="A181" s="51" t="e">
        <f t="shared" si="5"/>
        <v>#REF!</v>
      </c>
      <c r="B181" s="22" t="s">
        <v>94</v>
      </c>
      <c r="C181" s="52"/>
      <c r="D181" s="453"/>
      <c r="E181" s="454">
        <v>6451</v>
      </c>
      <c r="F181" s="455"/>
      <c r="G181" s="657" t="s">
        <v>422</v>
      </c>
      <c r="H181" s="657"/>
      <c r="I181" s="456"/>
      <c r="J181" s="331">
        <v>208213</v>
      </c>
      <c r="K181" s="256">
        <v>242192.74198000002</v>
      </c>
      <c r="L181" s="256">
        <v>132150.36951</v>
      </c>
      <c r="M181" s="446">
        <v>0.5456413285948627</v>
      </c>
      <c r="N181" s="331">
        <v>0</v>
      </c>
      <c r="O181" s="256">
        <v>757</v>
      </c>
      <c r="P181" s="256">
        <v>757</v>
      </c>
      <c r="Q181" s="446">
        <v>1</v>
      </c>
      <c r="R181" s="331">
        <v>208213</v>
      </c>
      <c r="S181" s="256">
        <v>241435.74198000002</v>
      </c>
      <c r="T181" s="256">
        <v>131393.36951</v>
      </c>
      <c r="U181" s="457">
        <v>0.5442167279477796</v>
      </c>
      <c r="V181" s="47"/>
      <c r="AD181" s="71"/>
      <c r="AE181" s="71"/>
      <c r="AF181" s="71"/>
      <c r="AG181" s="71"/>
      <c r="AH181" s="71"/>
      <c r="AI181" s="71"/>
    </row>
    <row r="182" spans="1:35" ht="12.75" customHeight="1">
      <c r="A182" s="51" t="e">
        <f t="shared" si="5"/>
        <v>#REF!</v>
      </c>
      <c r="B182" s="22" t="s">
        <v>94</v>
      </c>
      <c r="C182" s="52"/>
      <c r="D182" s="418"/>
      <c r="E182" s="419">
        <v>6452</v>
      </c>
      <c r="F182" s="420"/>
      <c r="G182" s="655" t="s">
        <v>569</v>
      </c>
      <c r="H182" s="655"/>
      <c r="I182" s="422"/>
      <c r="J182" s="339">
        <v>0</v>
      </c>
      <c r="K182" s="266">
        <v>5000</v>
      </c>
      <c r="L182" s="266">
        <v>5000</v>
      </c>
      <c r="M182" s="448">
        <v>1</v>
      </c>
      <c r="N182" s="339">
        <v>0</v>
      </c>
      <c r="O182" s="266">
        <v>5000</v>
      </c>
      <c r="P182" s="266">
        <v>5000</v>
      </c>
      <c r="Q182" s="448">
        <v>1</v>
      </c>
      <c r="R182" s="339">
        <v>0</v>
      </c>
      <c r="S182" s="266">
        <v>0</v>
      </c>
      <c r="T182" s="266">
        <v>0</v>
      </c>
      <c r="U182" s="489" t="s">
        <v>195</v>
      </c>
      <c r="V182" s="47"/>
      <c r="AD182" s="71"/>
      <c r="AE182" s="71"/>
      <c r="AF182" s="71"/>
      <c r="AG182" s="71"/>
      <c r="AH182" s="71"/>
      <c r="AI182" s="71"/>
    </row>
    <row r="183" spans="1:35" ht="12.75">
      <c r="A183" s="51" t="e">
        <f t="shared" si="5"/>
        <v>#REF!</v>
      </c>
      <c r="B183" s="22" t="s">
        <v>94</v>
      </c>
      <c r="C183" s="52"/>
      <c r="D183" s="391"/>
      <c r="E183" s="392">
        <v>64</v>
      </c>
      <c r="F183" s="393"/>
      <c r="G183" s="685" t="s">
        <v>47</v>
      </c>
      <c r="H183" s="685"/>
      <c r="I183" s="396"/>
      <c r="J183" s="343">
        <v>208213</v>
      </c>
      <c r="K183" s="274">
        <v>248143.94198000003</v>
      </c>
      <c r="L183" s="274">
        <v>138101.51851</v>
      </c>
      <c r="M183" s="449">
        <v>0.5565379408743766</v>
      </c>
      <c r="N183" s="343">
        <v>0</v>
      </c>
      <c r="O183" s="274">
        <v>6708.2</v>
      </c>
      <c r="P183" s="274">
        <v>6708.148999999999</v>
      </c>
      <c r="Q183" s="449">
        <v>0.9999923973644196</v>
      </c>
      <c r="R183" s="343">
        <v>208213</v>
      </c>
      <c r="S183" s="274">
        <v>241435.74198000002</v>
      </c>
      <c r="T183" s="274">
        <v>131393.36951</v>
      </c>
      <c r="U183" s="450">
        <v>0.5442167279477796</v>
      </c>
      <c r="V183" s="47"/>
      <c r="AD183" s="71"/>
      <c r="AE183" s="71"/>
      <c r="AF183" s="71"/>
      <c r="AG183" s="71"/>
      <c r="AH183" s="71"/>
      <c r="AI183" s="71"/>
    </row>
    <row r="184" spans="1:35" ht="12.75">
      <c r="A184" s="51"/>
      <c r="B184" s="22"/>
      <c r="C184" s="52"/>
      <c r="D184" s="471"/>
      <c r="E184" s="472">
        <v>6901</v>
      </c>
      <c r="F184" s="473"/>
      <c r="G184" s="664" t="s">
        <v>423</v>
      </c>
      <c r="H184" s="664"/>
      <c r="I184" s="474"/>
      <c r="J184" s="348">
        <v>277526.41599999997</v>
      </c>
      <c r="K184" s="308">
        <v>94835.10514</v>
      </c>
      <c r="L184" s="308">
        <v>0</v>
      </c>
      <c r="M184" s="451">
        <v>0</v>
      </c>
      <c r="N184" s="348">
        <v>203160.416</v>
      </c>
      <c r="O184" s="308">
        <v>23716.34583</v>
      </c>
      <c r="P184" s="308">
        <v>0</v>
      </c>
      <c r="Q184" s="451">
        <v>0</v>
      </c>
      <c r="R184" s="348">
        <v>74366</v>
      </c>
      <c r="S184" s="308">
        <v>71118.75931000001</v>
      </c>
      <c r="T184" s="308">
        <v>0</v>
      </c>
      <c r="U184" s="475">
        <v>0</v>
      </c>
      <c r="V184" s="47"/>
      <c r="AD184" s="71"/>
      <c r="AE184" s="71"/>
      <c r="AF184" s="71"/>
      <c r="AG184" s="71"/>
      <c r="AH184" s="71"/>
      <c r="AI184" s="71"/>
    </row>
    <row r="185" spans="1:35" ht="12.75">
      <c r="A185" s="51"/>
      <c r="B185" s="22"/>
      <c r="C185" s="52"/>
      <c r="D185" s="490"/>
      <c r="E185" s="260">
        <v>6909</v>
      </c>
      <c r="F185" s="491"/>
      <c r="G185" s="656" t="s">
        <v>424</v>
      </c>
      <c r="H185" s="656"/>
      <c r="I185" s="492"/>
      <c r="J185" s="339">
        <v>70487</v>
      </c>
      <c r="K185" s="266">
        <v>0</v>
      </c>
      <c r="L185" s="266">
        <v>0</v>
      </c>
      <c r="M185" s="448" t="s">
        <v>195</v>
      </c>
      <c r="N185" s="339">
        <v>0</v>
      </c>
      <c r="O185" s="266">
        <v>0</v>
      </c>
      <c r="P185" s="266">
        <v>0</v>
      </c>
      <c r="Q185" s="448" t="s">
        <v>195</v>
      </c>
      <c r="R185" s="339">
        <v>70487</v>
      </c>
      <c r="S185" s="266">
        <v>0</v>
      </c>
      <c r="T185" s="266">
        <v>0</v>
      </c>
      <c r="U185" s="489" t="s">
        <v>195</v>
      </c>
      <c r="V185" s="47"/>
      <c r="AD185" s="71"/>
      <c r="AE185" s="71"/>
      <c r="AF185" s="71"/>
      <c r="AG185" s="71"/>
      <c r="AH185" s="71"/>
      <c r="AI185" s="71"/>
    </row>
    <row r="186" spans="1:35" ht="12.75">
      <c r="A186" s="51" t="e">
        <f>IF(COUNTBLANK(C186:IV186)=254,"odstr",IF(AND($A$1="TISK",SUM(J186:U186)=0),"odstr","OK"))</f>
        <v>#REF!</v>
      </c>
      <c r="B186" s="22" t="s">
        <v>94</v>
      </c>
      <c r="C186" s="52"/>
      <c r="D186" s="465"/>
      <c r="E186" s="270">
        <v>69</v>
      </c>
      <c r="F186" s="467"/>
      <c r="G186" s="685" t="s">
        <v>48</v>
      </c>
      <c r="H186" s="685"/>
      <c r="I186" s="468"/>
      <c r="J186" s="343">
        <v>348013.41599999997</v>
      </c>
      <c r="K186" s="274">
        <v>94835.10514</v>
      </c>
      <c r="L186" s="274">
        <v>0</v>
      </c>
      <c r="M186" s="449">
        <v>0</v>
      </c>
      <c r="N186" s="343">
        <v>203160.416</v>
      </c>
      <c r="O186" s="274">
        <v>23716.34583</v>
      </c>
      <c r="P186" s="274">
        <v>0</v>
      </c>
      <c r="Q186" s="449">
        <v>0</v>
      </c>
      <c r="R186" s="343">
        <v>144853</v>
      </c>
      <c r="S186" s="274">
        <v>71118.75931000001</v>
      </c>
      <c r="T186" s="274">
        <v>0</v>
      </c>
      <c r="U186" s="469">
        <v>0</v>
      </c>
      <c r="V186" s="47"/>
      <c r="AD186" s="71"/>
      <c r="AE186" s="71"/>
      <c r="AF186" s="71"/>
      <c r="AG186" s="71"/>
      <c r="AH186" s="71"/>
      <c r="AI186" s="71"/>
    </row>
    <row r="187" spans="1:35" ht="13.5" thickBot="1">
      <c r="A187" s="51" t="e">
        <f>IF(COUNTBLANK(C187:IV187)=254,"odstr",IF(AND($A$1="TISK",SUM(J187:U187)=0),"odstr","OK"))</f>
        <v>#REF!</v>
      </c>
      <c r="B187" s="22" t="s">
        <v>94</v>
      </c>
      <c r="C187" s="52"/>
      <c r="D187" s="411"/>
      <c r="E187" s="435">
        <v>6</v>
      </c>
      <c r="F187" s="433"/>
      <c r="G187" s="687" t="s">
        <v>207</v>
      </c>
      <c r="H187" s="687"/>
      <c r="I187" s="434"/>
      <c r="J187" s="493">
        <v>10731261.462609999</v>
      </c>
      <c r="K187" s="494">
        <v>17221219.520059995</v>
      </c>
      <c r="L187" s="494">
        <v>11445159.953419998</v>
      </c>
      <c r="M187" s="366">
        <v>0.664596368456264</v>
      </c>
      <c r="N187" s="493">
        <v>8830185.88255</v>
      </c>
      <c r="O187" s="494">
        <v>13821132.587879995</v>
      </c>
      <c r="P187" s="494">
        <v>9391150.863139998</v>
      </c>
      <c r="Q187" s="366">
        <v>0.6794776624439064</v>
      </c>
      <c r="R187" s="493">
        <v>1901075.58006</v>
      </c>
      <c r="S187" s="494">
        <v>3400086.9321800005</v>
      </c>
      <c r="T187" s="494">
        <v>2054009.0902800001</v>
      </c>
      <c r="U187" s="366">
        <v>0.6041048747430264</v>
      </c>
      <c r="V187" s="47"/>
      <c r="AD187" s="71"/>
      <c r="AE187" s="71"/>
      <c r="AF187" s="71"/>
      <c r="AG187" s="71"/>
      <c r="AH187" s="71"/>
      <c r="AI187" s="71"/>
    </row>
    <row r="188" spans="1:35" ht="13.5" thickBot="1">
      <c r="A188" s="51" t="e">
        <f>IF(COUNTBLANK(C188:IV188)=254,"odstr",IF(AND($A$1="TISK",SUM(J188:U188)=0),"odstr","OK"))</f>
        <v>#REF!</v>
      </c>
      <c r="B188" s="22" t="s">
        <v>94</v>
      </c>
      <c r="C188" s="52"/>
      <c r="D188" s="367"/>
      <c r="E188" s="368" t="s">
        <v>425</v>
      </c>
      <c r="F188" s="368"/>
      <c r="G188" s="368"/>
      <c r="H188" s="442"/>
      <c r="I188" s="369"/>
      <c r="J188" s="495">
        <v>79101036.82701999</v>
      </c>
      <c r="K188" s="320">
        <v>147279632.54367995</v>
      </c>
      <c r="L188" s="320">
        <v>140246463.74780998</v>
      </c>
      <c r="M188" s="496">
        <v>0.9522461546488168</v>
      </c>
      <c r="N188" s="495">
        <v>34550364.37596001</v>
      </c>
      <c r="O188" s="320">
        <v>46582644.49056999</v>
      </c>
      <c r="P188" s="320">
        <v>41301069.084769994</v>
      </c>
      <c r="Q188" s="496">
        <v>0.8866192449235214</v>
      </c>
      <c r="R188" s="495">
        <v>44550672.45105999</v>
      </c>
      <c r="S188" s="320">
        <v>100696988.05310996</v>
      </c>
      <c r="T188" s="320">
        <v>98945394.66303998</v>
      </c>
      <c r="U188" s="496">
        <v>0.9826053050450114</v>
      </c>
      <c r="V188" s="47"/>
      <c r="AD188" s="71"/>
      <c r="AE188" s="71"/>
      <c r="AF188" s="71"/>
      <c r="AG188" s="71"/>
      <c r="AH188" s="71"/>
      <c r="AI188" s="71"/>
    </row>
    <row r="189" spans="1:21" ht="13.5">
      <c r="A189" s="51" t="s">
        <v>90</v>
      </c>
      <c r="B189" s="51" t="s">
        <v>95</v>
      </c>
      <c r="D189" s="117" t="s">
        <v>49</v>
      </c>
      <c r="E189" s="118"/>
      <c r="F189" s="118"/>
      <c r="G189" s="118"/>
      <c r="H189" s="118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9" t="s">
        <v>52</v>
      </c>
    </row>
    <row r="190" spans="1:35" ht="12.75" customHeight="1">
      <c r="A190" s="51" t="str">
        <f>IF(COUNTBLANK(D190:E190)=2,"odstr","OK")</f>
        <v>OK</v>
      </c>
      <c r="B190" s="51"/>
      <c r="D190" s="375" t="s">
        <v>198</v>
      </c>
      <c r="E190" s="668" t="s">
        <v>87</v>
      </c>
      <c r="F190" s="668"/>
      <c r="G190" s="668"/>
      <c r="H190" s="668"/>
      <c r="I190" s="668"/>
      <c r="J190" s="668"/>
      <c r="K190" s="668"/>
      <c r="L190" s="668"/>
      <c r="M190" s="668"/>
      <c r="N190" s="668"/>
      <c r="O190" s="668"/>
      <c r="P190" s="668"/>
      <c r="Q190" s="668"/>
      <c r="R190" s="668"/>
      <c r="S190" s="668"/>
      <c r="T190" s="668"/>
      <c r="U190" s="668"/>
      <c r="AD190" s="71"/>
      <c r="AE190" s="71"/>
      <c r="AF190" s="71"/>
      <c r="AG190" s="71"/>
      <c r="AH190" s="71"/>
      <c r="AI190" s="71"/>
    </row>
    <row r="191" spans="1:21" ht="12.75">
      <c r="A191" s="51" t="str">
        <f>IF(COUNTBLANK(D191:E191)=2,"odstr","OK")</f>
        <v>odstr</v>
      </c>
      <c r="B191" s="51"/>
      <c r="D191" s="120"/>
      <c r="E191" s="601"/>
      <c r="F191" s="601"/>
      <c r="G191" s="601"/>
      <c r="H191" s="601"/>
      <c r="I191" s="601"/>
      <c r="J191" s="601"/>
      <c r="K191" s="601"/>
      <c r="L191" s="601"/>
      <c r="M191" s="601"/>
      <c r="N191" s="601"/>
      <c r="O191" s="601"/>
      <c r="P191" s="601"/>
      <c r="Q191" s="601"/>
      <c r="R191" s="601"/>
      <c r="S191" s="601"/>
      <c r="T191" s="601"/>
      <c r="U191" s="601"/>
    </row>
    <row r="192" spans="1:20" ht="12.75">
      <c r="A192" s="51" t="s">
        <v>95</v>
      </c>
      <c r="B192" s="51"/>
      <c r="N192" s="170"/>
      <c r="O192" s="170"/>
      <c r="P192" s="170"/>
      <c r="R192" s="170"/>
      <c r="S192" s="170"/>
      <c r="T192" s="170"/>
    </row>
    <row r="193" spans="1:20" ht="12.75">
      <c r="A193" s="51"/>
      <c r="B193" s="51"/>
      <c r="J193" s="166"/>
      <c r="K193" s="166"/>
      <c r="L193" s="166"/>
      <c r="N193" s="166"/>
      <c r="O193" s="166"/>
      <c r="P193" s="166"/>
      <c r="R193" s="177"/>
      <c r="S193" s="177"/>
      <c r="T193" s="177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  <row r="202" spans="1:2" ht="12.75">
      <c r="A202" s="51"/>
      <c r="B202" s="51"/>
    </row>
    <row r="203" spans="1:2" ht="12.75">
      <c r="A203" s="51"/>
      <c r="B203" s="51"/>
    </row>
    <row r="204" spans="1:2" ht="12.75">
      <c r="A204" s="51"/>
      <c r="B204" s="51"/>
    </row>
    <row r="205" spans="1:2" ht="12.75">
      <c r="A205" s="51"/>
      <c r="B205" s="51"/>
    </row>
    <row r="206" spans="1:2" ht="12.75">
      <c r="A206" s="51"/>
      <c r="B206" s="51"/>
    </row>
    <row r="207" spans="1:2" ht="12.75">
      <c r="A207" s="51"/>
      <c r="B207" s="51"/>
    </row>
    <row r="208" spans="1:2" ht="12.75">
      <c r="A208" s="51"/>
      <c r="B208" s="51"/>
    </row>
    <row r="209" spans="1:2" ht="12.75">
      <c r="A209" s="51"/>
      <c r="B209" s="51"/>
    </row>
    <row r="210" spans="1:2" ht="12.75">
      <c r="A210" s="51"/>
      <c r="B210" s="51"/>
    </row>
    <row r="211" spans="1:2" ht="12.75">
      <c r="A211" s="51"/>
      <c r="B211" s="51"/>
    </row>
    <row r="212" spans="1:2" ht="12.75">
      <c r="A212" s="51"/>
      <c r="B212" s="51"/>
    </row>
    <row r="213" spans="1:2" ht="12.75">
      <c r="A213" s="51"/>
      <c r="B213" s="51"/>
    </row>
    <row r="214" spans="1:2" ht="12.75">
      <c r="A214" s="51"/>
      <c r="B214" s="51"/>
    </row>
    <row r="215" spans="1:2" ht="12.75">
      <c r="A215" s="51"/>
      <c r="B215" s="51"/>
    </row>
    <row r="216" spans="1:2" ht="12.75">
      <c r="A216" s="51"/>
      <c r="B216" s="51"/>
    </row>
    <row r="217" spans="1:2" ht="12.75">
      <c r="A217" s="51"/>
      <c r="B217" s="51"/>
    </row>
    <row r="218" spans="1:2" ht="12.75">
      <c r="A218" s="51"/>
      <c r="B218" s="51"/>
    </row>
    <row r="219" spans="1:2" ht="12.75">
      <c r="A219" s="51"/>
      <c r="B219" s="51"/>
    </row>
    <row r="220" spans="1:2" ht="12.75">
      <c r="A220" s="51"/>
      <c r="B220" s="51"/>
    </row>
    <row r="221" spans="1:2" ht="12.75">
      <c r="A221" s="51"/>
      <c r="B221" s="51"/>
    </row>
    <row r="222" spans="1:2" ht="12.75">
      <c r="A222" s="51"/>
      <c r="B222" s="51"/>
    </row>
    <row r="223" spans="1:2" ht="12.75">
      <c r="A223" s="51"/>
      <c r="B223" s="51"/>
    </row>
    <row r="224" spans="1:2" ht="12.75">
      <c r="A224" s="51"/>
      <c r="B224" s="51"/>
    </row>
    <row r="225" spans="1:2" ht="12.75">
      <c r="A225" s="51"/>
      <c r="B225" s="51"/>
    </row>
    <row r="226" spans="1:2" ht="12.75">
      <c r="A226" s="51"/>
      <c r="B226" s="51"/>
    </row>
    <row r="227" spans="1:2" ht="12.75">
      <c r="A227" s="51"/>
      <c r="B227" s="51"/>
    </row>
    <row r="228" spans="1:2" ht="12.75">
      <c r="A228" s="51"/>
      <c r="B228" s="51"/>
    </row>
    <row r="229" spans="1:2" ht="12.75">
      <c r="A229" s="51"/>
      <c r="B229" s="51"/>
    </row>
    <row r="230" spans="1:2" ht="12.75">
      <c r="A230" s="51"/>
      <c r="B230" s="51"/>
    </row>
    <row r="231" spans="1:2" ht="12.75">
      <c r="A231" s="51"/>
      <c r="B231" s="51"/>
    </row>
    <row r="232" spans="1:2" ht="12.75">
      <c r="A232" s="51"/>
      <c r="B232" s="51"/>
    </row>
    <row r="233" spans="1:2" ht="12.75">
      <c r="A233" s="51"/>
      <c r="B233" s="51"/>
    </row>
    <row r="234" spans="1:2" ht="12.75">
      <c r="A234" s="51"/>
      <c r="B234" s="51"/>
    </row>
    <row r="235" spans="1:2" ht="12.75">
      <c r="A235" s="51"/>
      <c r="B235" s="51"/>
    </row>
    <row r="236" spans="1:2" ht="12.75">
      <c r="A236" s="51"/>
      <c r="B236" s="51"/>
    </row>
    <row r="237" spans="1:2" ht="12.75">
      <c r="A237" s="51"/>
      <c r="B237" s="51"/>
    </row>
    <row r="238" spans="1:2" ht="12.75">
      <c r="A238" s="51"/>
      <c r="B238" s="51"/>
    </row>
    <row r="239" spans="1:2" ht="12.75">
      <c r="A239" s="51"/>
      <c r="B239" s="51"/>
    </row>
    <row r="240" spans="1:2" ht="12.75">
      <c r="A240" s="51"/>
      <c r="B240" s="51"/>
    </row>
    <row r="241" spans="1:2" ht="12.75">
      <c r="A241" s="51"/>
      <c r="B241" s="51"/>
    </row>
    <row r="242" spans="1:2" ht="12.75">
      <c r="A242" s="51"/>
      <c r="B242" s="51"/>
    </row>
    <row r="243" spans="1:2" ht="12.75">
      <c r="A243" s="51"/>
      <c r="B243" s="51"/>
    </row>
  </sheetData>
  <sheetProtection/>
  <mergeCells count="189">
    <mergeCell ref="G14:H14"/>
    <mergeCell ref="G15:H15"/>
    <mergeCell ref="G16:H16"/>
    <mergeCell ref="G17:H17"/>
    <mergeCell ref="G25:H25"/>
    <mergeCell ref="G18:H18"/>
    <mergeCell ref="G19:H19"/>
    <mergeCell ref="G21:H21"/>
    <mergeCell ref="G22:H22"/>
    <mergeCell ref="G20:H20"/>
    <mergeCell ref="G23:H23"/>
    <mergeCell ref="G24:H24"/>
    <mergeCell ref="M11:M13"/>
    <mergeCell ref="G183:H183"/>
    <mergeCell ref="G118:H118"/>
    <mergeCell ref="G119:H119"/>
    <mergeCell ref="G121:H121"/>
    <mergeCell ref="G123:H123"/>
    <mergeCell ref="G124:H124"/>
    <mergeCell ref="G114:H114"/>
    <mergeCell ref="G115:H115"/>
    <mergeCell ref="G116:H116"/>
    <mergeCell ref="N11:N13"/>
    <mergeCell ref="O11:O13"/>
    <mergeCell ref="P11:P13"/>
    <mergeCell ref="U11:U13"/>
    <mergeCell ref="Q11:Q13"/>
    <mergeCell ref="R11:R13"/>
    <mergeCell ref="S11:S13"/>
    <mergeCell ref="T11:T13"/>
    <mergeCell ref="E190:U190"/>
    <mergeCell ref="E191:U191"/>
    <mergeCell ref="D9:E13"/>
    <mergeCell ref="G9:H13"/>
    <mergeCell ref="J9:M10"/>
    <mergeCell ref="N9:Q10"/>
    <mergeCell ref="R9:U10"/>
    <mergeCell ref="J11:J13"/>
    <mergeCell ref="K11:K13"/>
    <mergeCell ref="L11:L13"/>
    <mergeCell ref="G187:H187"/>
    <mergeCell ref="G174:H174"/>
    <mergeCell ref="G179:H179"/>
    <mergeCell ref="G180:H180"/>
    <mergeCell ref="G181:H181"/>
    <mergeCell ref="G176:H176"/>
    <mergeCell ref="G177:H177"/>
    <mergeCell ref="G178:H178"/>
    <mergeCell ref="G182:H182"/>
    <mergeCell ref="G184:H184"/>
    <mergeCell ref="G109:H109"/>
    <mergeCell ref="G110:H110"/>
    <mergeCell ref="G112:H112"/>
    <mergeCell ref="G113:H113"/>
    <mergeCell ref="G117:H117"/>
    <mergeCell ref="G129:H129"/>
    <mergeCell ref="G125:H125"/>
    <mergeCell ref="G120:H120"/>
    <mergeCell ref="G185:H185"/>
    <mergeCell ref="G132:H132"/>
    <mergeCell ref="G142:H142"/>
    <mergeCell ref="G143:H143"/>
    <mergeCell ref="G144:H144"/>
    <mergeCell ref="G186:H186"/>
    <mergeCell ref="G135:H135"/>
    <mergeCell ref="G140:H140"/>
    <mergeCell ref="G141:H141"/>
    <mergeCell ref="G149:H149"/>
    <mergeCell ref="G165:H165"/>
    <mergeCell ref="G160:H160"/>
    <mergeCell ref="G161:H161"/>
    <mergeCell ref="G158:H158"/>
    <mergeCell ref="G159:H159"/>
    <mergeCell ref="G145:H145"/>
    <mergeCell ref="G130:H130"/>
    <mergeCell ref="G134:H134"/>
    <mergeCell ref="G131:H131"/>
    <mergeCell ref="G133:H133"/>
    <mergeCell ref="G138:H138"/>
    <mergeCell ref="G139:H139"/>
    <mergeCell ref="G136:H136"/>
    <mergeCell ref="G137:H137"/>
    <mergeCell ref="G170:H170"/>
    <mergeCell ref="G172:H172"/>
    <mergeCell ref="G171:H171"/>
    <mergeCell ref="G169:H169"/>
    <mergeCell ref="G166:H166"/>
    <mergeCell ref="G167:H167"/>
    <mergeCell ref="G31:H31"/>
    <mergeCell ref="G32:H32"/>
    <mergeCell ref="G33:H33"/>
    <mergeCell ref="G34:H34"/>
    <mergeCell ref="G168:H168"/>
    <mergeCell ref="G162:H162"/>
    <mergeCell ref="G163:H163"/>
    <mergeCell ref="G164:H164"/>
    <mergeCell ref="G128:H128"/>
    <mergeCell ref="G127:H127"/>
    <mergeCell ref="G154:H154"/>
    <mergeCell ref="G156:H156"/>
    <mergeCell ref="G155:H155"/>
    <mergeCell ref="G146:H146"/>
    <mergeCell ref="G150:H150"/>
    <mergeCell ref="G151:H151"/>
    <mergeCell ref="G147:H147"/>
    <mergeCell ref="G148:H148"/>
    <mergeCell ref="G152:H152"/>
    <mergeCell ref="G153:H153"/>
    <mergeCell ref="G53:H53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35:H35"/>
    <mergeCell ref="G36:H36"/>
    <mergeCell ref="G40:H40"/>
    <mergeCell ref="G41:H41"/>
    <mergeCell ref="G37:H37"/>
    <mergeCell ref="G39:H39"/>
    <mergeCell ref="G68:H68"/>
    <mergeCell ref="G69:H69"/>
    <mergeCell ref="G70:H70"/>
    <mergeCell ref="G54:H54"/>
    <mergeCell ref="G55:H55"/>
    <mergeCell ref="G56:H56"/>
    <mergeCell ref="G66:H66"/>
    <mergeCell ref="G63:H63"/>
    <mergeCell ref="G51:H51"/>
    <mergeCell ref="G52:H52"/>
    <mergeCell ref="G71:H71"/>
    <mergeCell ref="G67:H67"/>
    <mergeCell ref="G58:H58"/>
    <mergeCell ref="G59:H59"/>
    <mergeCell ref="G60:H60"/>
    <mergeCell ref="G61:H61"/>
    <mergeCell ref="G62:H62"/>
    <mergeCell ref="G65:H65"/>
    <mergeCell ref="G26:H26"/>
    <mergeCell ref="G57:H57"/>
    <mergeCell ref="G30:H30"/>
    <mergeCell ref="G88:H88"/>
    <mergeCell ref="G87:H87"/>
    <mergeCell ref="G27:H27"/>
    <mergeCell ref="G28:H28"/>
    <mergeCell ref="G29:H29"/>
    <mergeCell ref="G77:H77"/>
    <mergeCell ref="G76:H76"/>
    <mergeCell ref="G75:H75"/>
    <mergeCell ref="G72:H72"/>
    <mergeCell ref="G74:H74"/>
    <mergeCell ref="G93:H93"/>
    <mergeCell ref="G91:H91"/>
    <mergeCell ref="G90:H90"/>
    <mergeCell ref="G89:H89"/>
    <mergeCell ref="G86:H86"/>
    <mergeCell ref="G108:H108"/>
    <mergeCell ref="G107:H107"/>
    <mergeCell ref="G106:H106"/>
    <mergeCell ref="G97:H97"/>
    <mergeCell ref="G105:H105"/>
    <mergeCell ref="G104:H104"/>
    <mergeCell ref="G103:H103"/>
    <mergeCell ref="G102:H102"/>
    <mergeCell ref="G98:H98"/>
    <mergeCell ref="G96:H96"/>
    <mergeCell ref="G79:H79"/>
    <mergeCell ref="G78:H78"/>
    <mergeCell ref="G84:H84"/>
    <mergeCell ref="G82:H82"/>
    <mergeCell ref="G81:H81"/>
    <mergeCell ref="G80:H80"/>
    <mergeCell ref="G85:H85"/>
    <mergeCell ref="G83:H83"/>
    <mergeCell ref="G92:H92"/>
    <mergeCell ref="G157:H157"/>
    <mergeCell ref="G175:H175"/>
    <mergeCell ref="G73:H73"/>
    <mergeCell ref="G100:H100"/>
    <mergeCell ref="G111:H111"/>
    <mergeCell ref="G126:H126"/>
    <mergeCell ref="G95:H95"/>
    <mergeCell ref="G94:H94"/>
    <mergeCell ref="G101:H101"/>
    <mergeCell ref="G99:H99"/>
  </mergeCells>
  <conditionalFormatting sqref="G8">
    <cfRule type="expression" priority="2" dxfId="0" stopIfTrue="1">
      <formula>V8=" "</formula>
    </cfRule>
  </conditionalFormatting>
  <conditionalFormatting sqref="A179:A191 B179:B188 B14:B15 A2:A15 A16:B178">
    <cfRule type="cellIs" priority="4" dxfId="92" operator="equal" stopIfTrue="1">
      <formula>"odstr"</formula>
    </cfRule>
  </conditionalFormatting>
  <conditionalFormatting sqref="C1:E1">
    <cfRule type="cellIs" priority="5" dxfId="91" operator="equal" stopIfTrue="1">
      <formula>"nezadána"</formula>
    </cfRule>
  </conditionalFormatting>
  <conditionalFormatting sqref="B1">
    <cfRule type="cellIs" priority="6" dxfId="93" operator="equal" stopIfTrue="1">
      <formula>"FUNKCE"</formula>
    </cfRule>
  </conditionalFormatting>
  <conditionalFormatting sqref="U1 F1:I1">
    <cfRule type="cellIs" priority="7" dxfId="94" operator="notEqual" stopIfTrue="1">
      <formula>""</formula>
    </cfRule>
  </conditionalFormatting>
  <conditionalFormatting sqref="B4">
    <cfRule type="expression" priority="8" dxfId="93" stopIfTrue="1">
      <formula>COUNTIF(Datova_oblast,"")-$B$5&gt;0</formula>
    </cfRule>
  </conditionalFormatting>
  <conditionalFormatting sqref="U189">
    <cfRule type="expression" priority="1" dxfId="17" stopIfTrue="1">
      <formula>V189=" "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U1">
      <formula1>"a,b,c,d,e,f,g,h,i,j,k,l,m,a,o,p"</formula1>
    </dataValidation>
  </dataValidations>
  <printOptions horizontalCentered="1"/>
  <pageMargins left="0.3937007874015748" right="0.3937007874015748" top="0.7086614173228347" bottom="0.7086614173228347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2"/>
  <dimension ref="A1:M195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6.75390625" style="26" customWidth="1"/>
    <col min="6" max="6" width="1.12109375" style="26" customWidth="1"/>
    <col min="7" max="7" width="11.375" style="26" customWidth="1"/>
    <col min="8" max="8" width="40.00390625" style="26" customWidth="1"/>
    <col min="9" max="9" width="1.12109375" style="26" customWidth="1"/>
    <col min="10" max="10" width="13.00390625" style="26" customWidth="1"/>
    <col min="11" max="11" width="10.75390625" style="26" customWidth="1"/>
    <col min="12" max="12" width="12.125" style="26" customWidth="1"/>
    <col min="13" max="36" width="1.75390625" style="26" customWidth="1"/>
    <col min="37" max="16384" width="9.125" style="26" customWidth="1"/>
  </cols>
  <sheetData>
    <row r="1" spans="1:13" s="20" customFormat="1" ht="13.5" hidden="1">
      <c r="A1" s="15" t="e">
        <v>#REF!</v>
      </c>
      <c r="B1" s="15">
        <v>0</v>
      </c>
      <c r="C1" s="16" t="e">
        <v>#REF!</v>
      </c>
      <c r="D1" s="17" t="e">
        <v>#REF!</v>
      </c>
      <c r="E1" s="17" t="e">
        <v>#REF!</v>
      </c>
      <c r="F1" s="18">
        <v>8</v>
      </c>
      <c r="G1" s="19"/>
      <c r="H1" s="19"/>
      <c r="I1" s="19"/>
      <c r="K1" s="21"/>
      <c r="L1" s="22"/>
      <c r="M1" s="23"/>
    </row>
    <row r="2" spans="1:3" ht="12.75">
      <c r="A2" s="20" t="s">
        <v>90</v>
      </c>
      <c r="B2" s="24"/>
      <c r="C2" s="25"/>
    </row>
    <row r="3" spans="1:12" s="28" customFormat="1" ht="15.75">
      <c r="A3" s="20" t="s">
        <v>90</v>
      </c>
      <c r="B3" s="27" t="s">
        <v>103</v>
      </c>
      <c r="D3" s="29" t="s">
        <v>67</v>
      </c>
      <c r="E3" s="29"/>
      <c r="F3" s="29"/>
      <c r="G3" s="30"/>
      <c r="H3" s="30" t="s">
        <v>427</v>
      </c>
      <c r="I3" s="31"/>
      <c r="J3" s="29"/>
      <c r="K3" s="29"/>
      <c r="L3" s="29"/>
    </row>
    <row r="4" spans="1:12" s="28" customFormat="1" ht="15.75" hidden="1">
      <c r="A4" s="20" t="s">
        <v>90</v>
      </c>
      <c r="B4" s="33">
        <v>169</v>
      </c>
      <c r="D4" s="34" t="e">
        <v>#REF!</v>
      </c>
      <c r="E4" s="29"/>
      <c r="F4" s="29"/>
      <c r="G4" s="34"/>
      <c r="H4" s="34" t="s">
        <v>427</v>
      </c>
      <c r="I4" s="31"/>
      <c r="J4" s="29"/>
      <c r="K4" s="29"/>
      <c r="L4" s="29"/>
    </row>
    <row r="5" spans="1:12" s="28" customFormat="1" ht="15.75">
      <c r="A5" s="20" t="s">
        <v>493</v>
      </c>
      <c r="B5" s="35">
        <v>0</v>
      </c>
      <c r="D5" s="36"/>
      <c r="E5" s="37"/>
      <c r="F5" s="37"/>
      <c r="G5" s="37"/>
      <c r="H5" s="37"/>
      <c r="I5" s="37"/>
      <c r="J5" s="37"/>
      <c r="K5" s="37"/>
      <c r="L5" s="37"/>
    </row>
    <row r="6" spans="1:12" s="28" customFormat="1" ht="21" customHeight="1" hidden="1">
      <c r="A6" s="20" t="s">
        <v>493</v>
      </c>
      <c r="B6" s="38" t="s">
        <v>92</v>
      </c>
      <c r="D6" s="39"/>
      <c r="E6" s="39"/>
      <c r="F6" s="39"/>
      <c r="G6" s="39"/>
      <c r="H6" s="39"/>
      <c r="I6" s="39"/>
      <c r="J6" s="39"/>
      <c r="K6" s="39"/>
      <c r="L6" s="39"/>
    </row>
    <row r="7" spans="1:12" s="28" customFormat="1" ht="21" customHeight="1" hidden="1">
      <c r="A7" s="20" t="s">
        <v>493</v>
      </c>
      <c r="B7" s="38" t="s">
        <v>93</v>
      </c>
      <c r="D7" s="40"/>
      <c r="E7" s="40"/>
      <c r="F7" s="40"/>
      <c r="G7" s="40"/>
      <c r="H7" s="40"/>
      <c r="I7" s="40"/>
      <c r="J7" s="40"/>
      <c r="K7" s="40"/>
      <c r="L7" s="40"/>
    </row>
    <row r="8" spans="1:13" s="41" customFormat="1" ht="21" customHeight="1" thickBot="1">
      <c r="A8" s="20" t="s">
        <v>90</v>
      </c>
      <c r="B8" s="20"/>
      <c r="D8" s="42" t="s">
        <v>562</v>
      </c>
      <c r="E8" s="43"/>
      <c r="F8" s="43"/>
      <c r="G8" s="43"/>
      <c r="H8" s="43"/>
      <c r="I8" s="44"/>
      <c r="J8" s="44"/>
      <c r="K8" s="44"/>
      <c r="L8" s="45" t="s">
        <v>181</v>
      </c>
      <c r="M8" s="20"/>
    </row>
    <row r="9" spans="1:13" ht="6" customHeight="1">
      <c r="A9" s="20" t="s">
        <v>90</v>
      </c>
      <c r="C9" s="46"/>
      <c r="D9" s="638" t="s">
        <v>428</v>
      </c>
      <c r="E9" s="610"/>
      <c r="F9" s="138"/>
      <c r="G9" s="642" t="s">
        <v>429</v>
      </c>
      <c r="H9" s="642"/>
      <c r="I9" s="141"/>
      <c r="J9" s="645" t="s">
        <v>206</v>
      </c>
      <c r="K9" s="652" t="s">
        <v>207</v>
      </c>
      <c r="L9" s="605" t="s">
        <v>430</v>
      </c>
      <c r="M9" s="47"/>
    </row>
    <row r="10" spans="1:13" ht="6" customHeight="1">
      <c r="A10" s="20" t="s">
        <v>90</v>
      </c>
      <c r="C10" s="46"/>
      <c r="D10" s="639"/>
      <c r="E10" s="613"/>
      <c r="F10" s="142"/>
      <c r="G10" s="643"/>
      <c r="H10" s="643"/>
      <c r="I10" s="145"/>
      <c r="J10" s="646"/>
      <c r="K10" s="653"/>
      <c r="L10" s="606"/>
      <c r="M10" s="47"/>
    </row>
    <row r="11" spans="1:13" ht="6" customHeight="1">
      <c r="A11" s="20" t="s">
        <v>90</v>
      </c>
      <c r="C11" s="46"/>
      <c r="D11" s="639"/>
      <c r="E11" s="613"/>
      <c r="F11" s="142"/>
      <c r="G11" s="643"/>
      <c r="H11" s="643"/>
      <c r="I11" s="145"/>
      <c r="J11" s="646"/>
      <c r="K11" s="653"/>
      <c r="L11" s="606"/>
      <c r="M11" s="47"/>
    </row>
    <row r="12" spans="1:13" ht="6" customHeight="1">
      <c r="A12" s="20" t="s">
        <v>90</v>
      </c>
      <c r="C12" s="46"/>
      <c r="D12" s="639"/>
      <c r="E12" s="613"/>
      <c r="F12" s="142"/>
      <c r="G12" s="643"/>
      <c r="H12" s="643"/>
      <c r="I12" s="145"/>
      <c r="J12" s="646"/>
      <c r="K12" s="653"/>
      <c r="L12" s="606"/>
      <c r="M12" s="47"/>
    </row>
    <row r="13" spans="1:13" ht="6" customHeight="1" thickBot="1">
      <c r="A13" s="20" t="s">
        <v>90</v>
      </c>
      <c r="C13" s="46"/>
      <c r="D13" s="640"/>
      <c r="E13" s="641"/>
      <c r="F13" s="146"/>
      <c r="G13" s="644"/>
      <c r="H13" s="644"/>
      <c r="I13" s="149"/>
      <c r="J13" s="647"/>
      <c r="K13" s="654"/>
      <c r="L13" s="607"/>
      <c r="M13" s="47"/>
    </row>
    <row r="14" spans="1:13" ht="14.25" thickBot="1" thickTop="1">
      <c r="A14" s="51" t="e">
        <v>#REF!</v>
      </c>
      <c r="B14" s="22" t="s">
        <v>94</v>
      </c>
      <c r="C14" s="52"/>
      <c r="D14" s="497"/>
      <c r="E14" s="498" t="s">
        <v>431</v>
      </c>
      <c r="F14" s="498"/>
      <c r="G14" s="498"/>
      <c r="H14" s="499"/>
      <c r="I14" s="500"/>
      <c r="J14" s="501">
        <v>151737564.10931998</v>
      </c>
      <c r="K14" s="502">
        <v>5632649.007390001</v>
      </c>
      <c r="L14" s="503">
        <v>157370213.11671004</v>
      </c>
      <c r="M14" s="47"/>
    </row>
    <row r="15" spans="1:13" ht="12.75" customHeight="1">
      <c r="A15" s="51" t="e">
        <v>#REF!</v>
      </c>
      <c r="B15" s="22" t="s">
        <v>94</v>
      </c>
      <c r="C15" s="52"/>
      <c r="D15" s="504"/>
      <c r="E15" s="505"/>
      <c r="F15" s="505"/>
      <c r="G15" s="505" t="s">
        <v>432</v>
      </c>
      <c r="H15" s="506"/>
      <c r="I15" s="507"/>
      <c r="J15" s="508">
        <v>142356162.19747</v>
      </c>
      <c r="K15" s="509">
        <v>3428037.6649400005</v>
      </c>
      <c r="L15" s="510">
        <v>145784199.86241</v>
      </c>
      <c r="M15" s="47"/>
    </row>
    <row r="16" spans="1:13" ht="13.5" customHeight="1">
      <c r="A16" s="51" t="e">
        <v>#REF!</v>
      </c>
      <c r="B16" s="22" t="s">
        <v>94</v>
      </c>
      <c r="C16" s="52"/>
      <c r="D16" s="328"/>
      <c r="E16" s="242">
        <v>3111</v>
      </c>
      <c r="F16" s="329"/>
      <c r="G16" s="511" t="s">
        <v>499</v>
      </c>
      <c r="H16" s="511"/>
      <c r="I16" s="330"/>
      <c r="J16" s="255">
        <v>632221.1676</v>
      </c>
      <c r="K16" s="257">
        <v>0</v>
      </c>
      <c r="L16" s="512">
        <v>632221.1676</v>
      </c>
      <c r="M16" s="47"/>
    </row>
    <row r="17" spans="1:13" ht="12.75">
      <c r="A17" s="51" t="e">
        <v>#REF!</v>
      </c>
      <c r="B17" s="22" t="s">
        <v>94</v>
      </c>
      <c r="C17" s="52"/>
      <c r="D17" s="328"/>
      <c r="E17" s="242">
        <v>3112</v>
      </c>
      <c r="F17" s="329"/>
      <c r="G17" s="511" t="s">
        <v>500</v>
      </c>
      <c r="H17" s="511"/>
      <c r="I17" s="330"/>
      <c r="J17" s="255">
        <v>36864.961</v>
      </c>
      <c r="K17" s="257">
        <v>0</v>
      </c>
      <c r="L17" s="512">
        <v>36864.961</v>
      </c>
      <c r="M17" s="47"/>
    </row>
    <row r="18" spans="1:13" ht="12.75">
      <c r="A18" s="51" t="e">
        <v>#REF!</v>
      </c>
      <c r="B18" s="22" t="s">
        <v>94</v>
      </c>
      <c r="C18" s="52"/>
      <c r="D18" s="328"/>
      <c r="E18" s="242">
        <v>3113</v>
      </c>
      <c r="F18" s="329"/>
      <c r="G18" s="511" t="s">
        <v>501</v>
      </c>
      <c r="H18" s="511"/>
      <c r="I18" s="330"/>
      <c r="J18" s="255">
        <v>2086843.0524300002</v>
      </c>
      <c r="K18" s="257">
        <v>400</v>
      </c>
      <c r="L18" s="512">
        <v>2087243.0524300002</v>
      </c>
      <c r="M18" s="47"/>
    </row>
    <row r="19" spans="1:13" ht="12.75">
      <c r="A19" s="51" t="e">
        <v>#REF!</v>
      </c>
      <c r="B19" s="22" t="s">
        <v>94</v>
      </c>
      <c r="C19" s="52"/>
      <c r="D19" s="328"/>
      <c r="E19" s="242">
        <v>3114</v>
      </c>
      <c r="F19" s="329"/>
      <c r="G19" s="511" t="s">
        <v>502</v>
      </c>
      <c r="H19" s="511"/>
      <c r="I19" s="330"/>
      <c r="J19" s="255">
        <v>484834.18449</v>
      </c>
      <c r="K19" s="257">
        <v>2767.521</v>
      </c>
      <c r="L19" s="512">
        <v>487601.70549</v>
      </c>
      <c r="M19" s="47"/>
    </row>
    <row r="20" spans="1:13" ht="12.75">
      <c r="A20" s="51" t="e">
        <v>#REF!</v>
      </c>
      <c r="B20" s="22" t="s">
        <v>94</v>
      </c>
      <c r="C20" s="52"/>
      <c r="D20" s="328"/>
      <c r="E20" s="242">
        <v>3121</v>
      </c>
      <c r="F20" s="329"/>
      <c r="G20" s="511" t="s">
        <v>503</v>
      </c>
      <c r="H20" s="511"/>
      <c r="I20" s="330"/>
      <c r="J20" s="255">
        <v>514381.0488</v>
      </c>
      <c r="K20" s="257">
        <v>212</v>
      </c>
      <c r="L20" s="512">
        <v>514593.0488</v>
      </c>
      <c r="M20" s="47"/>
    </row>
    <row r="21" spans="1:13" ht="12.75">
      <c r="A21" s="51" t="e">
        <v>#REF!</v>
      </c>
      <c r="B21" s="22" t="s">
        <v>94</v>
      </c>
      <c r="C21" s="52"/>
      <c r="D21" s="328"/>
      <c r="E21" s="242">
        <v>3122</v>
      </c>
      <c r="F21" s="329"/>
      <c r="G21" s="511" t="s">
        <v>504</v>
      </c>
      <c r="H21" s="511"/>
      <c r="I21" s="330"/>
      <c r="J21" s="255">
        <v>331534.96978999994</v>
      </c>
      <c r="K21" s="257">
        <v>3800</v>
      </c>
      <c r="L21" s="512">
        <v>335334.96978999994</v>
      </c>
      <c r="M21" s="47"/>
    </row>
    <row r="22" spans="1:13" ht="12.75">
      <c r="A22" s="51" t="e">
        <v>#REF!</v>
      </c>
      <c r="B22" s="22" t="s">
        <v>94</v>
      </c>
      <c r="C22" s="52"/>
      <c r="D22" s="328"/>
      <c r="E22" s="242">
        <v>3123</v>
      </c>
      <c r="F22" s="329"/>
      <c r="G22" s="511" t="s">
        <v>505</v>
      </c>
      <c r="H22" s="511"/>
      <c r="I22" s="330"/>
      <c r="J22" s="255">
        <v>114334.54172999998</v>
      </c>
      <c r="K22" s="257">
        <v>149</v>
      </c>
      <c r="L22" s="512">
        <v>114483.54172999998</v>
      </c>
      <c r="M22" s="47"/>
    </row>
    <row r="23" spans="1:13" ht="12.75">
      <c r="A23" s="51" t="e">
        <v>#REF!</v>
      </c>
      <c r="B23" s="22" t="s">
        <v>94</v>
      </c>
      <c r="C23" s="52"/>
      <c r="D23" s="328"/>
      <c r="E23" s="242">
        <v>3124</v>
      </c>
      <c r="F23" s="329"/>
      <c r="G23" s="511" t="s">
        <v>506</v>
      </c>
      <c r="H23" s="511"/>
      <c r="I23" s="330"/>
      <c r="J23" s="255">
        <v>291067.79423</v>
      </c>
      <c r="K23" s="257">
        <v>18695.463949999998</v>
      </c>
      <c r="L23" s="512">
        <v>309763.25818</v>
      </c>
      <c r="M23" s="47"/>
    </row>
    <row r="24" spans="1:13" ht="12.75">
      <c r="A24" s="51" t="e">
        <v>#REF!</v>
      </c>
      <c r="B24" s="22" t="s">
        <v>94</v>
      </c>
      <c r="C24" s="52"/>
      <c r="D24" s="328"/>
      <c r="E24" s="242">
        <v>3126</v>
      </c>
      <c r="F24" s="329"/>
      <c r="G24" s="511" t="s">
        <v>507</v>
      </c>
      <c r="H24" s="511"/>
      <c r="I24" s="330"/>
      <c r="J24" s="255">
        <v>37237.4666</v>
      </c>
      <c r="K24" s="257">
        <v>0</v>
      </c>
      <c r="L24" s="512">
        <v>37237.4666</v>
      </c>
      <c r="M24" s="47"/>
    </row>
    <row r="25" spans="1:13" ht="12.75">
      <c r="A25" s="51" t="e">
        <v>#REF!</v>
      </c>
      <c r="B25" s="22" t="s">
        <v>94</v>
      </c>
      <c r="C25" s="52"/>
      <c r="D25" s="328"/>
      <c r="E25" s="242">
        <v>3128</v>
      </c>
      <c r="F25" s="329"/>
      <c r="G25" s="511" t="s">
        <v>508</v>
      </c>
      <c r="H25" s="511"/>
      <c r="I25" s="330"/>
      <c r="J25" s="255">
        <v>82999.92</v>
      </c>
      <c r="K25" s="257">
        <v>0</v>
      </c>
      <c r="L25" s="512">
        <v>82999.92</v>
      </c>
      <c r="M25" s="47"/>
    </row>
    <row r="26" spans="1:13" ht="12.75">
      <c r="A26" s="51" t="e">
        <v>#REF!</v>
      </c>
      <c r="B26" s="22" t="s">
        <v>94</v>
      </c>
      <c r="C26" s="52"/>
      <c r="D26" s="328"/>
      <c r="E26" s="242">
        <v>3131</v>
      </c>
      <c r="F26" s="329"/>
      <c r="G26" s="511" t="s">
        <v>509</v>
      </c>
      <c r="H26" s="511"/>
      <c r="I26" s="330"/>
      <c r="J26" s="255">
        <v>879998.9591999999</v>
      </c>
      <c r="K26" s="257">
        <v>10554.384460000001</v>
      </c>
      <c r="L26" s="512">
        <v>890553.3436599999</v>
      </c>
      <c r="M26" s="47"/>
    </row>
    <row r="27" spans="1:13" ht="12.75">
      <c r="A27" s="51" t="e">
        <v>#REF!</v>
      </c>
      <c r="B27" s="22" t="s">
        <v>94</v>
      </c>
      <c r="C27" s="52"/>
      <c r="D27" s="328"/>
      <c r="E27" s="242">
        <v>3132</v>
      </c>
      <c r="F27" s="329"/>
      <c r="G27" s="511" t="s">
        <v>510</v>
      </c>
      <c r="H27" s="511"/>
      <c r="I27" s="330"/>
      <c r="J27" s="255">
        <v>325747.43360000005</v>
      </c>
      <c r="K27" s="257">
        <v>5927.8786</v>
      </c>
      <c r="L27" s="512">
        <v>331675.31220000004</v>
      </c>
      <c r="M27" s="47"/>
    </row>
    <row r="28" spans="1:13" ht="12.75">
      <c r="A28" s="51" t="e">
        <v>#REF!</v>
      </c>
      <c r="B28" s="22" t="s">
        <v>94</v>
      </c>
      <c r="C28" s="52"/>
      <c r="D28" s="328"/>
      <c r="E28" s="242">
        <v>3133</v>
      </c>
      <c r="F28" s="329"/>
      <c r="G28" s="511" t="s">
        <v>511</v>
      </c>
      <c r="H28" s="511"/>
      <c r="I28" s="330"/>
      <c r="J28" s="255">
        <v>32072.405</v>
      </c>
      <c r="K28" s="257">
        <v>0</v>
      </c>
      <c r="L28" s="512">
        <v>32072.405</v>
      </c>
      <c r="M28" s="47"/>
    </row>
    <row r="29" spans="1:13" ht="12.75">
      <c r="A29" s="51" t="e">
        <v>#REF!</v>
      </c>
      <c r="B29" s="22" t="s">
        <v>94</v>
      </c>
      <c r="C29" s="52"/>
      <c r="D29" s="328"/>
      <c r="E29" s="242">
        <v>3139</v>
      </c>
      <c r="F29" s="329"/>
      <c r="G29" s="511" t="s">
        <v>512</v>
      </c>
      <c r="H29" s="511"/>
      <c r="I29" s="330"/>
      <c r="J29" s="255">
        <v>127843.736</v>
      </c>
      <c r="K29" s="257">
        <v>0</v>
      </c>
      <c r="L29" s="512">
        <v>127843.736</v>
      </c>
      <c r="M29" s="47"/>
    </row>
    <row r="30" spans="1:13" ht="12.75">
      <c r="A30" s="51" t="e">
        <v>#REF!</v>
      </c>
      <c r="B30" s="22" t="s">
        <v>94</v>
      </c>
      <c r="C30" s="52"/>
      <c r="D30" s="328"/>
      <c r="E30" s="242">
        <v>3141</v>
      </c>
      <c r="F30" s="329"/>
      <c r="G30" s="511" t="s">
        <v>550</v>
      </c>
      <c r="H30" s="511"/>
      <c r="I30" s="330"/>
      <c r="J30" s="255">
        <v>199275.971</v>
      </c>
      <c r="K30" s="257">
        <v>0</v>
      </c>
      <c r="L30" s="512">
        <v>199275.971</v>
      </c>
      <c r="M30" s="47"/>
    </row>
    <row r="31" spans="1:13" ht="12.75">
      <c r="A31" s="51" t="e">
        <v>#REF!</v>
      </c>
      <c r="B31" s="22" t="s">
        <v>94</v>
      </c>
      <c r="C31" s="52"/>
      <c r="D31" s="328"/>
      <c r="E31" s="242">
        <v>3142</v>
      </c>
      <c r="F31" s="329"/>
      <c r="G31" s="511" t="s">
        <v>570</v>
      </c>
      <c r="H31" s="511"/>
      <c r="I31" s="330"/>
      <c r="J31" s="255"/>
      <c r="K31" s="257"/>
      <c r="L31" s="512">
        <v>0</v>
      </c>
      <c r="M31" s="47"/>
    </row>
    <row r="32" spans="1:13" ht="12.75">
      <c r="A32" s="51" t="e">
        <v>#REF!</v>
      </c>
      <c r="B32" s="22" t="s">
        <v>94</v>
      </c>
      <c r="C32" s="52"/>
      <c r="D32" s="328"/>
      <c r="E32" s="242">
        <v>3143</v>
      </c>
      <c r="F32" s="329"/>
      <c r="G32" s="511" t="s">
        <v>514</v>
      </c>
      <c r="H32" s="511"/>
      <c r="I32" s="330"/>
      <c r="J32" s="255">
        <v>108720.727</v>
      </c>
      <c r="K32" s="257">
        <v>0</v>
      </c>
      <c r="L32" s="512">
        <v>108720.727</v>
      </c>
      <c r="M32" s="47"/>
    </row>
    <row r="33" spans="1:13" ht="12.75" customHeight="1">
      <c r="A33" s="51" t="e">
        <v>#REF!</v>
      </c>
      <c r="B33" s="22" t="s">
        <v>94</v>
      </c>
      <c r="C33" s="52"/>
      <c r="D33" s="328"/>
      <c r="E33" s="242">
        <v>3145</v>
      </c>
      <c r="F33" s="329"/>
      <c r="G33" s="511" t="s">
        <v>515</v>
      </c>
      <c r="H33" s="511"/>
      <c r="I33" s="330"/>
      <c r="J33" s="255">
        <v>66352.792</v>
      </c>
      <c r="K33" s="257">
        <v>0</v>
      </c>
      <c r="L33" s="512">
        <v>66352.792</v>
      </c>
      <c r="M33" s="47"/>
    </row>
    <row r="34" spans="1:13" ht="12.75">
      <c r="A34" s="51" t="e">
        <v>#REF!</v>
      </c>
      <c r="B34" s="22" t="s">
        <v>493</v>
      </c>
      <c r="C34" s="52"/>
      <c r="D34" s="328"/>
      <c r="E34" s="242">
        <v>3146</v>
      </c>
      <c r="F34" s="329"/>
      <c r="G34" s="511" t="s">
        <v>551</v>
      </c>
      <c r="H34" s="511"/>
      <c r="I34" s="330"/>
      <c r="J34" s="255">
        <v>50637.399</v>
      </c>
      <c r="K34" s="257">
        <v>0</v>
      </c>
      <c r="L34" s="512">
        <v>50637.399</v>
      </c>
      <c r="M34" s="47"/>
    </row>
    <row r="35" spans="1:13" ht="12.75">
      <c r="A35" s="51" t="e">
        <v>#REF!</v>
      </c>
      <c r="B35" s="22" t="s">
        <v>94</v>
      </c>
      <c r="C35" s="52"/>
      <c r="D35" s="328"/>
      <c r="E35" s="242">
        <v>3147</v>
      </c>
      <c r="F35" s="329"/>
      <c r="G35" s="511" t="s">
        <v>517</v>
      </c>
      <c r="H35" s="513"/>
      <c r="I35" s="330"/>
      <c r="J35" s="255">
        <v>48663.65</v>
      </c>
      <c r="K35" s="257">
        <v>0</v>
      </c>
      <c r="L35" s="512">
        <v>48663.65</v>
      </c>
      <c r="M35" s="47"/>
    </row>
    <row r="36" spans="1:13" ht="12.75">
      <c r="A36" s="51" t="e">
        <v>#REF!</v>
      </c>
      <c r="B36" s="22" t="s">
        <v>94</v>
      </c>
      <c r="C36" s="52"/>
      <c r="D36" s="328"/>
      <c r="E36" s="242">
        <v>3148</v>
      </c>
      <c r="F36" s="329"/>
      <c r="G36" s="511" t="s">
        <v>518</v>
      </c>
      <c r="H36" s="511"/>
      <c r="I36" s="330"/>
      <c r="J36" s="255">
        <v>249092.187</v>
      </c>
      <c r="K36" s="257">
        <v>0</v>
      </c>
      <c r="L36" s="512">
        <v>249092.187</v>
      </c>
      <c r="M36" s="47"/>
    </row>
    <row r="37" spans="1:13" ht="12.75">
      <c r="A37" s="51" t="e">
        <v>#REF!</v>
      </c>
      <c r="B37" s="22" t="s">
        <v>94</v>
      </c>
      <c r="C37" s="52"/>
      <c r="D37" s="328"/>
      <c r="E37" s="242">
        <v>3150</v>
      </c>
      <c r="F37" s="329"/>
      <c r="G37" s="511" t="s">
        <v>519</v>
      </c>
      <c r="H37" s="511"/>
      <c r="I37" s="330"/>
      <c r="J37" s="255">
        <v>105887.0906</v>
      </c>
      <c r="K37" s="257">
        <v>0</v>
      </c>
      <c r="L37" s="512">
        <v>105887.0906</v>
      </c>
      <c r="M37" s="47"/>
    </row>
    <row r="38" spans="1:13" ht="12.75">
      <c r="A38" s="51" t="e">
        <v>#REF!</v>
      </c>
      <c r="B38" s="22" t="s">
        <v>94</v>
      </c>
      <c r="C38" s="52"/>
      <c r="D38" s="328"/>
      <c r="E38" s="242">
        <v>3211</v>
      </c>
      <c r="F38" s="329"/>
      <c r="G38" s="511" t="s">
        <v>520</v>
      </c>
      <c r="H38" s="511"/>
      <c r="I38" s="330"/>
      <c r="J38" s="255">
        <v>20353220.98007</v>
      </c>
      <c r="K38" s="257">
        <v>2272569.37856</v>
      </c>
      <c r="L38" s="512">
        <v>22625790.358629998</v>
      </c>
      <c r="M38" s="47"/>
    </row>
    <row r="39" spans="1:13" ht="12.75">
      <c r="A39" s="51" t="e">
        <v>#REF!</v>
      </c>
      <c r="B39" s="22" t="s">
        <v>94</v>
      </c>
      <c r="C39" s="52"/>
      <c r="D39" s="328"/>
      <c r="E39" s="242">
        <v>3212</v>
      </c>
      <c r="F39" s="329"/>
      <c r="G39" s="511" t="s">
        <v>521</v>
      </c>
      <c r="H39" s="511"/>
      <c r="I39" s="330"/>
      <c r="J39" s="255">
        <v>9173672.37958</v>
      </c>
      <c r="K39" s="257">
        <v>678645.57243</v>
      </c>
      <c r="L39" s="512">
        <v>9852317.95201</v>
      </c>
      <c r="M39" s="47"/>
    </row>
    <row r="40" spans="1:13" ht="12.75">
      <c r="A40" s="51" t="e">
        <v>#REF!</v>
      </c>
      <c r="B40" s="22" t="s">
        <v>94</v>
      </c>
      <c r="C40" s="52"/>
      <c r="D40" s="328"/>
      <c r="E40" s="242">
        <v>3221</v>
      </c>
      <c r="F40" s="329"/>
      <c r="G40" s="511" t="s">
        <v>522</v>
      </c>
      <c r="H40" s="511"/>
      <c r="I40" s="330"/>
      <c r="J40" s="255">
        <v>129947</v>
      </c>
      <c r="K40" s="257">
        <v>0</v>
      </c>
      <c r="L40" s="512">
        <v>129947</v>
      </c>
      <c r="M40" s="47"/>
    </row>
    <row r="41" spans="1:13" ht="12.75">
      <c r="A41" s="51" t="e">
        <v>#REF!</v>
      </c>
      <c r="B41" s="22" t="s">
        <v>94</v>
      </c>
      <c r="C41" s="52"/>
      <c r="D41" s="328"/>
      <c r="E41" s="242">
        <v>3231</v>
      </c>
      <c r="F41" s="329"/>
      <c r="G41" s="511" t="s">
        <v>523</v>
      </c>
      <c r="H41" s="511"/>
      <c r="I41" s="330"/>
      <c r="J41" s="255">
        <v>18015.727</v>
      </c>
      <c r="K41" s="257">
        <v>0</v>
      </c>
      <c r="L41" s="512">
        <v>18015.727</v>
      </c>
      <c r="M41" s="47"/>
    </row>
    <row r="42" spans="1:13" ht="12.75">
      <c r="A42" s="51" t="e">
        <v>#REF!</v>
      </c>
      <c r="B42" s="22" t="s">
        <v>94</v>
      </c>
      <c r="C42" s="52"/>
      <c r="D42" s="328"/>
      <c r="E42" s="242">
        <v>3233</v>
      </c>
      <c r="F42" s="329"/>
      <c r="G42" s="511" t="s">
        <v>524</v>
      </c>
      <c r="H42" s="511"/>
      <c r="I42" s="330"/>
      <c r="J42" s="255">
        <v>106034.5122</v>
      </c>
      <c r="K42" s="257">
        <v>0</v>
      </c>
      <c r="L42" s="512">
        <v>106034.5122</v>
      </c>
      <c r="M42" s="47"/>
    </row>
    <row r="43" spans="1:13" ht="12.75">
      <c r="A43" s="51" t="e">
        <v>#REF!</v>
      </c>
      <c r="B43" s="22" t="s">
        <v>94</v>
      </c>
      <c r="C43" s="52"/>
      <c r="D43" s="328"/>
      <c r="E43" s="242">
        <v>3261</v>
      </c>
      <c r="F43" s="329"/>
      <c r="G43" s="511" t="s">
        <v>525</v>
      </c>
      <c r="H43" s="511"/>
      <c r="I43" s="330"/>
      <c r="J43" s="255">
        <v>460364.35218999995</v>
      </c>
      <c r="K43" s="257">
        <v>11461.976110000001</v>
      </c>
      <c r="L43" s="512">
        <v>471826.32829999994</v>
      </c>
      <c r="M43" s="47"/>
    </row>
    <row r="44" spans="1:13" ht="12.75">
      <c r="A44" s="51" t="e">
        <v>#REF!</v>
      </c>
      <c r="B44" s="22" t="s">
        <v>94</v>
      </c>
      <c r="C44" s="52"/>
      <c r="D44" s="328"/>
      <c r="E44" s="242">
        <v>3262</v>
      </c>
      <c r="F44" s="329"/>
      <c r="G44" s="511" t="s">
        <v>526</v>
      </c>
      <c r="H44" s="511"/>
      <c r="I44" s="330"/>
      <c r="J44" s="255">
        <v>367025.71274</v>
      </c>
      <c r="K44" s="257">
        <v>11248.5843</v>
      </c>
      <c r="L44" s="512">
        <v>378274.29704</v>
      </c>
      <c r="M44" s="47"/>
    </row>
    <row r="45" spans="1:13" ht="12.75">
      <c r="A45" s="51" t="e">
        <v>#REF!</v>
      </c>
      <c r="B45" s="22" t="s">
        <v>94</v>
      </c>
      <c r="C45" s="52"/>
      <c r="D45" s="328"/>
      <c r="E45" s="242">
        <v>3269</v>
      </c>
      <c r="F45" s="329"/>
      <c r="G45" s="511" t="s">
        <v>527</v>
      </c>
      <c r="H45" s="511"/>
      <c r="I45" s="330"/>
      <c r="J45" s="255"/>
      <c r="K45" s="257"/>
      <c r="L45" s="512">
        <v>0</v>
      </c>
      <c r="M45" s="47"/>
    </row>
    <row r="46" spans="1:13" ht="12.75">
      <c r="A46" s="51"/>
      <c r="B46" s="22"/>
      <c r="C46" s="52"/>
      <c r="D46" s="328"/>
      <c r="E46" s="242">
        <v>3291</v>
      </c>
      <c r="F46" s="329"/>
      <c r="G46" s="511" t="s">
        <v>528</v>
      </c>
      <c r="H46" s="511"/>
      <c r="I46" s="330"/>
      <c r="J46" s="255">
        <v>17503.67021</v>
      </c>
      <c r="K46" s="257">
        <v>0</v>
      </c>
      <c r="L46" s="512">
        <v>17503.67021</v>
      </c>
      <c r="M46" s="47"/>
    </row>
    <row r="47" spans="1:13" ht="12.75">
      <c r="A47" s="51"/>
      <c r="B47" s="22"/>
      <c r="C47" s="52"/>
      <c r="D47" s="328"/>
      <c r="E47" s="242">
        <v>3292</v>
      </c>
      <c r="F47" s="329"/>
      <c r="G47" s="511" t="s">
        <v>529</v>
      </c>
      <c r="H47" s="511"/>
      <c r="I47" s="330"/>
      <c r="J47" s="255">
        <v>10200.973</v>
      </c>
      <c r="K47" s="257">
        <v>0</v>
      </c>
      <c r="L47" s="512">
        <v>10200.973</v>
      </c>
      <c r="M47" s="47"/>
    </row>
    <row r="48" spans="1:13" ht="12.75">
      <c r="A48" s="51"/>
      <c r="B48" s="22"/>
      <c r="C48" s="52"/>
      <c r="D48" s="328"/>
      <c r="E48" s="242">
        <v>3293</v>
      </c>
      <c r="F48" s="329"/>
      <c r="G48" s="511" t="s">
        <v>530</v>
      </c>
      <c r="H48" s="511"/>
      <c r="I48" s="330"/>
      <c r="J48" s="255">
        <v>14328.256</v>
      </c>
      <c r="K48" s="257">
        <v>0</v>
      </c>
      <c r="L48" s="512">
        <v>14328.256</v>
      </c>
      <c r="M48" s="47"/>
    </row>
    <row r="49" spans="1:13" ht="12.75">
      <c r="A49" s="51"/>
      <c r="B49" s="22"/>
      <c r="C49" s="52"/>
      <c r="D49" s="328"/>
      <c r="E49" s="242">
        <v>3294</v>
      </c>
      <c r="F49" s="329"/>
      <c r="G49" s="511" t="s">
        <v>531</v>
      </c>
      <c r="H49" s="511"/>
      <c r="I49" s="330"/>
      <c r="J49" s="255">
        <v>181720.49931</v>
      </c>
      <c r="K49" s="257">
        <v>0</v>
      </c>
      <c r="L49" s="512">
        <v>181720.49931</v>
      </c>
      <c r="M49" s="47"/>
    </row>
    <row r="50" spans="1:13" ht="12.75">
      <c r="A50" s="51" t="e">
        <v>#REF!</v>
      </c>
      <c r="B50" s="22" t="s">
        <v>94</v>
      </c>
      <c r="C50" s="52"/>
      <c r="D50" s="328"/>
      <c r="E50" s="242">
        <v>3299</v>
      </c>
      <c r="F50" s="329"/>
      <c r="G50" s="511" t="s">
        <v>532</v>
      </c>
      <c r="H50" s="511"/>
      <c r="I50" s="330"/>
      <c r="J50" s="255">
        <v>104717516.6781</v>
      </c>
      <c r="K50" s="257">
        <v>411605.90553000005</v>
      </c>
      <c r="L50" s="512">
        <v>105129122.58363001</v>
      </c>
      <c r="M50" s="47"/>
    </row>
    <row r="51" spans="1:13" ht="12.75">
      <c r="A51" s="51" t="e">
        <v>#REF!</v>
      </c>
      <c r="B51" s="22" t="s">
        <v>94</v>
      </c>
      <c r="C51" s="52"/>
      <c r="D51" s="340"/>
      <c r="E51" s="514"/>
      <c r="F51" s="394"/>
      <c r="G51" s="394" t="s">
        <v>464</v>
      </c>
      <c r="H51" s="404"/>
      <c r="I51" s="342"/>
      <c r="J51" s="273">
        <v>195991.37335</v>
      </c>
      <c r="K51" s="275">
        <v>5687.5557100000005</v>
      </c>
      <c r="L51" s="515">
        <v>201678.92906</v>
      </c>
      <c r="M51" s="47"/>
    </row>
    <row r="52" spans="1:13" ht="12.75">
      <c r="A52" s="51" t="e">
        <v>#REF!</v>
      </c>
      <c r="B52" s="22" t="s">
        <v>94</v>
      </c>
      <c r="C52" s="52"/>
      <c r="D52" s="328"/>
      <c r="E52" s="242">
        <v>3314</v>
      </c>
      <c r="F52" s="329"/>
      <c r="G52" s="380" t="s">
        <v>465</v>
      </c>
      <c r="H52" s="381"/>
      <c r="I52" s="330"/>
      <c r="J52" s="255">
        <v>157368.824</v>
      </c>
      <c r="K52" s="257">
        <v>1693</v>
      </c>
      <c r="L52" s="512">
        <v>159061.824</v>
      </c>
      <c r="M52" s="47"/>
    </row>
    <row r="53" spans="1:13" ht="12.75">
      <c r="A53" s="51" t="e">
        <v>#REF!</v>
      </c>
      <c r="B53" s="22" t="s">
        <v>94</v>
      </c>
      <c r="C53" s="52"/>
      <c r="D53" s="328"/>
      <c r="E53" s="242">
        <v>3315</v>
      </c>
      <c r="F53" s="329"/>
      <c r="G53" s="380" t="s">
        <v>466</v>
      </c>
      <c r="H53" s="381"/>
      <c r="I53" s="330"/>
      <c r="J53" s="255">
        <v>38622.54935</v>
      </c>
      <c r="K53" s="257">
        <v>3994.55571</v>
      </c>
      <c r="L53" s="512">
        <v>42617.10506</v>
      </c>
      <c r="M53" s="47"/>
    </row>
    <row r="54" spans="1:13" ht="12.75">
      <c r="A54" s="51" t="e">
        <v>#REF!</v>
      </c>
      <c r="B54" s="22" t="s">
        <v>94</v>
      </c>
      <c r="C54" s="52"/>
      <c r="D54" s="340"/>
      <c r="E54" s="514"/>
      <c r="F54" s="394"/>
      <c r="G54" s="394" t="s">
        <v>467</v>
      </c>
      <c r="H54" s="404"/>
      <c r="I54" s="342"/>
      <c r="J54" s="273">
        <v>4424350.20165</v>
      </c>
      <c r="K54" s="275">
        <v>109580.87097000002</v>
      </c>
      <c r="L54" s="515">
        <v>4533931.07262</v>
      </c>
      <c r="M54" s="47"/>
    </row>
    <row r="55" spans="1:13" ht="12.75">
      <c r="A55" s="51" t="e">
        <v>#REF!</v>
      </c>
      <c r="B55" s="22" t="s">
        <v>94</v>
      </c>
      <c r="C55" s="52"/>
      <c r="D55" s="328"/>
      <c r="E55" s="242">
        <v>3411</v>
      </c>
      <c r="F55" s="329"/>
      <c r="G55" s="380" t="s">
        <v>468</v>
      </c>
      <c r="H55" s="381"/>
      <c r="I55" s="330"/>
      <c r="J55" s="255">
        <v>1342321.3203099999</v>
      </c>
      <c r="K55" s="257">
        <v>179.80352</v>
      </c>
      <c r="L55" s="512">
        <v>1342501.12383</v>
      </c>
      <c r="M55" s="47"/>
    </row>
    <row r="56" spans="1:13" ht="12.75">
      <c r="A56" s="51" t="e">
        <v>#REF!</v>
      </c>
      <c r="B56" s="22" t="s">
        <v>94</v>
      </c>
      <c r="C56" s="52"/>
      <c r="D56" s="328"/>
      <c r="E56" s="242">
        <v>3419</v>
      </c>
      <c r="F56" s="329"/>
      <c r="G56" s="380" t="s">
        <v>469</v>
      </c>
      <c r="H56" s="381"/>
      <c r="I56" s="330"/>
      <c r="J56" s="255">
        <v>2824409.5679</v>
      </c>
      <c r="K56" s="257">
        <v>86397.86578000001</v>
      </c>
      <c r="L56" s="512">
        <v>2910807.4336800002</v>
      </c>
      <c r="M56" s="47"/>
    </row>
    <row r="57" spans="1:13" ht="12.75" customHeight="1">
      <c r="A57" s="51" t="e">
        <v>#REF!</v>
      </c>
      <c r="B57" s="22" t="s">
        <v>94</v>
      </c>
      <c r="C57" s="52"/>
      <c r="D57" s="328"/>
      <c r="E57" s="242">
        <v>3421</v>
      </c>
      <c r="F57" s="329"/>
      <c r="G57" s="380" t="s">
        <v>470</v>
      </c>
      <c r="H57" s="516"/>
      <c r="I57" s="330"/>
      <c r="J57" s="255">
        <v>257619.31344</v>
      </c>
      <c r="K57" s="257">
        <v>23003.201670000002</v>
      </c>
      <c r="L57" s="512">
        <v>280622.51511</v>
      </c>
      <c r="M57" s="47"/>
    </row>
    <row r="58" spans="1:13" ht="12.75">
      <c r="A58" s="51" t="e">
        <v>#REF!</v>
      </c>
      <c r="B58" s="22" t="s">
        <v>94</v>
      </c>
      <c r="C58" s="52"/>
      <c r="D58" s="340"/>
      <c r="E58" s="514"/>
      <c r="F58" s="394"/>
      <c r="G58" s="394" t="s">
        <v>471</v>
      </c>
      <c r="H58" s="404"/>
      <c r="I58" s="342"/>
      <c r="J58" s="273">
        <v>12058.398</v>
      </c>
      <c r="K58" s="275">
        <v>0</v>
      </c>
      <c r="L58" s="515">
        <v>12058.398</v>
      </c>
      <c r="M58" s="47"/>
    </row>
    <row r="59" spans="1:13" ht="12.75">
      <c r="A59" s="51" t="e">
        <v>#REF!</v>
      </c>
      <c r="B59" s="22" t="s">
        <v>94</v>
      </c>
      <c r="C59" s="52"/>
      <c r="D59" s="465"/>
      <c r="E59" s="298">
        <v>3541</v>
      </c>
      <c r="F59" s="467"/>
      <c r="G59" s="517" t="s">
        <v>472</v>
      </c>
      <c r="H59" s="518"/>
      <c r="I59" s="468"/>
      <c r="J59" s="292">
        <v>12058.398</v>
      </c>
      <c r="K59" s="294">
        <v>0</v>
      </c>
      <c r="L59" s="512">
        <v>12058.398</v>
      </c>
      <c r="M59" s="47"/>
    </row>
    <row r="60" spans="1:13" ht="12.75">
      <c r="A60" s="51" t="e">
        <v>#REF!</v>
      </c>
      <c r="B60" s="22" t="s">
        <v>94</v>
      </c>
      <c r="C60" s="52"/>
      <c r="D60" s="340"/>
      <c r="E60" s="514"/>
      <c r="F60" s="394"/>
      <c r="G60" s="394" t="s">
        <v>473</v>
      </c>
      <c r="H60" s="404"/>
      <c r="I60" s="342"/>
      <c r="J60" s="273">
        <v>4749001.93885</v>
      </c>
      <c r="K60" s="275">
        <v>2089342.91577</v>
      </c>
      <c r="L60" s="515">
        <v>6838344.854619999</v>
      </c>
      <c r="M60" s="47"/>
    </row>
    <row r="61" spans="1:13" ht="13.5" customHeight="1" thickBot="1">
      <c r="A61" s="51" t="e">
        <v>#REF!</v>
      </c>
      <c r="B61" s="22" t="s">
        <v>94</v>
      </c>
      <c r="C61" s="52"/>
      <c r="D61" s="519"/>
      <c r="E61" s="520">
        <v>3809</v>
      </c>
      <c r="F61" s="521"/>
      <c r="G61" s="702" t="s">
        <v>474</v>
      </c>
      <c r="H61" s="702" t="e">
        <v>#N/A</v>
      </c>
      <c r="I61" s="361"/>
      <c r="J61" s="522">
        <v>4749001.93885</v>
      </c>
      <c r="K61" s="523">
        <v>2089342.91577</v>
      </c>
      <c r="L61" s="524">
        <v>6838344.854619999</v>
      </c>
      <c r="M61" s="47"/>
    </row>
    <row r="62" spans="1:13" ht="13.5" thickBot="1">
      <c r="A62" s="51" t="e">
        <v>#REF!</v>
      </c>
      <c r="B62" s="22" t="s">
        <v>94</v>
      </c>
      <c r="C62" s="52"/>
      <c r="D62" s="367"/>
      <c r="E62" s="525" t="s">
        <v>475</v>
      </c>
      <c r="F62" s="368"/>
      <c r="G62" s="368"/>
      <c r="H62" s="442"/>
      <c r="I62" s="369"/>
      <c r="J62" s="319">
        <v>0</v>
      </c>
      <c r="K62" s="321">
        <v>0</v>
      </c>
      <c r="L62" s="526">
        <v>0</v>
      </c>
      <c r="M62" s="47"/>
    </row>
    <row r="63" spans="1:13" ht="25.5" customHeight="1">
      <c r="A63" s="51" t="e">
        <v>#REF!</v>
      </c>
      <c r="B63" s="22" t="s">
        <v>94</v>
      </c>
      <c r="C63" s="52"/>
      <c r="D63" s="504"/>
      <c r="E63" s="527"/>
      <c r="F63" s="505"/>
      <c r="G63" s="701" t="s">
        <v>476</v>
      </c>
      <c r="H63" s="701"/>
      <c r="I63" s="507"/>
      <c r="J63" s="508">
        <v>0</v>
      </c>
      <c r="K63" s="509">
        <v>0</v>
      </c>
      <c r="L63" s="510">
        <v>0</v>
      </c>
      <c r="M63" s="47"/>
    </row>
    <row r="64" spans="1:13" ht="13.5" thickBot="1">
      <c r="A64" s="51" t="e">
        <v>#REF!</v>
      </c>
      <c r="B64" s="22" t="s">
        <v>94</v>
      </c>
      <c r="C64" s="52"/>
      <c r="D64" s="528"/>
      <c r="E64" s="529">
        <v>4322</v>
      </c>
      <c r="F64" s="530"/>
      <c r="G64" s="531" t="s">
        <v>477</v>
      </c>
      <c r="H64" s="532"/>
      <c r="I64" s="533"/>
      <c r="J64" s="534">
        <v>0</v>
      </c>
      <c r="K64" s="535">
        <v>0</v>
      </c>
      <c r="L64" s="536">
        <v>0</v>
      </c>
      <c r="M64" s="47"/>
    </row>
    <row r="65" spans="1:13" ht="13.5" thickBot="1">
      <c r="A65" s="51" t="e">
        <v>#REF!</v>
      </c>
      <c r="B65" s="22" t="s">
        <v>94</v>
      </c>
      <c r="C65" s="52"/>
      <c r="D65" s="367"/>
      <c r="E65" s="525" t="s">
        <v>478</v>
      </c>
      <c r="F65" s="368"/>
      <c r="G65" s="368"/>
      <c r="H65" s="442"/>
      <c r="I65" s="369"/>
      <c r="J65" s="319">
        <v>17728.292009999997</v>
      </c>
      <c r="K65" s="321">
        <v>0</v>
      </c>
      <c r="L65" s="526">
        <v>17728.292009999997</v>
      </c>
      <c r="M65" s="47"/>
    </row>
    <row r="66" spans="1:13" ht="12.75">
      <c r="A66" s="51" t="e">
        <v>#REF!</v>
      </c>
      <c r="B66" s="22" t="s">
        <v>493</v>
      </c>
      <c r="C66" s="52"/>
      <c r="D66" s="504"/>
      <c r="E66" s="527"/>
      <c r="F66" s="505"/>
      <c r="G66" s="537" t="s">
        <v>479</v>
      </c>
      <c r="H66" s="506"/>
      <c r="I66" s="507"/>
      <c r="J66" s="508">
        <v>52.42501</v>
      </c>
      <c r="K66" s="509">
        <v>0</v>
      </c>
      <c r="L66" s="510">
        <v>52.42501</v>
      </c>
      <c r="M66" s="47"/>
    </row>
    <row r="67" spans="1:13" ht="12.75">
      <c r="A67" s="51" t="e">
        <v>#REF!</v>
      </c>
      <c r="B67" s="22" t="s">
        <v>493</v>
      </c>
      <c r="C67" s="52"/>
      <c r="D67" s="465"/>
      <c r="E67" s="298">
        <v>5299</v>
      </c>
      <c r="F67" s="467"/>
      <c r="G67" s="538" t="s">
        <v>480</v>
      </c>
      <c r="H67" s="518"/>
      <c r="I67" s="468"/>
      <c r="J67" s="292">
        <v>52.42501</v>
      </c>
      <c r="K67" s="294">
        <v>0</v>
      </c>
      <c r="L67" s="512">
        <v>52.42501</v>
      </c>
      <c r="M67" s="47"/>
    </row>
    <row r="68" spans="1:13" ht="12.75">
      <c r="A68" s="51" t="e">
        <v>#REF!</v>
      </c>
      <c r="B68" s="22" t="s">
        <v>94</v>
      </c>
      <c r="C68" s="52"/>
      <c r="D68" s="340"/>
      <c r="E68" s="514"/>
      <c r="F68" s="394"/>
      <c r="G68" s="414" t="s">
        <v>481</v>
      </c>
      <c r="H68" s="404"/>
      <c r="I68" s="342"/>
      <c r="J68" s="273">
        <v>17675.867</v>
      </c>
      <c r="K68" s="275">
        <v>0</v>
      </c>
      <c r="L68" s="515">
        <v>17675.867</v>
      </c>
      <c r="M68" s="47"/>
    </row>
    <row r="69" spans="1:13" ht="13.5" thickBot="1">
      <c r="A69" s="51" t="e">
        <v>#REF!</v>
      </c>
      <c r="B69" s="22" t="s">
        <v>94</v>
      </c>
      <c r="C69" s="52"/>
      <c r="D69" s="519"/>
      <c r="E69" s="520">
        <v>5399</v>
      </c>
      <c r="F69" s="521"/>
      <c r="G69" s="539" t="s">
        <v>482</v>
      </c>
      <c r="H69" s="540"/>
      <c r="I69" s="361"/>
      <c r="J69" s="522">
        <v>17675.867</v>
      </c>
      <c r="K69" s="523">
        <v>0</v>
      </c>
      <c r="L69" s="524">
        <v>17675.867</v>
      </c>
      <c r="M69" s="47"/>
    </row>
    <row r="70" spans="1:13" ht="13.5" thickBot="1">
      <c r="A70" s="51" t="e">
        <v>#REF!</v>
      </c>
      <c r="B70" s="22" t="s">
        <v>94</v>
      </c>
      <c r="C70" s="52"/>
      <c r="D70" s="367"/>
      <c r="E70" s="525" t="s">
        <v>483</v>
      </c>
      <c r="F70" s="368"/>
      <c r="G70" s="368"/>
      <c r="H70" s="442"/>
      <c r="I70" s="369"/>
      <c r="J70" s="319">
        <v>123498.61540000001</v>
      </c>
      <c r="K70" s="321">
        <v>0</v>
      </c>
      <c r="L70" s="526">
        <v>123498.61540000001</v>
      </c>
      <c r="M70" s="47"/>
    </row>
    <row r="71" spans="1:13" ht="12.75">
      <c r="A71" s="51" t="e">
        <v>#REF!</v>
      </c>
      <c r="B71" s="22" t="s">
        <v>94</v>
      </c>
      <c r="C71" s="52"/>
      <c r="D71" s="340"/>
      <c r="E71" s="514"/>
      <c r="F71" s="394"/>
      <c r="G71" s="394" t="s">
        <v>484</v>
      </c>
      <c r="H71" s="404"/>
      <c r="I71" s="342"/>
      <c r="J71" s="273">
        <v>123498.61540000001</v>
      </c>
      <c r="K71" s="275">
        <v>0</v>
      </c>
      <c r="L71" s="541">
        <v>123498.61540000001</v>
      </c>
      <c r="M71" s="47"/>
    </row>
    <row r="72" spans="1:13" ht="12.75">
      <c r="A72" s="51" t="e">
        <v>#REF!</v>
      </c>
      <c r="B72" s="22" t="s">
        <v>94</v>
      </c>
      <c r="C72" s="52"/>
      <c r="D72" s="328"/>
      <c r="E72" s="242">
        <v>6221</v>
      </c>
      <c r="F72" s="329"/>
      <c r="G72" s="384" t="s">
        <v>485</v>
      </c>
      <c r="H72" s="381"/>
      <c r="I72" s="330"/>
      <c r="J72" s="255">
        <v>7431.122</v>
      </c>
      <c r="K72" s="257">
        <v>0</v>
      </c>
      <c r="L72" s="512">
        <v>7431.122</v>
      </c>
      <c r="M72" s="47"/>
    </row>
    <row r="73" spans="1:13" ht="12.75">
      <c r="A73" s="51" t="e">
        <v>#REF!</v>
      </c>
      <c r="B73" s="22" t="s">
        <v>94</v>
      </c>
      <c r="C73" s="52"/>
      <c r="D73" s="332"/>
      <c r="E73" s="282">
        <v>6222</v>
      </c>
      <c r="F73" s="333"/>
      <c r="G73" s="384" t="s">
        <v>486</v>
      </c>
      <c r="H73" s="408"/>
      <c r="I73" s="334"/>
      <c r="J73" s="286">
        <v>115277.51640000001</v>
      </c>
      <c r="K73" s="288">
        <v>0</v>
      </c>
      <c r="L73" s="512">
        <v>115277.51640000001</v>
      </c>
      <c r="M73" s="47"/>
    </row>
    <row r="74" spans="1:13" ht="13.5" thickBot="1">
      <c r="A74" s="51" t="e">
        <v>#REF!</v>
      </c>
      <c r="B74" s="22" t="s">
        <v>94</v>
      </c>
      <c r="C74" s="52"/>
      <c r="D74" s="332"/>
      <c r="E74" s="282">
        <v>6229</v>
      </c>
      <c r="F74" s="333"/>
      <c r="G74" s="384" t="s">
        <v>571</v>
      </c>
      <c r="H74" s="408"/>
      <c r="I74" s="334"/>
      <c r="J74" s="286">
        <v>789.977</v>
      </c>
      <c r="K74" s="288">
        <v>0</v>
      </c>
      <c r="L74" s="512">
        <v>789.977</v>
      </c>
      <c r="M74" s="47"/>
    </row>
    <row r="75" spans="1:12" ht="13.5" thickBot="1">
      <c r="A75" s="51" t="s">
        <v>90</v>
      </c>
      <c r="B75" s="51" t="s">
        <v>95</v>
      </c>
      <c r="D75" s="367"/>
      <c r="E75" s="542" t="s">
        <v>487</v>
      </c>
      <c r="F75" s="543"/>
      <c r="G75" s="368"/>
      <c r="H75" s="442"/>
      <c r="I75" s="369"/>
      <c r="J75" s="319">
        <v>151878791.01672998</v>
      </c>
      <c r="K75" s="321">
        <v>5632649.007390001</v>
      </c>
      <c r="L75" s="526">
        <v>157511440.02412003</v>
      </c>
    </row>
    <row r="76" spans="1:12" ht="12.75" customHeight="1">
      <c r="A76" s="51" t="s">
        <v>493</v>
      </c>
      <c r="B76" s="51"/>
      <c r="D76" s="117" t="s">
        <v>84</v>
      </c>
      <c r="E76" s="118"/>
      <c r="F76" s="118"/>
      <c r="G76" s="118"/>
      <c r="H76" s="118"/>
      <c r="I76" s="117"/>
      <c r="J76" s="117"/>
      <c r="K76" s="117"/>
      <c r="L76" s="119" t="s">
        <v>53</v>
      </c>
    </row>
    <row r="77" spans="1:12" ht="12.75">
      <c r="A77" s="51" t="s">
        <v>493</v>
      </c>
      <c r="B77" s="51"/>
      <c r="D77" s="120"/>
      <c r="E77" s="601"/>
      <c r="F77" s="601"/>
      <c r="G77" s="601"/>
      <c r="H77" s="601"/>
      <c r="I77" s="601"/>
      <c r="J77" s="601"/>
      <c r="K77" s="601"/>
      <c r="L77" s="601"/>
    </row>
    <row r="78" spans="1:2" ht="12.75">
      <c r="A78" s="51" t="s">
        <v>95</v>
      </c>
      <c r="B78" s="51"/>
    </row>
    <row r="79" spans="1:11" ht="12.75">
      <c r="A79" s="51"/>
      <c r="B79" s="51"/>
      <c r="J79" s="71"/>
      <c r="K79" s="7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</sheetData>
  <sheetProtection/>
  <mergeCells count="8">
    <mergeCell ref="E77:L77"/>
    <mergeCell ref="L9:L13"/>
    <mergeCell ref="G9:H13"/>
    <mergeCell ref="D9:E13"/>
    <mergeCell ref="J9:J13"/>
    <mergeCell ref="K9:K13"/>
    <mergeCell ref="G63:H63"/>
    <mergeCell ref="G61:H61"/>
  </mergeCells>
  <conditionalFormatting sqref="G8">
    <cfRule type="expression" priority="3" dxfId="0" stopIfTrue="1">
      <formula>M8=" "</formula>
    </cfRule>
  </conditionalFormatting>
  <conditionalFormatting sqref="A64:A77 B64:B74 B14:B19 A2:A19 A20:B63">
    <cfRule type="cellIs" priority="2" dxfId="92" operator="equal" stopIfTrue="1">
      <formula>"odstr"</formula>
    </cfRule>
  </conditionalFormatting>
  <conditionalFormatting sqref="C1:E1">
    <cfRule type="cellIs" priority="5" dxfId="91" operator="equal" stopIfTrue="1">
      <formula>"nezadána"</formula>
    </cfRule>
  </conditionalFormatting>
  <conditionalFormatting sqref="B1">
    <cfRule type="cellIs" priority="6" dxfId="93" operator="equal" stopIfTrue="1">
      <formula>"FUNKCE"</formula>
    </cfRule>
  </conditionalFormatting>
  <conditionalFormatting sqref="L1 F1:I1">
    <cfRule type="cellIs" priority="7" dxfId="94" operator="notEqual" stopIfTrue="1">
      <formula>""</formula>
    </cfRule>
  </conditionalFormatting>
  <conditionalFormatting sqref="B4">
    <cfRule type="expression" priority="8" dxfId="93" stopIfTrue="1">
      <formula>COUNTIF(Datova_oblast,"")-$B$5&gt;0</formula>
    </cfRule>
  </conditionalFormatting>
  <conditionalFormatting sqref="L76">
    <cfRule type="expression" priority="1" dxfId="17" stopIfTrue="1">
      <formula>M76=" "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L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Nebřenský Jaromír</cp:lastModifiedBy>
  <cp:lastPrinted>2001-06-01T07:55:06Z</cp:lastPrinted>
  <dcterms:created xsi:type="dcterms:W3CDTF">2000-10-16T14:33:05Z</dcterms:created>
  <dcterms:modified xsi:type="dcterms:W3CDTF">2018-08-08T11:38:39Z</dcterms:modified>
  <cp:category/>
  <cp:version/>
  <cp:contentType/>
  <cp:contentStatus/>
</cp:coreProperties>
</file>