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K:\Y\OMDV\Ročenky\Rocenky 2018_2019\Vývojová ročenka 2018\"/>
    </mc:Choice>
  </mc:AlternateContent>
  <bookViews>
    <workbookView xWindow="0" yWindow="0" windowWidth="28800" windowHeight="12435" tabRatio="779"/>
  </bookViews>
  <sheets>
    <sheet name="Obsah" sheetId="1" r:id="rId1"/>
    <sheet name="B2.1" sheetId="3" r:id="rId2"/>
    <sheet name="B2.2" sheetId="4" r:id="rId3"/>
    <sheet name="B2.3" sheetId="5" r:id="rId4"/>
    <sheet name="B2.4" sheetId="6" r:id="rId5"/>
    <sheet name="B2.5" sheetId="28" r:id="rId6"/>
    <sheet name="B2.6" sheetId="7" r:id="rId7"/>
    <sheet name="B2.7" sheetId="8" r:id="rId8"/>
    <sheet name="GB1" sheetId="29" r:id="rId9"/>
    <sheet name="GB2" sheetId="33" r:id="rId10"/>
    <sheet name="GB3" sheetId="34" r:id="rId11"/>
    <sheet name="GB4" sheetId="35" r:id="rId12"/>
  </sheets>
  <definedNames>
    <definedName name="data_1">'B2.1'!$L$16:$Z$38</definedName>
    <definedName name="data_10">#REF!</definedName>
    <definedName name="data_11">'B2.6'!$L$13:$Z$15</definedName>
    <definedName name="data_12" localSheetId="8">'GB1'!$K$25:$X$29</definedName>
    <definedName name="data_12" localSheetId="9">'GB2'!$K$25:$X$29</definedName>
    <definedName name="data_12" localSheetId="10">'GB3'!$L$25:$S$25</definedName>
    <definedName name="data_12" localSheetId="11">'GB4'!$K$25:$X$29</definedName>
    <definedName name="data_12">'B2.7'!$L$14:$Z$18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'B2.2'!$J$13:$S$37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'B2.3'!$J$13:$S$23</definedName>
    <definedName name="data_4">'B2.4'!$L$14:$Z$22</definedName>
    <definedName name="data_5">'B2.5'!$S$13:$X$23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'B2.1'!$J$13:$Y$20</definedName>
    <definedName name="Datova_oblast" localSheetId="2">'B2.2'!$J$12:$R$18</definedName>
    <definedName name="Datova_oblast" localSheetId="3">'B2.3'!$J$12:$R$22</definedName>
    <definedName name="Datova_oblast" localSheetId="4">'B2.4'!$J$12:$Y$40</definedName>
    <definedName name="Datova_oblast" localSheetId="5">'B2.5'!$J$12:$K$15</definedName>
    <definedName name="Datova_oblast" localSheetId="6">'B2.6'!$J$12:$Y$14</definedName>
    <definedName name="Datova_oblast" localSheetId="7">'B2.7'!$J$12:$Y$21</definedName>
    <definedName name="Datova_oblast" localSheetId="8">'GB1'!$I$23:$W$32</definedName>
    <definedName name="Datova_oblast" localSheetId="9">'GB2'!$I$23:$W$32</definedName>
    <definedName name="Datova_oblast" localSheetId="10">'GB3'!$J$23:$R$26</definedName>
    <definedName name="Datova_oblast" localSheetId="11">'GB4'!$I$23:$W$51</definedName>
    <definedName name="_xlnm.Print_Titles" localSheetId="0">Obsah!$3:$5</definedName>
    <definedName name="Novy_rok" localSheetId="1">'B2.1'!$Z$16:$Z$38</definedName>
    <definedName name="Novy_rok" localSheetId="2">'B2.2'!$S$13:$S$37</definedName>
    <definedName name="Novy_rok" localSheetId="3">'B2.3'!$S$13:$S$23</definedName>
    <definedName name="Novy_rok" localSheetId="4">'B2.4'!$Z$14:$Z$22</definedName>
    <definedName name="Novy_rok" localSheetId="5">'B2.5'!$X$13:$X$23</definedName>
    <definedName name="Novy_rok" localSheetId="6">'B2.6'!$Z$13:$Z$15</definedName>
    <definedName name="Novy_rok" localSheetId="7">'B2.7'!$Z$14:$Z$18</definedName>
    <definedName name="Novy_rok" localSheetId="8">'GB1'!$X$25:$X$29</definedName>
    <definedName name="Novy_rok" localSheetId="9">'GB2'!$X$25:$X$29</definedName>
    <definedName name="Novy_rok" localSheetId="10">'GB3'!$S$25:$S$25</definedName>
    <definedName name="Novy_rok" localSheetId="11">'GB4'!$X$25:$X$29</definedName>
    <definedName name="_xlnm.Print_Area" localSheetId="1">'B2.1'!$D$4:$Y$39</definedName>
    <definedName name="_xlnm.Print_Area" localSheetId="2">'B2.2'!$D$4:$R$19</definedName>
    <definedName name="_xlnm.Print_Area" localSheetId="3">'B2.3'!$D$4:$R$23</definedName>
    <definedName name="_xlnm.Print_Area" localSheetId="4">'B2.4'!$D$4:$Y$44</definedName>
    <definedName name="_xlnm.Print_Area" localSheetId="5">'B2.5'!$D$4:$K$18</definedName>
    <definedName name="_xlnm.Print_Area" localSheetId="6">'B2.6'!$D$4:$Y$16</definedName>
    <definedName name="_xlnm.Print_Area" localSheetId="7">'B2.7'!$D$4:$Y$23</definedName>
    <definedName name="_xlnm.Print_Area" localSheetId="8">'GB1'!$D$4:$W$33</definedName>
    <definedName name="_xlnm.Print_Area" localSheetId="9">'GB2'!$D$4:$W$33</definedName>
    <definedName name="_xlnm.Print_Area" localSheetId="10">'GB3'!$D$4:$R$26</definedName>
    <definedName name="_xlnm.Print_Area" localSheetId="11">'GB4'!$D$4:$W$54</definedName>
    <definedName name="_xlnm.Print_Area" localSheetId="0">Obsah!$D$3:$H$26</definedName>
  </definedNames>
  <calcPr calcId="152511"/>
</workbook>
</file>

<file path=xl/calcChain.xml><?xml version="1.0" encoding="utf-8"?>
<calcChain xmlns="http://schemas.openxmlformats.org/spreadsheetml/2006/main">
  <c r="Y40" i="6" l="1"/>
  <c r="Y38" i="6"/>
  <c r="X20" i="35"/>
  <c r="X18" i="35"/>
  <c r="X14" i="35"/>
  <c r="X12" i="35"/>
  <c r="X18" i="8" l="1"/>
  <c r="X17" i="8"/>
  <c r="X31" i="6"/>
  <c r="X34" i="6" s="1"/>
  <c r="X25" i="6"/>
  <c r="X29" i="6" s="1"/>
  <c r="X19" i="6"/>
  <c r="X22" i="6" s="1"/>
  <c r="X15" i="6"/>
  <c r="X14" i="6"/>
  <c r="X28" i="6" l="1"/>
  <c r="X23" i="6"/>
  <c r="X35" i="6"/>
  <c r="X13" i="6"/>
  <c r="X40" i="6" s="1"/>
  <c r="W18" i="8"/>
  <c r="W17" i="8"/>
  <c r="W31" i="6"/>
  <c r="W34" i="6" s="1"/>
  <c r="W35" i="6"/>
  <c r="W25" i="6"/>
  <c r="W29" i="6"/>
  <c r="W19" i="6"/>
  <c r="W23" i="6" s="1"/>
  <c r="W15" i="6"/>
  <c r="W14" i="6"/>
  <c r="W28" i="6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Y17" i="8"/>
  <c r="X13" i="35" s="1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Y18" i="8"/>
  <c r="X19" i="35" s="1"/>
  <c r="P13" i="6"/>
  <c r="P38" i="6" s="1"/>
  <c r="S13" i="6"/>
  <c r="S40" i="6" s="1"/>
  <c r="P14" i="6"/>
  <c r="Q14" i="6"/>
  <c r="R14" i="6"/>
  <c r="S14" i="6"/>
  <c r="S16" i="6" s="1"/>
  <c r="T14" i="6"/>
  <c r="U14" i="6"/>
  <c r="V14" i="6"/>
  <c r="N15" i="6"/>
  <c r="O15" i="6"/>
  <c r="P15" i="6"/>
  <c r="Q15" i="6"/>
  <c r="R15" i="6"/>
  <c r="S15" i="6"/>
  <c r="S17" i="6"/>
  <c r="T15" i="6"/>
  <c r="U15" i="6"/>
  <c r="V15" i="6"/>
  <c r="R19" i="6"/>
  <c r="R22" i="6" s="1"/>
  <c r="T19" i="6"/>
  <c r="T22" i="6" s="1"/>
  <c r="U19" i="6"/>
  <c r="U22" i="6" s="1"/>
  <c r="V19" i="6"/>
  <c r="V22" i="6" s="1"/>
  <c r="S22" i="6"/>
  <c r="S23" i="6"/>
  <c r="U23" i="6"/>
  <c r="R25" i="6"/>
  <c r="R28" i="6" s="1"/>
  <c r="U25" i="6"/>
  <c r="U28" i="6" s="1"/>
  <c r="V25" i="6"/>
  <c r="V29" i="6" s="1"/>
  <c r="S28" i="6"/>
  <c r="T28" i="6"/>
  <c r="S29" i="6"/>
  <c r="T29" i="6"/>
  <c r="Q31" i="6"/>
  <c r="Q13" i="6" s="1"/>
  <c r="R31" i="6"/>
  <c r="R34" i="6" s="1"/>
  <c r="U31" i="6"/>
  <c r="U35" i="6" s="1"/>
  <c r="V31" i="6"/>
  <c r="V34" i="6" s="1"/>
  <c r="N32" i="6"/>
  <c r="N14" i="6" s="1"/>
  <c r="O32" i="6"/>
  <c r="O31" i="6" s="1"/>
  <c r="O13" i="6" s="1"/>
  <c r="S34" i="6"/>
  <c r="T34" i="6"/>
  <c r="R35" i="6"/>
  <c r="S35" i="6"/>
  <c r="T35" i="6"/>
  <c r="J38" i="6"/>
  <c r="K38" i="6"/>
  <c r="L38" i="6"/>
  <c r="M38" i="6"/>
  <c r="S38" i="6"/>
  <c r="J40" i="6"/>
  <c r="K40" i="6"/>
  <c r="L40" i="6"/>
  <c r="M40" i="6"/>
  <c r="F9" i="1"/>
  <c r="F11" i="1"/>
  <c r="F13" i="1"/>
  <c r="F15" i="1"/>
  <c r="F17" i="1"/>
  <c r="F19" i="1"/>
  <c r="F21" i="1"/>
  <c r="F23" i="1"/>
  <c r="F25" i="1"/>
  <c r="F27" i="1"/>
  <c r="F29" i="1"/>
  <c r="U13" i="6"/>
  <c r="U38" i="6" s="1"/>
  <c r="O14" i="6"/>
  <c r="R29" i="6"/>
  <c r="U40" i="6" l="1"/>
  <c r="V28" i="6"/>
  <c r="P40" i="6"/>
  <c r="U34" i="6"/>
  <c r="V35" i="6"/>
  <c r="R23" i="6"/>
  <c r="U17" i="6"/>
  <c r="W13" i="6"/>
  <c r="U29" i="6"/>
  <c r="U16" i="6"/>
  <c r="X38" i="6"/>
  <c r="X17" i="6"/>
  <c r="X16" i="6"/>
  <c r="O16" i="6"/>
  <c r="Q40" i="6"/>
  <c r="Q38" i="6"/>
  <c r="O17" i="6"/>
  <c r="O38" i="6"/>
  <c r="O40" i="6"/>
  <c r="N31" i="6"/>
  <c r="N13" i="6" s="1"/>
  <c r="T13" i="6"/>
  <c r="T23" i="6"/>
  <c r="R13" i="6"/>
  <c r="V13" i="6"/>
  <c r="V23" i="6"/>
  <c r="W22" i="6"/>
  <c r="W38" i="6" l="1"/>
  <c r="W16" i="6"/>
  <c r="W40" i="6"/>
  <c r="W17" i="6"/>
  <c r="V16" i="6"/>
  <c r="V40" i="6"/>
  <c r="V17" i="6"/>
  <c r="V38" i="6"/>
  <c r="R38" i="6"/>
  <c r="R16" i="6"/>
  <c r="R40" i="6"/>
  <c r="R17" i="6"/>
  <c r="T40" i="6"/>
  <c r="T38" i="6"/>
  <c r="T16" i="6"/>
  <c r="T17" i="6"/>
  <c r="N40" i="6"/>
  <c r="N17" i="6"/>
  <c r="N38" i="6"/>
  <c r="N16" i="6"/>
</calcChain>
</file>

<file path=xl/sharedStrings.xml><?xml version="1.0" encoding="utf-8"?>
<sst xmlns="http://schemas.openxmlformats.org/spreadsheetml/2006/main" count="298" uniqueCount="160">
  <si>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</si>
  <si>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</si>
  <si>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</si>
  <si>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</si>
  <si>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</si>
  <si>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</si>
  <si>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</si>
  <si>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</si>
  <si>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</si>
  <si>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</si>
  <si>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</si>
  <si>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</si>
  <si>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</si>
  <si>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</si>
  <si>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</si>
  <si>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</si>
  <si>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</si>
  <si>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</si>
  <si>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</si>
  <si>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</si>
  <si>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</si>
  <si>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</si>
  <si>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</si>
  <si>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</si>
  <si>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</si>
  <si>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</si>
  <si>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</si>
  <si>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</si>
  <si>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</si>
  <si>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</si>
  <si>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</si>
  <si>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</si>
  <si>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</si>
  <si>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</si>
  <si>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</si>
  <si>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</si>
  <si>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</si>
  <si>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</si>
  <si>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</si>
  <si>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</si>
  <si>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</si>
  <si>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</si>
  <si>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</si>
  <si>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</si>
  <si>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</si>
  <si>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</si>
  <si>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</si>
  <si>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>2008/09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</si>
  <si>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</si>
  <si>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</si>
  <si>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</si>
  <si>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</si>
  <si>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</si>
  <si>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</si>
  <si>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r>
      <t>Výdaje na školství celkem</t>
    </r>
    <r>
      <rPr>
        <vertAlign val="superscript"/>
        <sz val="10"/>
        <rFont val="Arial Narrow"/>
        <family val="2"/>
        <charset val="238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</si>
  <si>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</si>
  <si>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  <charset val="238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</si>
  <si>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</si>
  <si>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</si>
  <si>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</si>
  <si>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</si>
  <si>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</si>
  <si>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  <charset val="238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</si>
  <si>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</si>
  <si>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</si>
  <si>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</si>
  <si>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</si>
  <si>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</si>
  <si>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</si>
  <si>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</si>
  <si>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</si>
  <si>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</si>
  <si>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církev</t>
  </si>
  <si>
    <t xml:space="preserve">1) </t>
  </si>
  <si>
    <t xml:space="preserve">2) </t>
  </si>
  <si>
    <t>Školy</t>
  </si>
  <si>
    <t>Děti/žáci/studenti</t>
  </si>
  <si>
    <t>Nejvyšší dosažené vzdělání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</si>
  <si>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</si>
  <si>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</si>
  <si>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</si>
  <si>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</si>
  <si>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</si>
  <si>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Z toho dívky/ženy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</si>
  <si>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</si>
  <si>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</si>
  <si>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</si>
  <si>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2010/11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</si>
  <si>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</si>
  <si>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</si>
  <si>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</si>
  <si>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</si>
  <si>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</si>
  <si>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</si>
  <si>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</si>
  <si>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</si>
  <si>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</si>
  <si>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MŠ</t>
  </si>
  <si>
    <t>ZŠ</t>
  </si>
  <si>
    <t>SŠ</t>
  </si>
  <si>
    <t>Konzervatoře</t>
  </si>
  <si>
    <t>VOŠ</t>
  </si>
  <si>
    <t>veřejný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</si>
  <si>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</si>
  <si>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</si>
  <si>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</si>
  <si>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</si>
  <si>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</si>
  <si>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</si>
  <si>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</si>
  <si>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</si>
  <si>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</si>
  <si>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</si>
  <si>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</si>
  <si>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2011/12</t>
  </si>
  <si>
    <t>Učitelé MŠ, ZŠ, SŠ, konzervatoří, VOŠ a škol pro žáky se SVP – struktura</t>
  </si>
  <si>
    <t>Obsah</t>
  </si>
  <si>
    <t>Zdroj: databáze MŠMT</t>
  </si>
  <si>
    <t>Zdroj: databáze MŠMT, ČSÚ</t>
  </si>
  <si>
    <t>2012/13</t>
  </si>
  <si>
    <t>2013/14</t>
  </si>
  <si>
    <r>
      <t>2004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</si>
  <si>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 privátní sektor</t>
  </si>
  <si>
    <t>privátní sektor</t>
  </si>
  <si>
    <t xml:space="preserve">Od roku 2004 celkové výdaje kapitoly 333-MŠMT a kapitoly 700-Obce a DSO; KÚ. Nejsou zahrnuty výdaje Ministerstva obrany. </t>
  </si>
  <si>
    <t>2014/15</t>
  </si>
  <si>
    <t xml:space="preserve">Regionální školství – školy, děti, žáci, studenti/dívky, ženy </t>
  </si>
  <si>
    <t>2015/16</t>
  </si>
  <si>
    <t>2016/17</t>
  </si>
  <si>
    <t>Index spotřebitelských cen
(rok 2015 = 100)</t>
  </si>
  <si>
    <r>
      <t>Celkem</t>
    </r>
    <r>
      <rPr>
        <b/>
        <vertAlign val="superscript"/>
        <sz val="10"/>
        <rFont val="Arial Narrow"/>
        <family val="2"/>
        <charset val="238"/>
      </rPr>
      <t>1)</t>
    </r>
  </si>
  <si>
    <t>Průměrná reálná měsíční mzda ve stálých cenách roku 2015.</t>
  </si>
  <si>
    <t>2017/18</t>
  </si>
  <si>
    <t>Reálná mzda  (ve stálých cenách roku 2015)</t>
  </si>
  <si>
    <t>Vysokoškolské – bakalářské</t>
  </si>
  <si>
    <t>Vysokoškolské – magisterské</t>
  </si>
  <si>
    <t>Vysokoškolské – doktorské</t>
  </si>
  <si>
    <t>Učitelé (bez ředitelů a zástupců ředitele/řídících pracovníků)</t>
  </si>
  <si>
    <t>do 24 let</t>
  </si>
  <si>
    <t>25–29 let</t>
  </si>
  <si>
    <t>30–34 let</t>
  </si>
  <si>
    <t>35–39 let</t>
  </si>
  <si>
    <t>40–44 let</t>
  </si>
  <si>
    <t>45–49 let</t>
  </si>
  <si>
    <t>50–54 let</t>
  </si>
  <si>
    <t>55–59 let</t>
  </si>
  <si>
    <t>60–64 let</t>
  </si>
  <si>
    <t>65 a více let</t>
  </si>
  <si>
    <t>ve školním roce 2008/09 až 2018/19 – podle zřizovatele</t>
  </si>
  <si>
    <t>2018/19</t>
  </si>
  <si>
    <t>učitelů v letech 2011 až 2018 – podle nejvyššího dosaženého vzdělání</t>
  </si>
  <si>
    <t>v letech 2008 až 2018</t>
  </si>
  <si>
    <t>(míra vyučovací povinnosti) učitelů v letech 2004 až 2018</t>
  </si>
  <si>
    <r>
      <t>2004–2018</t>
    </r>
    <r>
      <rPr>
        <b/>
        <vertAlign val="superscript"/>
        <sz val="10"/>
        <rFont val="Arial Narrow"/>
        <family val="2"/>
        <charset val="238"/>
      </rPr>
      <t>2)</t>
    </r>
  </si>
  <si>
    <t xml:space="preserve">Regionální školství – školy ve školním roce 2008/09 až 2018/19 – podle druhu školy </t>
  </si>
  <si>
    <t>Regionální školství – děti/žáci/studenti ve školním roce 2008/09 až 2018/19 – podle druhu školy</t>
  </si>
  <si>
    <t>Regionální školství – děti/žáci/studenti ve školním roce 2008/09 a 2018/19 – podle zřizovatele</t>
  </si>
  <si>
    <t>učitelů v letech 2011 až 2018 – podle věku</t>
  </si>
  <si>
    <t>průměrné nominální a reálné mzdy v letech 2008 až 2018</t>
  </si>
  <si>
    <t>Zdroj: Státní závěrečný účet, ZÚ – kapitola 333-MŠMT; 700-Obce a DSO, KÚ; ČSÚ; monitor.statnipokladna.cz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</si>
</sst>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#,##0_ ;[Red]\-#,##0\ ;\–\ "/>
    <numFmt numFmtId="166" formatCode="0.0%\ ;[Red]\-0.0%\ ;\–\ "/>
    <numFmt numFmtId="167" formatCode="#,##0.0_ ;[Red]\-#,##0.0\ ;\–\ "/>
    <numFmt numFmtId="168" formatCode="#,##0\ &quot;Kč&quot;\ ;[Red]\-#,##0\ &quot;Kč&quot;\ ;\–\ "/>
    <numFmt numFmtId="169" formatCode="0.00%\ ;[Red]\-0.00%\ ;\–\ "/>
    <numFmt numFmtId="170" formatCode="0.0"/>
  </numFmts>
  <fonts count="24" x14ac:knownFonts="1"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10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8"/>
      <color rgb="FF000000"/>
      <name val="Tahoma"/>
      <family val="2"/>
      <charset val="238"/>
    </font>
    <font>
      <sz val="10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9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1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5">
    <xf numFmtId="0" fontId="0" fillId="0" borderId="0" xfId="0"/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locked="0"/>
    </xf>
    <xf numFmtId="0" fontId="18" fillId="2" borderId="0" xfId="0" applyFont="1" applyFill="1" applyAlignment="1" applyProtection="1">
      <alignment horizontal="centerContinuous" vertical="center"/>
      <protection hidden="1"/>
    </xf>
    <xf numFmtId="0" fontId="4" fillId="2" borderId="0" xfId="0" applyFont="1" applyFill="1" applyAlignment="1" applyProtection="1">
      <alignment horizontal="centerContinuous" vertical="center"/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Alignment="1" applyProtection="1"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quotePrefix="1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0" fillId="0" borderId="2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vertical="center"/>
      <protection hidden="1"/>
    </xf>
    <xf numFmtId="0" fontId="11" fillId="5" borderId="5" xfId="0" applyNumberFormat="1" applyFont="1" applyFill="1" applyBorder="1" applyAlignment="1" applyProtection="1">
      <alignment horizontal="center" vertical="top"/>
      <protection locked="0"/>
    </xf>
    <xf numFmtId="0" fontId="11" fillId="5" borderId="6" xfId="0" applyNumberFormat="1" applyFont="1" applyFill="1" applyBorder="1" applyAlignment="1" applyProtection="1">
      <alignment horizontal="center" vertical="top"/>
      <protection locked="0"/>
    </xf>
    <xf numFmtId="0" fontId="11" fillId="5" borderId="7" xfId="0" applyNumberFormat="1" applyFont="1" applyFill="1" applyBorder="1" applyAlignment="1" applyProtection="1">
      <alignment horizontal="center" vertical="top"/>
      <protection locked="0"/>
    </xf>
    <xf numFmtId="0" fontId="11" fillId="5" borderId="8" xfId="0" applyNumberFormat="1" applyFont="1" applyFill="1" applyBorder="1" applyAlignment="1" applyProtection="1">
      <alignment horizontal="center" vertical="top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49" fontId="5" fillId="5" borderId="9" xfId="0" applyNumberFormat="1" applyFont="1" applyFill="1" applyBorder="1" applyAlignment="1" applyProtection="1">
      <alignment vertical="center"/>
      <protection locked="0"/>
    </xf>
    <xf numFmtId="49" fontId="5" fillId="5" borderId="10" xfId="0" applyNumberFormat="1" applyFont="1" applyFill="1" applyBorder="1" applyAlignment="1" applyProtection="1">
      <alignment horizontal="left" vertical="center"/>
      <protection locked="0"/>
    </xf>
    <xf numFmtId="49" fontId="5" fillId="5" borderId="10" xfId="0" applyNumberFormat="1" applyFont="1" applyFill="1" applyBorder="1" applyAlignment="1" applyProtection="1">
      <alignment horizontal="right" vertical="center"/>
      <protection locked="0"/>
    </xf>
    <xf numFmtId="49" fontId="5" fillId="5" borderId="11" xfId="0" applyNumberFormat="1" applyFont="1" applyFill="1" applyBorder="1" applyAlignment="1" applyProtection="1">
      <alignment horizontal="left" vertical="center"/>
      <protection locked="0"/>
    </xf>
    <xf numFmtId="165" fontId="12" fillId="3" borderId="12" xfId="0" applyNumberFormat="1" applyFont="1" applyFill="1" applyBorder="1" applyAlignment="1" applyProtection="1">
      <alignment horizontal="right" vertical="center"/>
      <protection locked="0"/>
    </xf>
    <xf numFmtId="165" fontId="12" fillId="3" borderId="13" xfId="0" applyNumberFormat="1" applyFont="1" applyFill="1" applyBorder="1" applyAlignment="1" applyProtection="1">
      <alignment horizontal="right" vertical="center"/>
      <protection locked="0"/>
    </xf>
    <xf numFmtId="49" fontId="5" fillId="5" borderId="14" xfId="0" applyNumberFormat="1" applyFont="1" applyFill="1" applyBorder="1" applyAlignment="1" applyProtection="1">
      <alignment vertical="center"/>
      <protection locked="0"/>
    </xf>
    <xf numFmtId="49" fontId="5" fillId="5" borderId="15" xfId="0" applyNumberFormat="1" applyFont="1" applyFill="1" applyBorder="1" applyAlignment="1" applyProtection="1">
      <alignment horizontal="left" vertical="center"/>
      <protection locked="0"/>
    </xf>
    <xf numFmtId="49" fontId="5" fillId="5" borderId="15" xfId="0" applyNumberFormat="1" applyFont="1" applyFill="1" applyBorder="1" applyAlignment="1" applyProtection="1">
      <alignment horizontal="right" vertical="center"/>
      <protection locked="0"/>
    </xf>
    <xf numFmtId="49" fontId="5" fillId="5" borderId="16" xfId="0" applyNumberFormat="1" applyFont="1" applyFill="1" applyBorder="1" applyAlignment="1" applyProtection="1">
      <alignment horizontal="left" vertical="center"/>
      <protection locked="0"/>
    </xf>
    <xf numFmtId="165" fontId="12" fillId="3" borderId="17" xfId="0" applyNumberFormat="1" applyFont="1" applyFill="1" applyBorder="1" applyAlignment="1" applyProtection="1">
      <alignment horizontal="right" vertical="center"/>
      <protection locked="0"/>
    </xf>
    <xf numFmtId="49" fontId="5" fillId="5" borderId="4" xfId="0" applyNumberFormat="1" applyFont="1" applyFill="1" applyBorder="1" applyAlignment="1" applyProtection="1">
      <alignment vertical="center"/>
      <protection locked="0"/>
    </xf>
    <xf numFmtId="49" fontId="5" fillId="5" borderId="18" xfId="0" applyNumberFormat="1" applyFont="1" applyFill="1" applyBorder="1" applyAlignment="1" applyProtection="1">
      <alignment vertical="center"/>
      <protection locked="0"/>
    </xf>
    <xf numFmtId="49" fontId="5" fillId="5" borderId="19" xfId="0" applyNumberFormat="1" applyFont="1" applyFill="1" applyBorder="1" applyAlignment="1" applyProtection="1">
      <alignment horizontal="left" vertical="center"/>
      <protection locked="0"/>
    </xf>
    <xf numFmtId="49" fontId="5" fillId="5" borderId="19" xfId="0" applyNumberFormat="1" applyFont="1" applyFill="1" applyBorder="1" applyAlignment="1" applyProtection="1">
      <alignment horizontal="right" vertical="center"/>
      <protection locked="0"/>
    </xf>
    <xf numFmtId="49" fontId="5" fillId="5" borderId="20" xfId="0" applyNumberFormat="1" applyFont="1" applyFill="1" applyBorder="1" applyAlignment="1" applyProtection="1">
      <alignment horizontal="left" vertical="center"/>
      <protection locked="0"/>
    </xf>
    <xf numFmtId="165" fontId="12" fillId="3" borderId="21" xfId="0" applyNumberFormat="1" applyFont="1" applyFill="1" applyBorder="1" applyAlignment="1" applyProtection="1">
      <alignment horizontal="right" vertical="center"/>
      <protection locked="0"/>
    </xf>
    <xf numFmtId="0" fontId="13" fillId="0" borderId="22" xfId="0" applyFont="1" applyFill="1" applyBorder="1" applyAlignment="1" applyProtection="1">
      <protection hidden="1"/>
    </xf>
    <xf numFmtId="0" fontId="14" fillId="0" borderId="22" xfId="0" applyFont="1" applyFill="1" applyBorder="1" applyAlignment="1" applyProtection="1">
      <protection hidden="1"/>
    </xf>
    <xf numFmtId="0" fontId="14" fillId="0" borderId="22" xfId="0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vertical="center"/>
      <protection hidden="1"/>
    </xf>
    <xf numFmtId="165" fontId="12" fillId="3" borderId="23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Alignment="1" applyProtection="1">
      <alignment vertical="top"/>
      <protection locked="0"/>
    </xf>
    <xf numFmtId="165" fontId="6" fillId="3" borderId="25" xfId="0" applyNumberFormat="1" applyFont="1" applyFill="1" applyBorder="1" applyAlignment="1" applyProtection="1">
      <alignment horizontal="right" vertical="center"/>
      <protection locked="0"/>
    </xf>
    <xf numFmtId="49" fontId="5" fillId="5" borderId="27" xfId="0" applyNumberFormat="1" applyFont="1" applyFill="1" applyBorder="1" applyAlignment="1" applyProtection="1">
      <alignment vertical="center"/>
      <protection locked="0"/>
    </xf>
    <xf numFmtId="167" fontId="12" fillId="3" borderId="12" xfId="0" applyNumberFormat="1" applyFont="1" applyFill="1" applyBorder="1" applyAlignment="1" applyProtection="1">
      <alignment horizontal="right" vertical="center"/>
      <protection locked="0"/>
    </xf>
    <xf numFmtId="49" fontId="4" fillId="5" borderId="28" xfId="0" applyNumberFormat="1" applyFont="1" applyFill="1" applyBorder="1" applyAlignment="1" applyProtection="1">
      <alignment horizontal="centerContinuous" vertical="center"/>
      <protection locked="0"/>
    </xf>
    <xf numFmtId="49" fontId="4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6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6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4" fillId="5" borderId="31" xfId="0" applyNumberFormat="1" applyFont="1" applyFill="1" applyBorder="1" applyAlignment="1" applyProtection="1">
      <alignment vertical="center"/>
      <protection locked="0"/>
    </xf>
    <xf numFmtId="49" fontId="4" fillId="5" borderId="32" xfId="0" applyNumberFormat="1" applyFont="1" applyFill="1" applyBorder="1" applyAlignment="1" applyProtection="1">
      <alignment horizontal="left" vertical="center"/>
      <protection locked="0"/>
    </xf>
    <xf numFmtId="49" fontId="4" fillId="5" borderId="32" xfId="0" applyNumberFormat="1" applyFont="1" applyFill="1" applyBorder="1" applyAlignment="1" applyProtection="1">
      <alignment horizontal="right" vertical="center"/>
      <protection locked="0"/>
    </xf>
    <xf numFmtId="49" fontId="4" fillId="5" borderId="33" xfId="0" applyNumberFormat="1" applyFont="1" applyFill="1" applyBorder="1" applyAlignment="1" applyProtection="1">
      <alignment horizontal="left" vertical="center"/>
      <protection locked="0"/>
    </xf>
    <xf numFmtId="49" fontId="5" fillId="5" borderId="34" xfId="0" applyNumberFormat="1" applyFont="1" applyFill="1" applyBorder="1" applyAlignment="1" applyProtection="1">
      <alignment horizontal="left" vertical="center"/>
      <protection locked="0"/>
    </xf>
    <xf numFmtId="49" fontId="5" fillId="5" borderId="34" xfId="0" applyNumberFormat="1" applyFont="1" applyFill="1" applyBorder="1" applyAlignment="1" applyProtection="1">
      <alignment horizontal="right" vertical="center"/>
      <protection locked="0"/>
    </xf>
    <xf numFmtId="49" fontId="5" fillId="5" borderId="35" xfId="0" applyNumberFormat="1" applyFont="1" applyFill="1" applyBorder="1" applyAlignment="1" applyProtection="1">
      <alignment horizontal="left" vertical="center"/>
      <protection locked="0"/>
    </xf>
    <xf numFmtId="49" fontId="5" fillId="5" borderId="36" xfId="0" applyNumberFormat="1" applyFont="1" applyFill="1" applyBorder="1" applyAlignment="1" applyProtection="1">
      <alignment vertical="center"/>
      <protection locked="0"/>
    </xf>
    <xf numFmtId="49" fontId="5" fillId="5" borderId="37" xfId="0" applyNumberFormat="1" applyFont="1" applyFill="1" applyBorder="1" applyAlignment="1" applyProtection="1">
      <alignment vertical="center"/>
      <protection locked="0"/>
    </xf>
    <xf numFmtId="49" fontId="5" fillId="5" borderId="38" xfId="0" applyNumberFormat="1" applyFont="1" applyFill="1" applyBorder="1" applyAlignment="1" applyProtection="1">
      <alignment horizontal="left" vertical="center"/>
      <protection locked="0"/>
    </xf>
    <xf numFmtId="49" fontId="5" fillId="5" borderId="38" xfId="0" applyNumberFormat="1" applyFont="1" applyFill="1" applyBorder="1" applyAlignment="1" applyProtection="1">
      <alignment horizontal="right" vertical="center"/>
      <protection locked="0"/>
    </xf>
    <xf numFmtId="49" fontId="5" fillId="5" borderId="39" xfId="0" applyNumberFormat="1" applyFont="1" applyFill="1" applyBorder="1" applyAlignment="1" applyProtection="1">
      <alignment horizontal="left" vertical="center"/>
      <protection locked="0"/>
    </xf>
    <xf numFmtId="167" fontId="12" fillId="3" borderId="40" xfId="0" applyNumberFormat="1" applyFont="1" applyFill="1" applyBorder="1" applyAlignment="1" applyProtection="1">
      <alignment horizontal="right" vertical="center"/>
      <protection locked="0"/>
    </xf>
    <xf numFmtId="167" fontId="12" fillId="3" borderId="41" xfId="0" applyNumberFormat="1" applyFont="1" applyFill="1" applyBorder="1" applyAlignment="1" applyProtection="1">
      <alignment horizontal="right" vertical="center"/>
      <protection locked="0"/>
    </xf>
    <xf numFmtId="49" fontId="5" fillId="5" borderId="42" xfId="0" applyNumberFormat="1" applyFont="1" applyFill="1" applyBorder="1" applyAlignment="1" applyProtection="1">
      <alignment vertical="center"/>
      <protection locked="0"/>
    </xf>
    <xf numFmtId="166" fontId="12" fillId="3" borderId="43" xfId="0" applyNumberFormat="1" applyFont="1" applyFill="1" applyBorder="1" applyAlignment="1" applyProtection="1">
      <alignment horizontal="right" vertical="center"/>
      <protection locked="0"/>
    </xf>
    <xf numFmtId="166" fontId="12" fillId="3" borderId="44" xfId="0" applyNumberFormat="1" applyFont="1" applyFill="1" applyBorder="1" applyAlignment="1" applyProtection="1">
      <alignment horizontal="right" vertical="center"/>
      <protection locked="0"/>
    </xf>
    <xf numFmtId="49" fontId="5" fillId="5" borderId="45" xfId="0" applyNumberFormat="1" applyFont="1" applyFill="1" applyBorder="1" applyAlignment="1" applyProtection="1">
      <alignment vertical="center"/>
      <protection locked="0"/>
    </xf>
    <xf numFmtId="165" fontId="12" fillId="3" borderId="43" xfId="0" applyNumberFormat="1" applyFont="1" applyFill="1" applyBorder="1" applyAlignment="1" applyProtection="1">
      <alignment horizontal="right" vertical="center"/>
      <protection locked="0"/>
    </xf>
    <xf numFmtId="165" fontId="12" fillId="3" borderId="44" xfId="0" applyNumberFormat="1" applyFont="1" applyFill="1" applyBorder="1" applyAlignment="1" applyProtection="1">
      <alignment horizontal="right" vertical="center"/>
      <protection locked="0"/>
    </xf>
    <xf numFmtId="49" fontId="4" fillId="5" borderId="46" xfId="0" applyNumberFormat="1" applyFont="1" applyFill="1" applyBorder="1" applyAlignment="1" applyProtection="1">
      <alignment horizontal="centerContinuous" vertical="center"/>
      <protection locked="0"/>
    </xf>
    <xf numFmtId="49" fontId="4" fillId="5" borderId="47" xfId="0" applyNumberFormat="1" applyFont="1" applyFill="1" applyBorder="1" applyAlignment="1" applyProtection="1">
      <alignment horizontal="centerContinuous" vertical="center"/>
      <protection locked="0"/>
    </xf>
    <xf numFmtId="49" fontId="4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5" fillId="5" borderId="13" xfId="0" applyNumberFormat="1" applyFont="1" applyFill="1" applyBorder="1" applyAlignment="1" applyProtection="1">
      <alignment horizontal="left" vertical="center"/>
      <protection locked="0"/>
    </xf>
    <xf numFmtId="49" fontId="4" fillId="5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17" fillId="5" borderId="47" xfId="0" applyNumberFormat="1" applyFont="1" applyFill="1" applyBorder="1" applyAlignment="1" applyProtection="1">
      <alignment horizontal="centerContinuous" vertical="center"/>
      <protection locked="0"/>
    </xf>
    <xf numFmtId="49" fontId="4" fillId="5" borderId="36" xfId="0" applyNumberFormat="1" applyFont="1" applyFill="1" applyBorder="1" applyAlignment="1" applyProtection="1">
      <alignment horizontal="centerContinuous" vertical="center"/>
      <protection locked="0"/>
    </xf>
    <xf numFmtId="49" fontId="4" fillId="5" borderId="2" xfId="0" applyNumberFormat="1" applyFont="1" applyFill="1" applyBorder="1" applyAlignment="1" applyProtection="1">
      <alignment horizontal="centerContinuous" vertical="center"/>
      <protection locked="0"/>
    </xf>
    <xf numFmtId="49" fontId="5" fillId="5" borderId="49" xfId="0" applyNumberFormat="1" applyFont="1" applyFill="1" applyBorder="1" applyAlignment="1" applyProtection="1">
      <alignment vertical="center"/>
      <protection locked="0"/>
    </xf>
    <xf numFmtId="49" fontId="5" fillId="5" borderId="50" xfId="0" applyNumberFormat="1" applyFont="1" applyFill="1" applyBorder="1" applyAlignment="1" applyProtection="1">
      <alignment horizontal="left" vertical="center"/>
      <protection locked="0"/>
    </xf>
    <xf numFmtId="49" fontId="5" fillId="5" borderId="50" xfId="0" applyNumberFormat="1" applyFont="1" applyFill="1" applyBorder="1" applyAlignment="1" applyProtection="1">
      <alignment horizontal="right" vertical="center"/>
      <protection locked="0"/>
    </xf>
    <xf numFmtId="49" fontId="5" fillId="5" borderId="51" xfId="0" applyNumberFormat="1" applyFont="1" applyFill="1" applyBorder="1" applyAlignment="1" applyProtection="1">
      <alignment horizontal="left" vertical="center"/>
      <protection locked="0"/>
    </xf>
    <xf numFmtId="168" fontId="12" fillId="3" borderId="43" xfId="0" applyNumberFormat="1" applyFont="1" applyFill="1" applyBorder="1" applyAlignment="1" applyProtection="1">
      <alignment horizontal="right" vertical="center"/>
      <protection locked="0"/>
    </xf>
    <xf numFmtId="168" fontId="12" fillId="3" borderId="44" xfId="0" applyNumberFormat="1" applyFont="1" applyFill="1" applyBorder="1" applyAlignment="1" applyProtection="1">
      <alignment horizontal="right" vertical="center"/>
      <protection locked="0"/>
    </xf>
    <xf numFmtId="49" fontId="4" fillId="5" borderId="45" xfId="0" applyNumberFormat="1" applyFont="1" applyFill="1" applyBorder="1" applyAlignment="1" applyProtection="1">
      <alignment vertical="center"/>
      <protection locked="0"/>
    </xf>
    <xf numFmtId="165" fontId="12" fillId="3" borderId="52" xfId="0" applyNumberFormat="1" applyFont="1" applyFill="1" applyBorder="1" applyAlignment="1" applyProtection="1">
      <alignment horizontal="right" vertical="center"/>
      <protection locked="0"/>
    </xf>
    <xf numFmtId="166" fontId="12" fillId="3" borderId="12" xfId="0" applyNumberFormat="1" applyFont="1" applyFill="1" applyBorder="1" applyAlignment="1" applyProtection="1">
      <alignment horizontal="right" vertical="center"/>
      <protection locked="0"/>
    </xf>
    <xf numFmtId="49" fontId="5" fillId="5" borderId="0" xfId="0" applyNumberFormat="1" applyFont="1" applyFill="1" applyBorder="1" applyAlignment="1" applyProtection="1">
      <alignment horizontal="left" vertical="center"/>
      <protection locked="0"/>
    </xf>
    <xf numFmtId="49" fontId="5" fillId="5" borderId="0" xfId="0" applyNumberFormat="1" applyFont="1" applyFill="1" applyBorder="1" applyAlignment="1" applyProtection="1">
      <alignment horizontal="right" vertical="center"/>
      <protection locked="0"/>
    </xf>
    <xf numFmtId="49" fontId="5" fillId="5" borderId="53" xfId="0" applyNumberFormat="1" applyFont="1" applyFill="1" applyBorder="1" applyAlignment="1" applyProtection="1">
      <alignment horizontal="left" vertical="center"/>
      <protection locked="0"/>
    </xf>
    <xf numFmtId="169" fontId="12" fillId="3" borderId="43" xfId="0" applyNumberFormat="1" applyFont="1" applyFill="1" applyBorder="1" applyAlignment="1" applyProtection="1">
      <alignment horizontal="right" vertical="center"/>
      <protection locked="0"/>
    </xf>
    <xf numFmtId="49" fontId="5" fillId="5" borderId="52" xfId="0" applyNumberFormat="1" applyFont="1" applyFill="1" applyBorder="1" applyAlignment="1" applyProtection="1">
      <alignment horizontal="left" vertical="center"/>
      <protection locked="0"/>
    </xf>
    <xf numFmtId="166" fontId="12" fillId="3" borderId="2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protection hidden="1"/>
    </xf>
    <xf numFmtId="49" fontId="6" fillId="5" borderId="15" xfId="0" applyNumberFormat="1" applyFont="1" applyFill="1" applyBorder="1" applyAlignment="1" applyProtection="1">
      <alignment horizontal="left" vertical="center"/>
      <protection locked="0"/>
    </xf>
    <xf numFmtId="165" fontId="4" fillId="3" borderId="40" xfId="0" applyNumberFormat="1" applyFont="1" applyFill="1" applyBorder="1" applyAlignment="1" applyProtection="1">
      <alignment horizontal="right" vertical="center"/>
      <protection locked="0"/>
    </xf>
    <xf numFmtId="165" fontId="4" fillId="3" borderId="41" xfId="0" applyNumberFormat="1" applyFont="1" applyFill="1" applyBorder="1" applyAlignment="1" applyProtection="1">
      <alignment horizontal="right" vertical="center"/>
      <protection locked="0"/>
    </xf>
    <xf numFmtId="168" fontId="4" fillId="3" borderId="40" xfId="0" applyNumberFormat="1" applyFont="1" applyFill="1" applyBorder="1" applyAlignment="1" applyProtection="1">
      <alignment horizontal="right" vertical="center"/>
      <protection locked="0"/>
    </xf>
    <xf numFmtId="168" fontId="4" fillId="3" borderId="41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locked="0" hidden="1"/>
    </xf>
    <xf numFmtId="0" fontId="19" fillId="2" borderId="0" xfId="0" applyFont="1" applyFill="1" applyAlignment="1" applyProtection="1">
      <alignment horizontal="centerContinuous" vertical="top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1" fillId="2" borderId="54" xfId="0" applyFont="1" applyFill="1" applyBorder="1" applyAlignment="1" applyProtection="1">
      <alignment horizontal="right" vertical="center" wrapText="1"/>
      <protection hidden="1"/>
    </xf>
    <xf numFmtId="0" fontId="20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protection hidden="1"/>
    </xf>
    <xf numFmtId="165" fontId="12" fillId="3" borderId="42" xfId="0" applyNumberFormat="1" applyFont="1" applyFill="1" applyBorder="1" applyAlignment="1" applyProtection="1">
      <alignment horizontal="right" vertical="center"/>
      <protection locked="0"/>
    </xf>
    <xf numFmtId="0" fontId="11" fillId="5" borderId="55" xfId="0" applyNumberFormat="1" applyFont="1" applyFill="1" applyBorder="1" applyAlignment="1" applyProtection="1">
      <alignment horizontal="center" vertical="top"/>
      <protection locked="0"/>
    </xf>
    <xf numFmtId="165" fontId="5" fillId="4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49" fontId="7" fillId="0" borderId="0" xfId="0" quotePrefix="1" applyNumberFormat="1" applyFont="1" applyFill="1" applyAlignment="1" applyProtection="1">
      <alignment vertical="center"/>
      <protection hidden="1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164" fontId="5" fillId="4" borderId="0" xfId="0" applyNumberFormat="1" applyFont="1" applyFill="1" applyAlignment="1" applyProtection="1">
      <alignment vertical="center"/>
      <protection hidden="1"/>
    </xf>
    <xf numFmtId="168" fontId="5" fillId="4" borderId="0" xfId="0" applyNumberFormat="1" applyFont="1" applyFill="1" applyAlignment="1" applyProtection="1">
      <alignment vertical="center"/>
      <protection hidden="1"/>
    </xf>
    <xf numFmtId="0" fontId="13" fillId="0" borderId="22" xfId="0" applyFont="1" applyFill="1" applyBorder="1" applyAlignment="1" applyProtection="1"/>
    <xf numFmtId="0" fontId="14" fillId="0" borderId="22" xfId="0" applyFont="1" applyFill="1" applyBorder="1" applyAlignment="1" applyProtection="1"/>
    <xf numFmtId="0" fontId="14" fillId="0" borderId="22" xfId="0" applyFont="1" applyFill="1" applyBorder="1" applyAlignment="1" applyProtection="1">
      <alignment horizontal="right"/>
    </xf>
    <xf numFmtId="0" fontId="15" fillId="0" borderId="0" xfId="0" applyFont="1" applyFill="1" applyAlignment="1" applyProtection="1">
      <alignment horizontal="center" vertical="top"/>
    </xf>
    <xf numFmtId="168" fontId="4" fillId="3" borderId="56" xfId="0" applyNumberFormat="1" applyFont="1" applyFill="1" applyBorder="1" applyAlignment="1" applyProtection="1">
      <alignment horizontal="right" vertical="center"/>
      <protection locked="0"/>
    </xf>
    <xf numFmtId="168" fontId="12" fillId="3" borderId="52" xfId="0" applyNumberFormat="1" applyFont="1" applyFill="1" applyBorder="1" applyAlignment="1" applyProtection="1">
      <alignment horizontal="right" vertical="center"/>
      <protection locked="0"/>
    </xf>
    <xf numFmtId="167" fontId="12" fillId="3" borderId="56" xfId="0" applyNumberFormat="1" applyFont="1" applyFill="1" applyBorder="1" applyAlignment="1" applyProtection="1">
      <alignment horizontal="right" vertical="center"/>
      <protection locked="0"/>
    </xf>
    <xf numFmtId="166" fontId="12" fillId="3" borderId="52" xfId="0" applyNumberFormat="1" applyFont="1" applyFill="1" applyBorder="1" applyAlignment="1" applyProtection="1">
      <alignment horizontal="right" vertical="center"/>
      <protection locked="0"/>
    </xf>
    <xf numFmtId="165" fontId="4" fillId="3" borderId="56" xfId="0" applyNumberFormat="1" applyFont="1" applyFill="1" applyBorder="1" applyAlignment="1" applyProtection="1">
      <alignment horizontal="right" vertical="center"/>
      <protection locked="0"/>
    </xf>
    <xf numFmtId="165" fontId="6" fillId="3" borderId="57" xfId="0" applyNumberFormat="1" applyFont="1" applyFill="1" applyBorder="1" applyAlignment="1" applyProtection="1">
      <alignment horizontal="right" vertical="center"/>
      <protection locked="0"/>
    </xf>
    <xf numFmtId="165" fontId="12" fillId="3" borderId="58" xfId="0" applyNumberFormat="1" applyFont="1" applyFill="1" applyBorder="1" applyAlignment="1" applyProtection="1">
      <alignment horizontal="right" vertical="center"/>
      <protection locked="0"/>
    </xf>
    <xf numFmtId="166" fontId="12" fillId="3" borderId="13" xfId="0" applyNumberFormat="1" applyFont="1" applyFill="1" applyBorder="1" applyAlignment="1" applyProtection="1">
      <alignment horizontal="right" vertical="center"/>
      <protection locked="0"/>
    </xf>
    <xf numFmtId="169" fontId="12" fillId="3" borderId="52" xfId="0" applyNumberFormat="1" applyFont="1" applyFill="1" applyBorder="1" applyAlignment="1" applyProtection="1">
      <alignment horizontal="right" vertical="center"/>
      <protection locked="0"/>
    </xf>
    <xf numFmtId="167" fontId="12" fillId="3" borderId="13" xfId="0" applyNumberFormat="1" applyFont="1" applyFill="1" applyBorder="1" applyAlignment="1" applyProtection="1">
      <alignment horizontal="right" vertical="center"/>
      <protection locked="0"/>
    </xf>
    <xf numFmtId="166" fontId="12" fillId="3" borderId="58" xfId="0" applyNumberFormat="1" applyFont="1" applyFill="1" applyBorder="1" applyAlignment="1" applyProtection="1">
      <alignment horizontal="right" vertical="center"/>
      <protection locked="0"/>
    </xf>
    <xf numFmtId="49" fontId="5" fillId="5" borderId="59" xfId="0" applyNumberFormat="1" applyFont="1" applyFill="1" applyBorder="1" applyAlignment="1" applyProtection="1">
      <alignment horizontal="left" vertical="center"/>
      <protection locked="0"/>
    </xf>
    <xf numFmtId="49" fontId="5" fillId="5" borderId="59" xfId="0" applyNumberFormat="1" applyFont="1" applyFill="1" applyBorder="1" applyAlignment="1" applyProtection="1">
      <alignment horizontal="right" vertical="center"/>
      <protection locked="0"/>
    </xf>
    <xf numFmtId="49" fontId="5" fillId="5" borderId="60" xfId="0" applyNumberFormat="1" applyFont="1" applyFill="1" applyBorder="1" applyAlignment="1" applyProtection="1">
      <alignment horizontal="left" vertical="center"/>
      <protection locked="0"/>
    </xf>
    <xf numFmtId="165" fontId="12" fillId="3" borderId="61" xfId="0" applyNumberFormat="1" applyFont="1" applyFill="1" applyBorder="1" applyAlignment="1" applyProtection="1">
      <alignment horizontal="right" vertical="center"/>
      <protection locked="0"/>
    </xf>
    <xf numFmtId="165" fontId="12" fillId="3" borderId="62" xfId="0" applyNumberFormat="1" applyFont="1" applyFill="1" applyBorder="1" applyAlignment="1" applyProtection="1">
      <alignment horizontal="right" vertical="center"/>
      <protection locked="0"/>
    </xf>
    <xf numFmtId="165" fontId="12" fillId="3" borderId="63" xfId="0" applyNumberFormat="1" applyFont="1" applyFill="1" applyBorder="1" applyAlignment="1" applyProtection="1">
      <alignment horizontal="right" vertical="center"/>
      <protection locked="0"/>
    </xf>
    <xf numFmtId="165" fontId="12" fillId="3" borderId="64" xfId="0" applyNumberFormat="1" applyFont="1" applyFill="1" applyBorder="1" applyAlignment="1" applyProtection="1">
      <alignment horizontal="right" vertical="center"/>
      <protection locked="0"/>
    </xf>
    <xf numFmtId="49" fontId="5" fillId="5" borderId="65" xfId="0" applyNumberFormat="1" applyFont="1" applyFill="1" applyBorder="1" applyAlignment="1" applyProtection="1">
      <alignment horizontal="left" vertical="center"/>
      <protection locked="0"/>
    </xf>
    <xf numFmtId="49" fontId="5" fillId="5" borderId="66" xfId="0" applyNumberFormat="1" applyFont="1" applyFill="1" applyBorder="1" applyAlignment="1" applyProtection="1">
      <alignment horizontal="left" vertical="center"/>
      <protection locked="0"/>
    </xf>
    <xf numFmtId="49" fontId="5" fillId="5" borderId="66" xfId="0" applyNumberFormat="1" applyFont="1" applyFill="1" applyBorder="1" applyAlignment="1" applyProtection="1">
      <alignment horizontal="right" vertical="center"/>
      <protection locked="0"/>
    </xf>
    <xf numFmtId="49" fontId="5" fillId="5" borderId="67" xfId="0" applyNumberFormat="1" applyFont="1" applyFill="1" applyBorder="1" applyAlignment="1" applyProtection="1">
      <alignment horizontal="left" vertical="center"/>
      <protection locked="0"/>
    </xf>
    <xf numFmtId="165" fontId="12" fillId="3" borderId="68" xfId="0" applyNumberFormat="1" applyFont="1" applyFill="1" applyBorder="1" applyAlignment="1" applyProtection="1">
      <alignment horizontal="right" vertical="center"/>
      <protection locked="0"/>
    </xf>
    <xf numFmtId="165" fontId="12" fillId="3" borderId="69" xfId="0" applyNumberFormat="1" applyFont="1" applyFill="1" applyBorder="1" applyAlignment="1" applyProtection="1">
      <alignment horizontal="right" vertical="center"/>
      <protection locked="0"/>
    </xf>
    <xf numFmtId="165" fontId="12" fillId="3" borderId="70" xfId="0" applyNumberFormat="1" applyFont="1" applyFill="1" applyBorder="1" applyAlignment="1" applyProtection="1">
      <alignment horizontal="right" vertical="center"/>
      <protection locked="0"/>
    </xf>
    <xf numFmtId="165" fontId="12" fillId="3" borderId="71" xfId="0" applyNumberFormat="1" applyFont="1" applyFill="1" applyBorder="1" applyAlignment="1" applyProtection="1">
      <alignment horizontal="right" vertical="center"/>
      <protection locked="0"/>
    </xf>
    <xf numFmtId="165" fontId="12" fillId="3" borderId="72" xfId="0" applyNumberFormat="1" applyFont="1" applyFill="1" applyBorder="1" applyAlignment="1" applyProtection="1">
      <alignment horizontal="right" vertical="center"/>
      <protection locked="0"/>
    </xf>
    <xf numFmtId="165" fontId="12" fillId="3" borderId="73" xfId="0" applyNumberFormat="1" applyFont="1" applyFill="1" applyBorder="1" applyAlignment="1" applyProtection="1">
      <alignment horizontal="right" vertical="center"/>
      <protection locked="0"/>
    </xf>
    <xf numFmtId="49" fontId="4" fillId="5" borderId="4" xfId="0" applyNumberFormat="1" applyFont="1" applyFill="1" applyBorder="1" applyAlignment="1" applyProtection="1">
      <alignment vertical="center"/>
      <protection locked="0"/>
    </xf>
    <xf numFmtId="165" fontId="12" fillId="3" borderId="74" xfId="0" applyNumberFormat="1" applyFont="1" applyFill="1" applyBorder="1" applyAlignment="1" applyProtection="1">
      <alignment horizontal="right" vertical="center"/>
      <protection locked="0"/>
    </xf>
    <xf numFmtId="165" fontId="12" fillId="3" borderId="75" xfId="0" applyNumberFormat="1" applyFont="1" applyFill="1" applyBorder="1" applyAlignment="1" applyProtection="1">
      <alignment horizontal="right" vertical="center"/>
      <protection locked="0"/>
    </xf>
    <xf numFmtId="165" fontId="5" fillId="3" borderId="14" xfId="0" applyNumberFormat="1" applyFont="1" applyFill="1" applyBorder="1" applyAlignment="1" applyProtection="1">
      <alignment horizontal="right" vertical="center"/>
      <protection locked="0"/>
    </xf>
    <xf numFmtId="165" fontId="5" fillId="3" borderId="73" xfId="0" applyNumberFormat="1" applyFont="1" applyFill="1" applyBorder="1" applyAlignment="1" applyProtection="1">
      <alignment horizontal="right" vertical="center"/>
      <protection locked="0"/>
    </xf>
    <xf numFmtId="49" fontId="5" fillId="5" borderId="76" xfId="0" applyNumberFormat="1" applyFont="1" applyFill="1" applyBorder="1" applyAlignment="1" applyProtection="1">
      <alignment horizontal="left" vertical="center"/>
      <protection locked="0"/>
    </xf>
    <xf numFmtId="49" fontId="5" fillId="5" borderId="76" xfId="0" applyNumberFormat="1" applyFont="1" applyFill="1" applyBorder="1" applyAlignment="1" applyProtection="1">
      <alignment horizontal="right" vertical="center"/>
      <protection locked="0"/>
    </xf>
    <xf numFmtId="49" fontId="5" fillId="5" borderId="77" xfId="0" applyNumberFormat="1" applyFont="1" applyFill="1" applyBorder="1" applyAlignment="1" applyProtection="1">
      <alignment horizontal="left" vertical="center"/>
      <protection locked="0"/>
    </xf>
    <xf numFmtId="165" fontId="12" fillId="3" borderId="78" xfId="0" applyNumberFormat="1" applyFont="1" applyFill="1" applyBorder="1" applyAlignment="1" applyProtection="1">
      <alignment horizontal="right" vertical="center"/>
      <protection locked="0"/>
    </xf>
    <xf numFmtId="165" fontId="12" fillId="3" borderId="79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protection hidden="1"/>
    </xf>
    <xf numFmtId="0" fontId="5" fillId="4" borderId="0" xfId="0" applyFont="1" applyFill="1" applyBorder="1" applyAlignment="1" applyProtection="1">
      <alignment vertical="center"/>
      <protection locked="0"/>
    </xf>
    <xf numFmtId="49" fontId="4" fillId="5" borderId="18" xfId="0" applyNumberFormat="1" applyFont="1" applyFill="1" applyBorder="1" applyAlignment="1" applyProtection="1">
      <alignment vertical="center"/>
      <protection locked="0"/>
    </xf>
    <xf numFmtId="49" fontId="4" fillId="5" borderId="80" xfId="0" applyNumberFormat="1" applyFont="1" applyFill="1" applyBorder="1" applyAlignment="1" applyProtection="1">
      <alignment horizontal="left" vertical="center"/>
      <protection locked="0"/>
    </xf>
    <xf numFmtId="49" fontId="4" fillId="5" borderId="80" xfId="0" applyNumberFormat="1" applyFont="1" applyFill="1" applyBorder="1" applyAlignment="1" applyProtection="1">
      <alignment horizontal="right" vertical="center"/>
      <protection locked="0"/>
    </xf>
    <xf numFmtId="49" fontId="4" fillId="5" borderId="81" xfId="0" applyNumberFormat="1" applyFont="1" applyFill="1" applyBorder="1" applyAlignment="1" applyProtection="1">
      <alignment horizontal="left" vertical="center"/>
      <protection locked="0"/>
    </xf>
    <xf numFmtId="165" fontId="6" fillId="3" borderId="82" xfId="0" applyNumberFormat="1" applyFont="1" applyFill="1" applyBorder="1" applyAlignment="1" applyProtection="1">
      <alignment horizontal="right" vertical="center"/>
      <protection locked="0"/>
    </xf>
    <xf numFmtId="165" fontId="6" fillId="3" borderId="83" xfId="0" applyNumberFormat="1" applyFont="1" applyFill="1" applyBorder="1" applyAlignment="1" applyProtection="1">
      <alignment horizontal="right" vertical="center"/>
      <protection locked="0"/>
    </xf>
    <xf numFmtId="165" fontId="6" fillId="3" borderId="84" xfId="0" applyNumberFormat="1" applyFont="1" applyFill="1" applyBorder="1" applyAlignment="1" applyProtection="1">
      <alignment horizontal="right" vertical="center"/>
      <protection locked="0"/>
    </xf>
    <xf numFmtId="165" fontId="6" fillId="3" borderId="85" xfId="0" applyNumberFormat="1" applyFont="1" applyFill="1" applyBorder="1" applyAlignment="1" applyProtection="1">
      <alignment horizontal="right" vertical="center"/>
      <protection locked="0"/>
    </xf>
    <xf numFmtId="49" fontId="4" fillId="5" borderId="46" xfId="0" applyNumberFormat="1" applyFont="1" applyFill="1" applyBorder="1" applyAlignment="1" applyProtection="1">
      <alignment horizontal="centerContinuous" vertical="center"/>
    </xf>
    <xf numFmtId="49" fontId="4" fillId="5" borderId="47" xfId="0" applyNumberFormat="1" applyFont="1" applyFill="1" applyBorder="1" applyAlignment="1" applyProtection="1">
      <alignment horizontal="centerContinuous" vertical="center"/>
    </xf>
    <xf numFmtId="49" fontId="4" fillId="5" borderId="86" xfId="0" applyNumberFormat="1" applyFont="1" applyFill="1" applyBorder="1" applyAlignment="1" applyProtection="1">
      <alignment horizontal="centerContinuous" vertical="center"/>
    </xf>
    <xf numFmtId="49" fontId="4" fillId="5" borderId="87" xfId="0" applyNumberFormat="1" applyFont="1" applyFill="1" applyBorder="1" applyAlignment="1" applyProtection="1">
      <alignment horizontal="centerContinuous" vertical="center"/>
    </xf>
    <xf numFmtId="49" fontId="4" fillId="5" borderId="48" xfId="0" applyNumberFormat="1" applyFont="1" applyFill="1" applyBorder="1" applyAlignment="1" applyProtection="1">
      <alignment horizontal="centerContinuous" vertical="center"/>
    </xf>
    <xf numFmtId="165" fontId="12" fillId="3" borderId="88" xfId="0" applyNumberFormat="1" applyFont="1" applyFill="1" applyBorder="1" applyAlignment="1" applyProtection="1">
      <alignment horizontal="right" vertical="center"/>
      <protection locked="0"/>
    </xf>
    <xf numFmtId="165" fontId="12" fillId="3" borderId="89" xfId="0" applyNumberFormat="1" applyFont="1" applyFill="1" applyBorder="1" applyAlignment="1" applyProtection="1">
      <alignment horizontal="right" vertical="center"/>
      <protection locked="0"/>
    </xf>
    <xf numFmtId="165" fontId="12" fillId="3" borderId="90" xfId="0" applyNumberFormat="1" applyFont="1" applyFill="1" applyBorder="1" applyAlignment="1" applyProtection="1">
      <alignment horizontal="right" vertical="center"/>
      <protection locked="0"/>
    </xf>
    <xf numFmtId="165" fontId="12" fillId="3" borderId="91" xfId="0" applyNumberFormat="1" applyFont="1" applyFill="1" applyBorder="1" applyAlignment="1" applyProtection="1">
      <alignment horizontal="right" vertical="center"/>
      <protection locked="0"/>
    </xf>
    <xf numFmtId="49" fontId="5" fillId="5" borderId="92" xfId="0" applyNumberFormat="1" applyFont="1" applyFill="1" applyBorder="1" applyAlignment="1" applyProtection="1">
      <alignment horizontal="left" vertical="center"/>
      <protection locked="0"/>
    </xf>
    <xf numFmtId="49" fontId="5" fillId="5" borderId="93" xfId="0" applyNumberFormat="1" applyFont="1" applyFill="1" applyBorder="1" applyAlignment="1" applyProtection="1">
      <alignment horizontal="left" vertical="center"/>
      <protection locked="0"/>
    </xf>
    <xf numFmtId="49" fontId="5" fillId="5" borderId="93" xfId="0" applyNumberFormat="1" applyFont="1" applyFill="1" applyBorder="1" applyAlignment="1" applyProtection="1">
      <alignment horizontal="right" vertical="center"/>
      <protection locked="0"/>
    </xf>
    <xf numFmtId="49" fontId="5" fillId="5" borderId="94" xfId="0" applyNumberFormat="1" applyFont="1" applyFill="1" applyBorder="1" applyAlignment="1" applyProtection="1">
      <alignment horizontal="left" vertical="center"/>
      <protection locked="0"/>
    </xf>
    <xf numFmtId="165" fontId="12" fillId="3" borderId="95" xfId="0" applyNumberFormat="1" applyFont="1" applyFill="1" applyBorder="1" applyAlignment="1" applyProtection="1">
      <alignment horizontal="right" vertical="center"/>
      <protection locked="0"/>
    </xf>
    <xf numFmtId="165" fontId="12" fillId="3" borderId="96" xfId="0" applyNumberFormat="1" applyFont="1" applyFill="1" applyBorder="1" applyAlignment="1" applyProtection="1">
      <alignment horizontal="right" vertical="center"/>
      <protection locked="0"/>
    </xf>
    <xf numFmtId="165" fontId="12" fillId="3" borderId="97" xfId="0" applyNumberFormat="1" applyFont="1" applyFill="1" applyBorder="1" applyAlignment="1" applyProtection="1">
      <alignment horizontal="right" vertical="center"/>
      <protection locked="0"/>
    </xf>
    <xf numFmtId="165" fontId="12" fillId="3" borderId="98" xfId="0" applyNumberFormat="1" applyFont="1" applyFill="1" applyBorder="1" applyAlignment="1" applyProtection="1">
      <alignment horizontal="right" vertical="center"/>
      <protection locked="0"/>
    </xf>
    <xf numFmtId="165" fontId="4" fillId="3" borderId="25" xfId="0" applyNumberFormat="1" applyFont="1" applyFill="1" applyBorder="1" applyAlignment="1" applyProtection="1">
      <alignment horizontal="right" vertical="center"/>
      <protection locked="0"/>
    </xf>
    <xf numFmtId="165" fontId="4" fillId="3" borderId="26" xfId="0" applyNumberFormat="1" applyFont="1" applyFill="1" applyBorder="1" applyAlignment="1" applyProtection="1">
      <alignment horizontal="right" vertical="center"/>
      <protection locked="0"/>
    </xf>
    <xf numFmtId="165" fontId="4" fillId="3" borderId="99" xfId="0" applyNumberFormat="1" applyFont="1" applyFill="1" applyBorder="1" applyAlignment="1" applyProtection="1">
      <alignment horizontal="right" vertical="center"/>
      <protection locked="0"/>
    </xf>
    <xf numFmtId="165" fontId="4" fillId="3" borderId="57" xfId="0" applyNumberFormat="1" applyFont="1" applyFill="1" applyBorder="1" applyAlignment="1" applyProtection="1">
      <alignment horizontal="right" vertical="center"/>
      <protection locked="0"/>
    </xf>
    <xf numFmtId="49" fontId="5" fillId="5" borderId="100" xfId="0" applyNumberFormat="1" applyFont="1" applyFill="1" applyBorder="1" applyAlignment="1" applyProtection="1">
      <alignment horizontal="left" vertical="center"/>
      <protection locked="0"/>
    </xf>
    <xf numFmtId="165" fontId="12" fillId="3" borderId="101" xfId="0" applyNumberFormat="1" applyFont="1" applyFill="1" applyBorder="1" applyAlignment="1" applyProtection="1">
      <alignment horizontal="right" vertical="center"/>
      <protection locked="0"/>
    </xf>
    <xf numFmtId="165" fontId="12" fillId="3" borderId="102" xfId="0" applyNumberFormat="1" applyFont="1" applyFill="1" applyBorder="1" applyAlignment="1" applyProtection="1">
      <alignment horizontal="right" vertical="center"/>
      <protection locked="0"/>
    </xf>
    <xf numFmtId="165" fontId="12" fillId="3" borderId="45" xfId="0" applyNumberFormat="1" applyFont="1" applyFill="1" applyBorder="1" applyAlignment="1" applyProtection="1">
      <alignment horizontal="right" vertical="center"/>
      <protection locked="0"/>
    </xf>
    <xf numFmtId="165" fontId="5" fillId="3" borderId="96" xfId="0" applyNumberFormat="1" applyFont="1" applyFill="1" applyBorder="1" applyAlignment="1" applyProtection="1">
      <alignment horizontal="right" vertical="center"/>
      <protection locked="0"/>
    </xf>
    <xf numFmtId="165" fontId="4" fillId="3" borderId="82" xfId="0" applyNumberFormat="1" applyFont="1" applyFill="1" applyBorder="1" applyAlignment="1" applyProtection="1">
      <alignment horizontal="right" vertical="center"/>
      <protection locked="0"/>
    </xf>
    <xf numFmtId="165" fontId="4" fillId="3" borderId="85" xfId="0" applyNumberFormat="1" applyFont="1" applyFill="1" applyBorder="1" applyAlignment="1" applyProtection="1">
      <alignment horizontal="right" vertical="center"/>
      <protection locked="0"/>
    </xf>
    <xf numFmtId="165" fontId="4" fillId="3" borderId="83" xfId="0" applyNumberFormat="1" applyFont="1" applyFill="1" applyBorder="1" applyAlignment="1" applyProtection="1">
      <alignment horizontal="right" vertical="center"/>
      <protection locked="0"/>
    </xf>
    <xf numFmtId="165" fontId="4" fillId="3" borderId="103" xfId="0" applyNumberFormat="1" applyFont="1" applyFill="1" applyBorder="1" applyAlignment="1" applyProtection="1">
      <alignment horizontal="right" vertical="center"/>
      <protection locked="0"/>
    </xf>
    <xf numFmtId="49" fontId="4" fillId="5" borderId="28" xfId="0" applyNumberFormat="1" applyFont="1" applyFill="1" applyBorder="1" applyAlignment="1" applyProtection="1">
      <alignment horizontal="centerContinuous" vertical="center"/>
    </xf>
    <xf numFmtId="49" fontId="4" fillId="5" borderId="29" xfId="0" applyNumberFormat="1" applyFont="1" applyFill="1" applyBorder="1" applyAlignment="1" applyProtection="1">
      <alignment horizontal="centerContinuous" vertical="center"/>
    </xf>
    <xf numFmtId="49" fontId="4" fillId="5" borderId="104" xfId="0" applyNumberFormat="1" applyFont="1" applyFill="1" applyBorder="1" applyAlignment="1" applyProtection="1">
      <alignment horizontal="centerContinuous" vertical="center"/>
    </xf>
    <xf numFmtId="49" fontId="4" fillId="5" borderId="105" xfId="0" applyNumberFormat="1" applyFont="1" applyFill="1" applyBorder="1" applyAlignment="1" applyProtection="1">
      <alignment horizontal="centerContinuous" vertical="center"/>
    </xf>
    <xf numFmtId="49" fontId="4" fillId="5" borderId="30" xfId="0" applyNumberFormat="1" applyFont="1" applyFill="1" applyBorder="1" applyAlignment="1" applyProtection="1">
      <alignment horizontal="centerContinuous" vertical="center"/>
    </xf>
    <xf numFmtId="49" fontId="4" fillId="5" borderId="37" xfId="0" applyNumberFormat="1" applyFont="1" applyFill="1" applyBorder="1" applyAlignment="1" applyProtection="1">
      <alignment vertical="center"/>
      <protection locked="0"/>
    </xf>
    <xf numFmtId="164" fontId="12" fillId="3" borderId="106" xfId="0" applyNumberFormat="1" applyFont="1" applyFill="1" applyBorder="1" applyAlignment="1" applyProtection="1">
      <alignment horizontal="right" vertical="center"/>
      <protection locked="0"/>
    </xf>
    <xf numFmtId="164" fontId="12" fillId="3" borderId="1" xfId="0" applyNumberFormat="1" applyFont="1" applyFill="1" applyBorder="1" applyAlignment="1" applyProtection="1">
      <alignment horizontal="right" vertical="center"/>
      <protection locked="0"/>
    </xf>
    <xf numFmtId="164" fontId="12" fillId="3" borderId="107" xfId="0" applyNumberFormat="1" applyFont="1" applyFill="1" applyBorder="1" applyAlignment="1" applyProtection="1">
      <alignment horizontal="right" vertical="center"/>
      <protection locked="0"/>
    </xf>
    <xf numFmtId="164" fontId="12" fillId="3" borderId="23" xfId="0" applyNumberFormat="1" applyFont="1" applyFill="1" applyBorder="1" applyAlignment="1" applyProtection="1">
      <alignment horizontal="right" vertical="center"/>
      <protection locked="0"/>
    </xf>
    <xf numFmtId="164" fontId="5" fillId="3" borderId="108" xfId="0" applyNumberFormat="1" applyFont="1" applyFill="1" applyBorder="1" applyAlignment="1" applyProtection="1">
      <alignment horizontal="right" vertical="center"/>
      <protection locked="0"/>
    </xf>
    <xf numFmtId="164" fontId="5" fillId="3" borderId="44" xfId="0" applyNumberFormat="1" applyFont="1" applyFill="1" applyBorder="1" applyAlignment="1" applyProtection="1">
      <alignment horizontal="right" vertical="center"/>
      <protection locked="0"/>
    </xf>
    <xf numFmtId="49" fontId="4" fillId="5" borderId="72" xfId="0" applyNumberFormat="1" applyFont="1" applyFill="1" applyBorder="1" applyAlignment="1" applyProtection="1">
      <alignment vertical="center"/>
      <protection locked="0"/>
    </xf>
    <xf numFmtId="164" fontId="12" fillId="3" borderId="109" xfId="0" applyNumberFormat="1" applyFont="1" applyFill="1" applyBorder="1" applyAlignment="1" applyProtection="1">
      <alignment horizontal="right" vertical="center"/>
      <protection locked="0"/>
    </xf>
    <xf numFmtId="164" fontId="12" fillId="3" borderId="62" xfId="0" applyNumberFormat="1" applyFont="1" applyFill="1" applyBorder="1" applyAlignment="1" applyProtection="1">
      <alignment horizontal="right" vertical="center"/>
      <protection locked="0"/>
    </xf>
    <xf numFmtId="10" fontId="5" fillId="4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65" fontId="12" fillId="3" borderId="110" xfId="0" applyNumberFormat="1" applyFont="1" applyFill="1" applyBorder="1" applyAlignment="1" applyProtection="1">
      <alignment horizontal="right" vertical="center"/>
      <protection locked="0"/>
    </xf>
    <xf numFmtId="165" fontId="12" fillId="3" borderId="111" xfId="0" applyNumberFormat="1" applyFont="1" applyFill="1" applyBorder="1" applyAlignment="1" applyProtection="1">
      <alignment horizontal="right" vertical="center"/>
      <protection locked="0"/>
    </xf>
    <xf numFmtId="165" fontId="12" fillId="3" borderId="112" xfId="0" applyNumberFormat="1" applyFont="1" applyFill="1" applyBorder="1" applyAlignment="1" applyProtection="1">
      <alignment horizontal="right" vertical="center"/>
      <protection locked="0"/>
    </xf>
    <xf numFmtId="165" fontId="12" fillId="3" borderId="113" xfId="0" applyNumberFormat="1" applyFont="1" applyFill="1" applyBorder="1" applyAlignment="1" applyProtection="1">
      <alignment horizontal="right" vertical="center"/>
      <protection locked="0"/>
    </xf>
    <xf numFmtId="165" fontId="12" fillId="3" borderId="114" xfId="0" applyNumberFormat="1" applyFont="1" applyFill="1" applyBorder="1" applyAlignment="1" applyProtection="1">
      <alignment horizontal="right" vertical="center"/>
      <protection locked="0"/>
    </xf>
    <xf numFmtId="165" fontId="12" fillId="3" borderId="115" xfId="0" applyNumberFormat="1" applyFont="1" applyFill="1" applyBorder="1" applyAlignment="1" applyProtection="1">
      <alignment horizontal="right" vertical="center"/>
      <protection locked="0"/>
    </xf>
    <xf numFmtId="165" fontId="4" fillId="3" borderId="116" xfId="0" applyNumberFormat="1" applyFont="1" applyFill="1" applyBorder="1" applyAlignment="1" applyProtection="1">
      <alignment horizontal="right" vertical="center"/>
    </xf>
    <xf numFmtId="165" fontId="4" fillId="3" borderId="26" xfId="0" applyNumberFormat="1" applyFont="1" applyFill="1" applyBorder="1" applyAlignment="1" applyProtection="1">
      <alignment horizontal="right" vertical="center"/>
    </xf>
    <xf numFmtId="165" fontId="4" fillId="3" borderId="117" xfId="0" applyNumberFormat="1" applyFont="1" applyFill="1" applyBorder="1" applyAlignment="1" applyProtection="1">
      <alignment horizontal="right" vertical="center"/>
    </xf>
    <xf numFmtId="165" fontId="4" fillId="3" borderId="69" xfId="0" applyNumberFormat="1" applyFont="1" applyFill="1" applyBorder="1" applyAlignment="1" applyProtection="1">
      <alignment horizontal="right" vertical="center"/>
    </xf>
    <xf numFmtId="165" fontId="4" fillId="3" borderId="118" xfId="0" applyNumberFormat="1" applyFont="1" applyFill="1" applyBorder="1" applyAlignment="1" applyProtection="1">
      <alignment horizontal="right" vertical="center"/>
    </xf>
    <xf numFmtId="165" fontId="4" fillId="3" borderId="1" xfId="0" applyNumberFormat="1" applyFont="1" applyFill="1" applyBorder="1" applyAlignment="1" applyProtection="1">
      <alignment horizontal="right" vertical="center"/>
    </xf>
    <xf numFmtId="165" fontId="4" fillId="3" borderId="119" xfId="0" applyNumberFormat="1" applyFont="1" applyFill="1" applyBorder="1" applyAlignment="1" applyProtection="1">
      <alignment horizontal="right" vertical="center"/>
    </xf>
    <xf numFmtId="165" fontId="4" fillId="3" borderId="23" xfId="0" applyNumberFormat="1" applyFont="1" applyFill="1" applyBorder="1" applyAlignment="1" applyProtection="1">
      <alignment horizontal="right" vertical="center"/>
    </xf>
    <xf numFmtId="165" fontId="4" fillId="3" borderId="120" xfId="0" applyNumberFormat="1" applyFont="1" applyFill="1" applyBorder="1" applyAlignment="1" applyProtection="1">
      <alignment horizontal="right" vertical="center"/>
    </xf>
    <xf numFmtId="165" fontId="4" fillId="3" borderId="24" xfId="0" applyNumberFormat="1" applyFont="1" applyFill="1" applyBorder="1" applyAlignment="1" applyProtection="1">
      <alignment horizontal="right" vertical="center"/>
    </xf>
    <xf numFmtId="165" fontId="4" fillId="3" borderId="121" xfId="0" applyNumberFormat="1" applyFont="1" applyFill="1" applyBorder="1" applyAlignment="1" applyProtection="1">
      <alignment horizontal="right" vertical="center"/>
    </xf>
    <xf numFmtId="165" fontId="4" fillId="3" borderId="96" xfId="0" applyNumberFormat="1" applyFont="1" applyFill="1" applyBorder="1" applyAlignment="1" applyProtection="1">
      <alignment horizontal="right" vertical="center"/>
    </xf>
    <xf numFmtId="165" fontId="4" fillId="3" borderId="122" xfId="0" applyNumberFormat="1" applyFont="1" applyFill="1" applyBorder="1" applyAlignment="1" applyProtection="1">
      <alignment horizontal="right" vertical="center"/>
    </xf>
    <xf numFmtId="165" fontId="4" fillId="3" borderId="101" xfId="0" applyNumberFormat="1" applyFont="1" applyFill="1" applyBorder="1" applyAlignment="1" applyProtection="1">
      <alignment horizontal="right" vertical="center"/>
    </xf>
    <xf numFmtId="165" fontId="6" fillId="3" borderId="103" xfId="0" applyNumberFormat="1" applyFont="1" applyFill="1" applyBorder="1" applyAlignment="1" applyProtection="1">
      <alignment horizontal="right" vertical="center"/>
      <protection locked="0"/>
    </xf>
    <xf numFmtId="165" fontId="12" fillId="3" borderId="123" xfId="0" applyNumberFormat="1" applyFont="1" applyFill="1" applyBorder="1" applyAlignment="1" applyProtection="1">
      <alignment horizontal="right" vertical="center"/>
      <protection locked="0"/>
    </xf>
    <xf numFmtId="165" fontId="12" fillId="3" borderId="124" xfId="0" applyNumberFormat="1" applyFont="1" applyFill="1" applyBorder="1" applyAlignment="1" applyProtection="1">
      <alignment horizontal="right" vertical="center"/>
      <protection locked="0"/>
    </xf>
    <xf numFmtId="164" fontId="12" fillId="3" borderId="13" xfId="0" applyNumberFormat="1" applyFont="1" applyFill="1" applyBorder="1" applyAlignment="1" applyProtection="1">
      <alignment horizontal="right" vertical="center"/>
      <protection locked="0"/>
    </xf>
    <xf numFmtId="164" fontId="12" fillId="3" borderId="123" xfId="0" applyNumberFormat="1" applyFont="1" applyFill="1" applyBorder="1" applyAlignment="1" applyProtection="1">
      <alignment horizontal="right" vertical="center"/>
      <protection locked="0"/>
    </xf>
    <xf numFmtId="164" fontId="5" fillId="3" borderId="52" xfId="0" applyNumberFormat="1" applyFont="1" applyFill="1" applyBorder="1" applyAlignment="1" applyProtection="1">
      <alignment horizontal="right" vertical="center"/>
      <protection locked="0"/>
    </xf>
    <xf numFmtId="164" fontId="12" fillId="3" borderId="64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Continuous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168" fontId="4" fillId="0" borderId="0" xfId="0" applyNumberFormat="1" applyFont="1" applyFill="1" applyBorder="1" applyAlignment="1" applyProtection="1">
      <alignment horizontal="right" vertical="center"/>
      <protection locked="0"/>
    </xf>
    <xf numFmtId="168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Continuous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12" fillId="0" borderId="0" xfId="0" applyNumberFormat="1" applyFont="1" applyFill="1" applyBorder="1" applyAlignment="1" applyProtection="1">
      <alignment horizontal="right" vertical="center"/>
      <protection locked="0"/>
    </xf>
    <xf numFmtId="166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21" fillId="2" borderId="0" xfId="0" applyFont="1" applyFill="1" applyBorder="1" applyAlignment="1" applyProtection="1">
      <alignment horizontal="right" vertical="center"/>
      <protection hidden="1"/>
    </xf>
    <xf numFmtId="170" fontId="5" fillId="0" borderId="0" xfId="0" applyNumberFormat="1" applyFont="1" applyFill="1" applyBorder="1" applyAlignment="1" applyProtection="1">
      <alignment horizontal="center"/>
    </xf>
    <xf numFmtId="170" fontId="6" fillId="0" borderId="0" xfId="0" applyNumberFormat="1" applyFont="1" applyFill="1" applyBorder="1" applyAlignment="1" applyProtection="1">
      <alignment horizontal="centerContinuous" vertical="center"/>
      <protection locked="0"/>
    </xf>
    <xf numFmtId="3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right"/>
    </xf>
    <xf numFmtId="2" fontId="5" fillId="4" borderId="0" xfId="0" applyNumberFormat="1" applyFont="1" applyFill="1" applyAlignment="1" applyProtection="1">
      <alignment vertical="center"/>
      <protection hidden="1"/>
    </xf>
    <xf numFmtId="0" fontId="17" fillId="5" borderId="87" xfId="0" applyNumberFormat="1" applyFont="1" applyFill="1" applyBorder="1" applyAlignment="1" applyProtection="1">
      <alignment horizontal="centerContinuous" vertical="center"/>
      <protection locked="0"/>
    </xf>
    <xf numFmtId="0" fontId="17" fillId="5" borderId="125" xfId="0" applyNumberFormat="1" applyFont="1" applyFill="1" applyBorder="1" applyAlignment="1" applyProtection="1">
      <alignment horizontal="centerContinuous" vertical="center"/>
      <protection locked="0"/>
    </xf>
    <xf numFmtId="49" fontId="4" fillId="5" borderId="105" xfId="0" applyNumberFormat="1" applyFont="1" applyFill="1" applyBorder="1" applyAlignment="1" applyProtection="1">
      <alignment horizontal="centerContinuous" vertical="center"/>
      <protection locked="0"/>
    </xf>
    <xf numFmtId="49" fontId="4" fillId="5" borderId="126" xfId="0" applyNumberFormat="1" applyFont="1" applyFill="1" applyBorder="1" applyAlignment="1" applyProtection="1">
      <alignment horizontal="centerContinuous" vertical="center"/>
      <protection locked="0"/>
    </xf>
    <xf numFmtId="49" fontId="6" fillId="5" borderId="105" xfId="0" applyNumberFormat="1" applyFont="1" applyFill="1" applyBorder="1" applyAlignment="1" applyProtection="1">
      <alignment horizontal="centerContinuous" vertical="center"/>
      <protection locked="0"/>
    </xf>
    <xf numFmtId="49" fontId="6" fillId="5" borderId="126" xfId="0" applyNumberFormat="1" applyFont="1" applyFill="1" applyBorder="1" applyAlignment="1" applyProtection="1">
      <alignment horizontal="centerContinuous" vertical="center"/>
      <protection locked="0"/>
    </xf>
    <xf numFmtId="49" fontId="4" fillId="5" borderId="87" xfId="0" applyNumberFormat="1" applyFont="1" applyFill="1" applyBorder="1" applyAlignment="1" applyProtection="1">
      <alignment horizontal="centerContinuous" vertical="center"/>
      <protection locked="0"/>
    </xf>
    <xf numFmtId="0" fontId="23" fillId="4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vertical="top"/>
      <protection hidden="1"/>
    </xf>
    <xf numFmtId="49" fontId="4" fillId="5" borderId="125" xfId="0" applyNumberFormat="1" applyFont="1" applyFill="1" applyBorder="1" applyAlignment="1" applyProtection="1">
      <alignment horizontal="centerContinuous" vertical="center"/>
      <protection locked="0"/>
    </xf>
    <xf numFmtId="3" fontId="5" fillId="0" borderId="0" xfId="0" applyNumberFormat="1" applyFont="1" applyFill="1" applyBorder="1" applyAlignment="1" applyProtection="1">
      <alignment horizontal="center"/>
    </xf>
    <xf numFmtId="0" fontId="11" fillId="5" borderId="153" xfId="0" applyNumberFormat="1" applyFont="1" applyFill="1" applyBorder="1" applyAlignment="1" applyProtection="1">
      <alignment horizontal="center" vertical="top"/>
      <protection locked="0"/>
    </xf>
    <xf numFmtId="165" fontId="6" fillId="3" borderId="154" xfId="0" applyNumberFormat="1" applyFont="1" applyFill="1" applyBorder="1" applyAlignment="1" applyProtection="1">
      <alignment horizontal="right" vertical="center"/>
      <protection locked="0"/>
    </xf>
    <xf numFmtId="165" fontId="12" fillId="3" borderId="155" xfId="0" applyNumberFormat="1" applyFont="1" applyFill="1" applyBorder="1" applyAlignment="1" applyProtection="1">
      <alignment horizontal="right" vertical="center"/>
      <protection locked="0"/>
    </xf>
    <xf numFmtId="165" fontId="12" fillId="3" borderId="156" xfId="0" applyNumberFormat="1" applyFont="1" applyFill="1" applyBorder="1" applyAlignment="1" applyProtection="1">
      <alignment horizontal="right" vertical="center"/>
      <protection locked="0"/>
    </xf>
    <xf numFmtId="166" fontId="12" fillId="3" borderId="155" xfId="0" applyNumberFormat="1" applyFont="1" applyFill="1" applyBorder="1" applyAlignment="1" applyProtection="1">
      <alignment horizontal="right" vertical="center"/>
      <protection locked="0"/>
    </xf>
    <xf numFmtId="166" fontId="12" fillId="3" borderId="157" xfId="0" applyNumberFormat="1" applyFont="1" applyFill="1" applyBorder="1" applyAlignment="1" applyProtection="1">
      <alignment horizontal="right" vertical="center"/>
      <protection locked="0"/>
    </xf>
    <xf numFmtId="169" fontId="12" fillId="3" borderId="157" xfId="0" applyNumberFormat="1" applyFont="1" applyFill="1" applyBorder="1" applyAlignment="1" applyProtection="1">
      <alignment horizontal="right" vertical="center"/>
      <protection locked="0"/>
    </xf>
    <xf numFmtId="167" fontId="12" fillId="3" borderId="158" xfId="0" applyNumberFormat="1" applyFont="1" applyFill="1" applyBorder="1" applyAlignment="1" applyProtection="1">
      <alignment horizontal="right" vertical="center"/>
      <protection locked="0"/>
    </xf>
    <xf numFmtId="166" fontId="12" fillId="3" borderId="156" xfId="0" applyNumberFormat="1" applyFont="1" applyFill="1" applyBorder="1" applyAlignment="1" applyProtection="1">
      <alignment horizontal="right" vertical="center"/>
      <protection locked="0"/>
    </xf>
    <xf numFmtId="167" fontId="12" fillId="3" borderId="1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49" fontId="8" fillId="5" borderId="12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8" fillId="5" borderId="128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28" xfId="0" applyBorder="1"/>
    <xf numFmtId="0" fontId="4" fillId="5" borderId="129" xfId="0" applyNumberFormat="1" applyFont="1" applyFill="1" applyBorder="1" applyAlignment="1" applyProtection="1">
      <alignment horizontal="center"/>
    </xf>
    <xf numFmtId="0" fontId="4" fillId="5" borderId="88" xfId="0" applyNumberFormat="1" applyFont="1" applyFill="1" applyBorder="1" applyAlignment="1" applyProtection="1">
      <alignment horizontal="center"/>
    </xf>
    <xf numFmtId="49" fontId="5" fillId="5" borderId="127" xfId="0" applyNumberFormat="1" applyFont="1" applyFill="1" applyBorder="1" applyAlignment="1" applyProtection="1">
      <alignment horizontal="center" vertical="center" textRotation="90"/>
      <protection locked="0"/>
    </xf>
    <xf numFmtId="49" fontId="5" fillId="5" borderId="128" xfId="0" applyNumberFormat="1" applyFont="1" applyFill="1" applyBorder="1" applyAlignment="1" applyProtection="1">
      <alignment horizontal="center" vertical="center" textRotation="90"/>
      <protection locked="0"/>
    </xf>
    <xf numFmtId="49" fontId="5" fillId="5" borderId="130" xfId="0" applyNumberFormat="1" applyFont="1" applyFill="1" applyBorder="1" applyAlignment="1" applyProtection="1">
      <alignment horizontal="center" vertical="center" textRotation="90"/>
      <protection locked="0"/>
    </xf>
    <xf numFmtId="49" fontId="5" fillId="5" borderId="131" xfId="0" applyNumberFormat="1" applyFont="1" applyFill="1" applyBorder="1" applyAlignment="1" applyProtection="1">
      <alignment horizontal="center" vertical="center" textRotation="90"/>
      <protection locked="0"/>
    </xf>
    <xf numFmtId="0" fontId="4" fillId="5" borderId="135" xfId="0" applyNumberFormat="1" applyFont="1" applyFill="1" applyBorder="1" applyAlignment="1" applyProtection="1">
      <alignment horizontal="center"/>
    </xf>
    <xf numFmtId="0" fontId="4" fillId="5" borderId="91" xfId="0" applyNumberFormat="1" applyFont="1" applyFill="1" applyBorder="1" applyAlignment="1" applyProtection="1">
      <alignment horizontal="center"/>
    </xf>
    <xf numFmtId="49" fontId="4" fillId="5" borderId="13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53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38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3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40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32" xfId="0" applyNumberFormat="1" applyFont="1" applyFill="1" applyBorder="1" applyAlignment="1" applyProtection="1">
      <alignment horizontal="center"/>
    </xf>
    <xf numFmtId="0" fontId="4" fillId="5" borderId="89" xfId="0" applyNumberFormat="1" applyFont="1" applyFill="1" applyBorder="1" applyAlignment="1" applyProtection="1">
      <alignment horizontal="center"/>
    </xf>
    <xf numFmtId="49" fontId="5" fillId="5" borderId="133" xfId="0" applyNumberFormat="1" applyFont="1" applyFill="1" applyBorder="1" applyAlignment="1" applyProtection="1">
      <alignment horizontal="center" vertical="center" textRotation="90"/>
      <protection locked="0"/>
    </xf>
    <xf numFmtId="0" fontId="4" fillId="5" borderId="134" xfId="0" applyNumberFormat="1" applyFont="1" applyFill="1" applyBorder="1" applyAlignment="1" applyProtection="1">
      <alignment horizontal="center"/>
    </xf>
    <xf numFmtId="0" fontId="4" fillId="5" borderId="90" xfId="0" applyNumberFormat="1" applyFont="1" applyFill="1" applyBorder="1" applyAlignment="1" applyProtection="1">
      <alignment horizontal="center"/>
    </xf>
    <xf numFmtId="0" fontId="4" fillId="5" borderId="141" xfId="0" applyNumberFormat="1" applyFont="1" applyFill="1" applyBorder="1" applyAlignment="1" applyProtection="1">
      <alignment horizontal="center"/>
    </xf>
    <xf numFmtId="0" fontId="4" fillId="5" borderId="133" xfId="0" applyNumberFormat="1" applyFont="1" applyFill="1" applyBorder="1" applyAlignment="1" applyProtection="1">
      <alignment horizontal="center"/>
    </xf>
    <xf numFmtId="49" fontId="8" fillId="5" borderId="142" xfId="0" applyNumberFormat="1" applyFont="1" applyFill="1" applyBorder="1" applyAlignment="1" applyProtection="1">
      <alignment horizontal="center" vertical="center" textRotation="90" shrinkToFit="1"/>
      <protection locked="0"/>
    </xf>
    <xf numFmtId="0" fontId="5" fillId="5" borderId="84" xfId="0" applyFont="1" applyFill="1" applyBorder="1" applyAlignment="1" applyProtection="1">
      <alignment horizontal="center" vertical="center" textRotation="90" shrinkToFit="1"/>
      <protection locked="0"/>
    </xf>
    <xf numFmtId="0" fontId="0" fillId="5" borderId="143" xfId="0" applyFill="1" applyBorder="1" applyAlignment="1" applyProtection="1">
      <alignment horizontal="center" vertical="center" textRotation="90" shrinkToFit="1"/>
      <protection locked="0"/>
    </xf>
    <xf numFmtId="0" fontId="13" fillId="0" borderId="0" xfId="0" applyFont="1" applyFill="1" applyAlignment="1" applyProtection="1">
      <alignment horizontal="left" vertical="top" wrapText="1"/>
    </xf>
    <xf numFmtId="49" fontId="8" fillId="5" borderId="144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5" borderId="105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4" fillId="5" borderId="151" xfId="0" applyNumberFormat="1" applyFont="1" applyFill="1" applyBorder="1" applyAlignment="1" applyProtection="1">
      <alignment horizontal="center"/>
    </xf>
    <xf numFmtId="0" fontId="4" fillId="5" borderId="152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4" fillId="5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4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4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48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4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50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34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06/relationships/attachedToolbars" Target="attachedToolbars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3557578809216"/>
          <c:y val="6.765327695560254E-2"/>
          <c:w val="0.86345958597025485"/>
          <c:h val="0.7505285412262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'GB1'!$J$11:$X$11</c:f>
              <c:numCache>
                <c:formatCode>General</c:formatCode>
                <c:ptCount val="11"/>
                <c:pt idx="0">
                  <c:v>4809</c:v>
                </c:pt>
                <c:pt idx="1">
                  <c:v>4826</c:v>
                </c:pt>
                <c:pt idx="2">
                  <c:v>4880</c:v>
                </c:pt>
                <c:pt idx="3">
                  <c:v>4931</c:v>
                </c:pt>
                <c:pt idx="4">
                  <c:v>5011</c:v>
                </c:pt>
                <c:pt idx="5">
                  <c:v>5085</c:v>
                </c:pt>
                <c:pt idx="6">
                  <c:v>5158</c:v>
                </c:pt>
                <c:pt idx="7">
                  <c:v>5209</c:v>
                </c:pt>
                <c:pt idx="8">
                  <c:v>5209</c:v>
                </c:pt>
                <c:pt idx="9">
                  <c:v>5269</c:v>
                </c:pt>
                <c:pt idx="10">
                  <c:v>5287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B4-4A2F-B147-04A233C3C154}"/>
            </c:ext>
          </c:extLst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'GB1'!$J$12:$X$12</c:f>
              <c:numCache>
                <c:formatCode>General</c:formatCode>
                <c:ptCount val="11"/>
                <c:pt idx="0">
                  <c:v>4133</c:v>
                </c:pt>
                <c:pt idx="1">
                  <c:v>4125</c:v>
                </c:pt>
                <c:pt idx="2">
                  <c:v>4123</c:v>
                </c:pt>
                <c:pt idx="3">
                  <c:v>4111</c:v>
                </c:pt>
                <c:pt idx="4">
                  <c:v>4095</c:v>
                </c:pt>
                <c:pt idx="5">
                  <c:v>4095</c:v>
                </c:pt>
                <c:pt idx="6">
                  <c:v>4106</c:v>
                </c:pt>
                <c:pt idx="7">
                  <c:v>4115</c:v>
                </c:pt>
                <c:pt idx="8">
                  <c:v>4140</c:v>
                </c:pt>
                <c:pt idx="9">
                  <c:v>4155</c:v>
                </c:pt>
                <c:pt idx="10">
                  <c:v>4172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B4-4A2F-B147-04A233C3C154}"/>
            </c:ext>
          </c:extLst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'GB1'!$J$13:$X$13</c:f>
              <c:numCache>
                <c:formatCode>General</c:formatCode>
                <c:ptCount val="11"/>
                <c:pt idx="0">
                  <c:v>1438</c:v>
                </c:pt>
                <c:pt idx="1">
                  <c:v>1433</c:v>
                </c:pt>
                <c:pt idx="2">
                  <c:v>1423</c:v>
                </c:pt>
                <c:pt idx="3">
                  <c:v>1393</c:v>
                </c:pt>
                <c:pt idx="4">
                  <c:v>1347</c:v>
                </c:pt>
                <c:pt idx="5">
                  <c:v>1331</c:v>
                </c:pt>
                <c:pt idx="6">
                  <c:v>1310</c:v>
                </c:pt>
                <c:pt idx="7">
                  <c:v>1304</c:v>
                </c:pt>
                <c:pt idx="8">
                  <c:v>1307</c:v>
                </c:pt>
                <c:pt idx="9">
                  <c:v>1308</c:v>
                </c:pt>
                <c:pt idx="10">
                  <c:v>1290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B4-4A2F-B147-04A233C3C154}"/>
            </c:ext>
          </c:extLst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'GB1'!$J$14:$X$14</c:f>
              <c:numCache>
                <c:formatCode>General</c:formatCode>
                <c:ptCount val="11"/>
                <c:pt idx="0">
                  <c:v>18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8B4-4A2F-B147-04A233C3C154}"/>
            </c:ext>
          </c:extLst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'GB1'!$J$15:$X$15</c:f>
              <c:numCache>
                <c:formatCode>General</c:formatCode>
                <c:ptCount val="11"/>
                <c:pt idx="0">
                  <c:v>184</c:v>
                </c:pt>
                <c:pt idx="1">
                  <c:v>184</c:v>
                </c:pt>
                <c:pt idx="2">
                  <c:v>182</c:v>
                </c:pt>
                <c:pt idx="3">
                  <c:v>180</c:v>
                </c:pt>
                <c:pt idx="4">
                  <c:v>178</c:v>
                </c:pt>
                <c:pt idx="5">
                  <c:v>174</c:v>
                </c:pt>
                <c:pt idx="6">
                  <c:v>174</c:v>
                </c:pt>
                <c:pt idx="7">
                  <c:v>171</c:v>
                </c:pt>
                <c:pt idx="8">
                  <c:v>168</c:v>
                </c:pt>
                <c:pt idx="9">
                  <c:v>166</c:v>
                </c:pt>
                <c:pt idx="10">
                  <c:v>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B4-4A2F-B147-04A233C3C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70444576"/>
        <c:axId val="-870446752"/>
      </c:barChart>
      <c:catAx>
        <c:axId val="-87044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044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7044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sz="1000"/>
                  <a:t>počty škol</a:t>
                </a:r>
              </a:p>
            </c:rich>
          </c:tx>
          <c:layout>
            <c:manualLayout>
              <c:xMode val="edge"/>
              <c:yMode val="edge"/>
              <c:x val="2.6007750340108011E-2"/>
              <c:y val="0.391120559174163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044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319371727748689"/>
          <c:y val="0.92008736341556785"/>
          <c:w val="0.34162303664921467"/>
          <c:h val="4.53564193233026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4393916708579"/>
          <c:y val="5.9793814432989693E-2"/>
          <c:w val="0.82853617591824735"/>
          <c:h val="0.76494845360824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'GB2'!$J$10:$X$10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'GB2'!$J$11:$X$11</c:f>
              <c:numCache>
                <c:formatCode>#,##0</c:formatCode>
                <c:ptCount val="11"/>
                <c:pt idx="0">
                  <c:v>301620</c:v>
                </c:pt>
                <c:pt idx="1">
                  <c:v>314008</c:v>
                </c:pt>
                <c:pt idx="2">
                  <c:v>328612</c:v>
                </c:pt>
                <c:pt idx="3">
                  <c:v>342521</c:v>
                </c:pt>
                <c:pt idx="4">
                  <c:v>354340</c:v>
                </c:pt>
                <c:pt idx="5">
                  <c:v>363568</c:v>
                </c:pt>
                <c:pt idx="6">
                  <c:v>367603</c:v>
                </c:pt>
                <c:pt idx="7">
                  <c:v>367361</c:v>
                </c:pt>
                <c:pt idx="8">
                  <c:v>362653</c:v>
                </c:pt>
                <c:pt idx="9">
                  <c:v>362756</c:v>
                </c:pt>
                <c:pt idx="10">
                  <c:v>363776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3D-4C38-87AA-7F7D6666606F}"/>
            </c:ext>
          </c:extLst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'GB2'!$J$10:$X$10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'GB2'!$J$12:$X$12</c:f>
              <c:numCache>
                <c:formatCode>#,##0</c:formatCode>
                <c:ptCount val="11"/>
                <c:pt idx="0">
                  <c:v>816015</c:v>
                </c:pt>
                <c:pt idx="1">
                  <c:v>794459</c:v>
                </c:pt>
                <c:pt idx="2">
                  <c:v>789486</c:v>
                </c:pt>
                <c:pt idx="3">
                  <c:v>794642</c:v>
                </c:pt>
                <c:pt idx="4">
                  <c:v>807950</c:v>
                </c:pt>
                <c:pt idx="5">
                  <c:v>827654</c:v>
                </c:pt>
                <c:pt idx="6">
                  <c:v>854137</c:v>
                </c:pt>
                <c:pt idx="7">
                  <c:v>880251</c:v>
                </c:pt>
                <c:pt idx="8">
                  <c:v>906188</c:v>
                </c:pt>
                <c:pt idx="9">
                  <c:v>926108</c:v>
                </c:pt>
                <c:pt idx="10">
                  <c:v>940928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3D-4C38-87AA-7F7D6666606F}"/>
            </c:ext>
          </c:extLst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'GB2'!$J$10:$X$10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'GB2'!$J$13:$X$13</c:f>
              <c:numCache>
                <c:formatCode>#,##0</c:formatCode>
                <c:ptCount val="11"/>
                <c:pt idx="0">
                  <c:v>564326</c:v>
                </c:pt>
                <c:pt idx="1">
                  <c:v>556260</c:v>
                </c:pt>
                <c:pt idx="2">
                  <c:v>532918</c:v>
                </c:pt>
                <c:pt idx="3">
                  <c:v>501220</c:v>
                </c:pt>
                <c:pt idx="4">
                  <c:v>470754</c:v>
                </c:pt>
                <c:pt idx="5">
                  <c:v>448792</c:v>
                </c:pt>
                <c:pt idx="6">
                  <c:v>435542</c:v>
                </c:pt>
                <c:pt idx="7">
                  <c:v>427107</c:v>
                </c:pt>
                <c:pt idx="8">
                  <c:v>425138</c:v>
                </c:pt>
                <c:pt idx="9">
                  <c:v>421535</c:v>
                </c:pt>
                <c:pt idx="10">
                  <c:v>420814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3D-4C38-87AA-7F7D6666606F}"/>
            </c:ext>
          </c:extLst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'GB2'!$J$10:$X$10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'GB2'!$J$14:$X$14</c:f>
              <c:numCache>
                <c:formatCode>#,##0</c:formatCode>
                <c:ptCount val="11"/>
                <c:pt idx="0">
                  <c:v>3535</c:v>
                </c:pt>
                <c:pt idx="1">
                  <c:v>3435</c:v>
                </c:pt>
                <c:pt idx="2">
                  <c:v>3560</c:v>
                </c:pt>
                <c:pt idx="3">
                  <c:v>3557</c:v>
                </c:pt>
                <c:pt idx="4">
                  <c:v>3655</c:v>
                </c:pt>
                <c:pt idx="5">
                  <c:v>3690</c:v>
                </c:pt>
                <c:pt idx="6">
                  <c:v>3752</c:v>
                </c:pt>
                <c:pt idx="7">
                  <c:v>3733</c:v>
                </c:pt>
                <c:pt idx="8">
                  <c:v>3795</c:v>
                </c:pt>
                <c:pt idx="9">
                  <c:v>3781</c:v>
                </c:pt>
                <c:pt idx="10">
                  <c:v>3813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3D-4C38-87AA-7F7D6666606F}"/>
            </c:ext>
          </c:extLst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'GB2'!$J$10:$X$10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'GB2'!$J$15:$X$15</c:f>
              <c:numCache>
                <c:formatCode>#,##0</c:formatCode>
                <c:ptCount val="11"/>
                <c:pt idx="0">
                  <c:v>28027</c:v>
                </c:pt>
                <c:pt idx="1">
                  <c:v>28749</c:v>
                </c:pt>
                <c:pt idx="2">
                  <c:v>29800</c:v>
                </c:pt>
                <c:pt idx="3">
                  <c:v>29335</c:v>
                </c:pt>
                <c:pt idx="4">
                  <c:v>28980</c:v>
                </c:pt>
                <c:pt idx="5">
                  <c:v>28332</c:v>
                </c:pt>
                <c:pt idx="6">
                  <c:v>26964</c:v>
                </c:pt>
                <c:pt idx="7">
                  <c:v>24786</c:v>
                </c:pt>
                <c:pt idx="8">
                  <c:v>22002</c:v>
                </c:pt>
                <c:pt idx="9">
                  <c:v>19883</c:v>
                </c:pt>
                <c:pt idx="10">
                  <c:v>18416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3D-4C38-87AA-7F7D66666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870445664"/>
        <c:axId val="-691927232"/>
      </c:barChart>
      <c:catAx>
        <c:axId val="-8704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69192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9192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sz="1000" b="0"/>
                  <a:t>počty žáků/studentů</a:t>
                </a:r>
              </a:p>
            </c:rich>
          </c:tx>
          <c:layout>
            <c:manualLayout>
              <c:xMode val="edge"/>
              <c:yMode val="edge"/>
              <c:x val="3.2540669258447959E-2"/>
              <c:y val="0.319587707786526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044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040069642760022"/>
          <c:y val="0.91875186920546303"/>
          <c:w val="0.31414287032549865"/>
          <c:h val="4.37500890097839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/>
              <a:t>Děti/žáci/studenti ve školním roce 2018/19</a:t>
            </a:r>
          </a:p>
        </c:rich>
      </c:tx>
      <c:layout>
        <c:manualLayout>
          <c:xMode val="edge"/>
          <c:yMode val="edge"/>
          <c:x val="0.19512252025407392"/>
          <c:y val="1.396648044692737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550171362030409E-2"/>
          <c:y val="0.3100562888119337"/>
          <c:w val="0.97019226952137727"/>
          <c:h val="0.39664858568733863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6"/>
          <c:dPt>
            <c:idx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2D-44B6-B0FE-90CDD442A60B}"/>
              </c:ext>
            </c:extLst>
          </c:dPt>
          <c:dPt>
            <c:idx val="1"/>
            <c:bubble3D val="0"/>
            <c:explosion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2D-44B6-B0FE-90CDD442A60B}"/>
              </c:ext>
            </c:extLst>
          </c:dPt>
          <c:dPt>
            <c:idx val="2"/>
            <c:bubble3D val="0"/>
            <c:explosion val="36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2D-44B6-B0FE-90CDD442A60B}"/>
              </c:ext>
            </c:extLst>
          </c:dPt>
          <c:dLbls>
            <c:dLbl>
              <c:idx val="0"/>
              <c:layout>
                <c:manualLayout>
                  <c:x val="-5.295392953929539E-2"/>
                  <c:y val="2.72100763940820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62D-44B6-B0FE-90CDD442A60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669308634440574E-2"/>
                  <c:y val="-7.38031272268898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62D-44B6-B0FE-90CDD442A60B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'GB3'!$M$11:$M$13</c:f>
              <c:strCache>
                <c:ptCount val="3"/>
                <c:pt idx="0">
                  <c:v>veřejný</c:v>
                </c:pt>
                <c:pt idx="1">
                  <c:v>privátní sektor</c:v>
                </c:pt>
                <c:pt idx="2">
                  <c:v>církev</c:v>
                </c:pt>
              </c:strCache>
            </c:strRef>
          </c:cat>
          <c:val>
            <c:numRef>
              <c:f>'GB3'!$N$11:$N$13</c:f>
              <c:numCache>
                <c:formatCode>#,##0</c:formatCode>
                <c:ptCount val="3"/>
                <c:pt idx="0">
                  <c:v>1635619</c:v>
                </c:pt>
                <c:pt idx="1">
                  <c:v>90976</c:v>
                </c:pt>
                <c:pt idx="2">
                  <c:v>21152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2D-44B6-B0FE-90CDD442A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2873197760849"/>
          <c:y val="0.93016877080309091"/>
          <c:w val="0.47696590771681985"/>
          <c:h val="6.145251396648043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/>
              <a:t>Děti/žáci/studenti ve školním roce 2008/09</a:t>
            </a:r>
          </a:p>
        </c:rich>
      </c:tx>
      <c:layout>
        <c:manualLayout>
          <c:xMode val="edge"/>
          <c:yMode val="edge"/>
          <c:x val="0.24462422035955181"/>
          <c:y val="1.955307262569832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440895499662665E-2"/>
          <c:y val="0.31284958871114033"/>
          <c:w val="0.97580901327550951"/>
          <c:h val="0.40223518548575188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6"/>
          <c:dPt>
            <c:idx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33A-4326-9BA0-4DBF31094159}"/>
              </c:ext>
            </c:extLst>
          </c:dPt>
          <c:dPt>
            <c:idx val="1"/>
            <c:bubble3D val="0"/>
            <c:explosion val="4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33A-4326-9BA0-4DBF31094159}"/>
              </c:ext>
            </c:extLst>
          </c:dPt>
          <c:dPt>
            <c:idx val="2"/>
            <c:bubble3D val="0"/>
            <c:explosion val="3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33A-4326-9BA0-4DBF31094159}"/>
              </c:ext>
            </c:extLst>
          </c:dPt>
          <c:dLbls>
            <c:dLbl>
              <c:idx val="0"/>
              <c:layout>
                <c:manualLayout>
                  <c:x val="-2.1786329128213811E-2"/>
                  <c:y val="2.83288611269959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33A-4326-9BA0-4DBF3109415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664938288718247E-2"/>
                  <c:y val="-7.55975740713893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33A-4326-9BA0-4DBF31094159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'GB3'!$J$11:$J$13</c:f>
              <c:strCache>
                <c:ptCount val="3"/>
                <c:pt idx="0">
                  <c:v>veřejný</c:v>
                </c:pt>
                <c:pt idx="1">
                  <c:v>privátní sektor</c:v>
                </c:pt>
                <c:pt idx="2">
                  <c:v>církev</c:v>
                </c:pt>
              </c:strCache>
            </c:strRef>
          </c:cat>
          <c:val>
            <c:numRef>
              <c:f>'GB3'!$K$11:$K$13</c:f>
              <c:numCache>
                <c:formatCode>#,##0</c:formatCode>
                <c:ptCount val="3"/>
                <c:pt idx="0">
                  <c:v>1600200</c:v>
                </c:pt>
                <c:pt idx="1">
                  <c:v>96051</c:v>
                </c:pt>
                <c:pt idx="2">
                  <c:v>17272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33A-4326-9BA0-4DBF31094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00056444557334"/>
          <c:y val="0.92737547471370541"/>
          <c:w val="0.47311940846103911"/>
          <c:h val="6.145251396648043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/>
              <a:t>Zaměstnanci RgŠ</a:t>
            </a:r>
          </a:p>
        </c:rich>
      </c:tx>
      <c:layout>
        <c:manualLayout>
          <c:xMode val="edge"/>
          <c:yMode val="edge"/>
          <c:x val="0.39755413143519541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986673037726"/>
          <c:y val="0.10182767624020887"/>
          <c:w val="0.73853321288049034"/>
          <c:h val="0.71801566579634468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'GB4'!$J$11:$X$11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'GB4'!$J$13:$X$13</c:f>
              <c:numCache>
                <c:formatCode>General</c:formatCode>
                <c:ptCount val="11"/>
                <c:pt idx="0">
                  <c:v>22623.023642521555</c:v>
                </c:pt>
                <c:pt idx="1">
                  <c:v>23872.001428101852</c:v>
                </c:pt>
                <c:pt idx="2">
                  <c:v>23073.062599220233</c:v>
                </c:pt>
                <c:pt idx="3">
                  <c:v>23269.46551182256</c:v>
                </c:pt>
                <c:pt idx="4">
                  <c:v>23085.182281792197</c:v>
                </c:pt>
                <c:pt idx="5">
                  <c:v>22896.435472194695</c:v>
                </c:pt>
                <c:pt idx="6">
                  <c:v>23174.823285840997</c:v>
                </c:pt>
                <c:pt idx="7">
                  <c:v>23637.347321692072</c:v>
                </c:pt>
                <c:pt idx="8">
                  <c:v>24641.53959378233</c:v>
                </c:pt>
                <c:pt idx="9">
                  <c:v>25808.517789948826</c:v>
                </c:pt>
                <c:pt idx="10">
                  <c:v>27992.402659069325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4A-4718-BCAD-39A9A89B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1568912"/>
        <c:axId val="-701562928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'GB4'!$J$11:$X$11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'GB4'!$J$12:$X$12</c:f>
              <c:numCache>
                <c:formatCode>General</c:formatCode>
                <c:ptCount val="11"/>
                <c:pt idx="0">
                  <c:v>20519.082443767049</c:v>
                </c:pt>
                <c:pt idx="1">
                  <c:v>21890.625309569397</c:v>
                </c:pt>
                <c:pt idx="2">
                  <c:v>21457.948217274818</c:v>
                </c:pt>
                <c:pt idx="3">
                  <c:v>22059.453305207786</c:v>
                </c:pt>
                <c:pt idx="4">
                  <c:v>22600.393453874563</c:v>
                </c:pt>
                <c:pt idx="5">
                  <c:v>22736.160423889331</c:v>
                </c:pt>
                <c:pt idx="6">
                  <c:v>23105.298815983475</c:v>
                </c:pt>
                <c:pt idx="7">
                  <c:v>23637.347321692072</c:v>
                </c:pt>
                <c:pt idx="8">
                  <c:v>24814.030370938806</c:v>
                </c:pt>
                <c:pt idx="9">
                  <c:v>26608.581841437241</c:v>
                </c:pt>
                <c:pt idx="10">
                  <c:v>29476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4A-4718-BCAD-39A9A89B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701568912"/>
        <c:axId val="-701562928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'GB4'!$J$11:$X$11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'GB4'!$J$14:$X$14</c:f>
              <c:numCache>
                <c:formatCode>0.0</c:formatCode>
                <c:ptCount val="11"/>
                <c:pt idx="0">
                  <c:v>233.31531700000301</c:v>
                </c:pt>
                <c:pt idx="1">
                  <c:v>232.61473000000001</c:v>
                </c:pt>
                <c:pt idx="2">
                  <c:v>233.14779100000001</c:v>
                </c:pt>
                <c:pt idx="3">
                  <c:v>231.528716</c:v>
                </c:pt>
                <c:pt idx="4">
                  <c:v>229.787502999998</c:v>
                </c:pt>
                <c:pt idx="5">
                  <c:v>229.64945899999799</c:v>
                </c:pt>
                <c:pt idx="6">
                  <c:v>231.92014099999901</c:v>
                </c:pt>
                <c:pt idx="7">
                  <c:v>235.14915399999899</c:v>
                </c:pt>
                <c:pt idx="8">
                  <c:v>238.44913399999899</c:v>
                </c:pt>
                <c:pt idx="9">
                  <c:v>246.237878999999</c:v>
                </c:pt>
                <c:pt idx="10">
                  <c:v>253.50663410000007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4A-4718-BCAD-39A9A89B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1568368"/>
        <c:axId val="-701567824"/>
      </c:lineChart>
      <c:catAx>
        <c:axId val="-70156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1562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01562928"/>
        <c:scaling>
          <c:orientation val="minMax"/>
          <c:max val="3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5290555445709612E-2"/>
              <c:y val="0.331592689295039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1568912"/>
        <c:crosses val="autoZero"/>
        <c:crossBetween val="between"/>
        <c:majorUnit val="5000"/>
      </c:valAx>
      <c:catAx>
        <c:axId val="-701568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701567824"/>
        <c:crossesAt val="100"/>
        <c:auto val="0"/>
        <c:lblAlgn val="ctr"/>
        <c:lblOffset val="100"/>
        <c:noMultiLvlLbl val="0"/>
      </c:catAx>
      <c:valAx>
        <c:axId val="-701567824"/>
        <c:scaling>
          <c:orientation val="minMax"/>
          <c:max val="3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přepočtené počty zamětsnanců v tis.</a:t>
                </a:r>
              </a:p>
            </c:rich>
          </c:tx>
          <c:layout>
            <c:manualLayout>
              <c:xMode val="edge"/>
              <c:yMode val="edge"/>
              <c:x val="0.95871705106285643"/>
              <c:y val="0.15665796344647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1568368"/>
        <c:crosses val="max"/>
        <c:crossBetween val="between"/>
        <c:majorUnit val="50"/>
        <c:min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911365624751449"/>
          <c:y val="0.91619296346098689"/>
          <c:w val="0.44189674222775327"/>
          <c:h val="5.48302872062663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 Narrow"/>
              </a:rPr>
              <a:t>Učitelé RgŠ</a:t>
            </a:r>
            <a:r>
              <a:rPr lang="cs-CZ" sz="1000" b="1" i="0" u="none" strike="noStrike" baseline="30000">
                <a:solidFill>
                  <a:srgbClr val="000000"/>
                </a:solidFill>
                <a:latin typeface="Arial Narrow"/>
              </a:rPr>
              <a:t>1)</a:t>
            </a:r>
          </a:p>
        </c:rich>
      </c:tx>
      <c:layout>
        <c:manualLayout>
          <c:xMode val="edge"/>
          <c:yMode val="edge"/>
          <c:x val="0.4425727997018124"/>
          <c:y val="1.179245283018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9984686064318"/>
          <c:y val="0.10141521113006147"/>
          <c:w val="0.74425727411944875"/>
          <c:h val="0.7240574376029969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'GB4'!$J$17:$X$17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'GB4'!$J$19:$X$19</c:f>
              <c:numCache>
                <c:formatCode>General</c:formatCode>
                <c:ptCount val="11"/>
                <c:pt idx="0">
                  <c:v>27189.964981149853</c:v>
                </c:pt>
                <c:pt idx="1">
                  <c:v>28359.897248273421</c:v>
                </c:pt>
                <c:pt idx="2">
                  <c:v>27043.902345812734</c:v>
                </c:pt>
                <c:pt idx="3">
                  <c:v>27438.346798582897</c:v>
                </c:pt>
                <c:pt idx="4">
                  <c:v>27226.076190322012</c:v>
                </c:pt>
                <c:pt idx="5">
                  <c:v>27004.866837028378</c:v>
                </c:pt>
                <c:pt idx="6">
                  <c:v>27343.242440506019</c:v>
                </c:pt>
                <c:pt idx="7">
                  <c:v>27969.264789171051</c:v>
                </c:pt>
                <c:pt idx="8">
                  <c:v>29282.427491652605</c:v>
                </c:pt>
                <c:pt idx="9">
                  <c:v>30680.542843685202</c:v>
                </c:pt>
                <c:pt idx="10">
                  <c:v>33322.792022792026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95-4C5A-B281-C6F61CF1B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1564016"/>
        <c:axId val="-701567280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'GB4'!$J$17:$X$17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'GB4'!$J$18:$X$18</c:f>
              <c:numCache>
                <c:formatCode>General</c:formatCode>
                <c:ptCount val="11"/>
                <c:pt idx="0">
                  <c:v>24661.298237902916</c:v>
                </c:pt>
                <c:pt idx="1">
                  <c:v>26006.025776666727</c:v>
                </c:pt>
                <c:pt idx="2">
                  <c:v>25150.829181605844</c:v>
                </c:pt>
                <c:pt idx="3">
                  <c:v>26011.552765056589</c:v>
                </c:pt>
                <c:pt idx="4">
                  <c:v>26654.328590325251</c:v>
                </c:pt>
                <c:pt idx="5">
                  <c:v>26815.832769169177</c:v>
                </c:pt>
                <c:pt idx="6">
                  <c:v>27261.212713184505</c:v>
                </c:pt>
                <c:pt idx="7">
                  <c:v>27969.264789171051</c:v>
                </c:pt>
                <c:pt idx="8">
                  <c:v>29487.404484094175</c:v>
                </c:pt>
                <c:pt idx="9">
                  <c:v>31631.639671839443</c:v>
                </c:pt>
                <c:pt idx="10">
                  <c:v>35088.9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95-4C5A-B281-C6F61CF1B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701564016"/>
        <c:axId val="-701567280"/>
      </c:barChart>
      <c:lineChart>
        <c:grouping val="standard"/>
        <c:varyColors val="0"/>
        <c:ser>
          <c:idx val="2"/>
          <c:order val="2"/>
          <c:tx>
            <c:strRef>
              <c:f>'GB4'!$I$20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'GB4'!$J$17:$X$17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'GB4'!$J$20:$X$20</c:f>
              <c:numCache>
                <c:formatCode>#,##0</c:formatCode>
                <c:ptCount val="11"/>
                <c:pt idx="0">
                  <c:v>131.87570600000001</c:v>
                </c:pt>
                <c:pt idx="1">
                  <c:v>131.449141</c:v>
                </c:pt>
                <c:pt idx="2">
                  <c:v>131.86799599999901</c:v>
                </c:pt>
                <c:pt idx="3">
                  <c:v>132.04623100000001</c:v>
                </c:pt>
                <c:pt idx="4">
                  <c:v>131.71865600000001</c:v>
                </c:pt>
                <c:pt idx="5">
                  <c:v>131.36838399999999</c:v>
                </c:pt>
                <c:pt idx="6">
                  <c:v>131.91293599999901</c:v>
                </c:pt>
                <c:pt idx="7">
                  <c:v>132.95068499999999</c:v>
                </c:pt>
                <c:pt idx="8">
                  <c:v>133.582202</c:v>
                </c:pt>
                <c:pt idx="9">
                  <c:v>135.60943800000001</c:v>
                </c:pt>
                <c:pt idx="10">
                  <c:v>137.77342210000009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95-4C5A-B281-C6F61CF1B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1563472"/>
        <c:axId val="-701569456"/>
      </c:lineChart>
      <c:catAx>
        <c:axId val="-70156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156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01567280"/>
        <c:scaling>
          <c:orientation val="minMax"/>
          <c:max val="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5313951140722794E-2"/>
              <c:y val="0.330189174466399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1564016"/>
        <c:crosses val="autoZero"/>
        <c:crossBetween val="between"/>
        <c:majorUnit val="5000"/>
      </c:valAx>
      <c:catAx>
        <c:axId val="-70156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701569456"/>
        <c:crossesAt val="0"/>
        <c:auto val="0"/>
        <c:lblAlgn val="ctr"/>
        <c:lblOffset val="100"/>
        <c:noMultiLvlLbl val="0"/>
      </c:catAx>
      <c:valAx>
        <c:axId val="-701569456"/>
        <c:scaling>
          <c:orientation val="minMax"/>
          <c:max val="25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přepočtené  počty učitelů v tis.</a:t>
                </a:r>
              </a:p>
            </c:rich>
          </c:tx>
          <c:layout>
            <c:manualLayout>
              <c:xMode val="edge"/>
              <c:yMode val="edge"/>
              <c:x val="0.94946403888863007"/>
              <c:y val="0.259434209874709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1563472"/>
        <c:crosses val="max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970905327608199"/>
          <c:y val="0.9140392132879227"/>
          <c:w val="0.51914240009939583"/>
          <c:h val="5.66037735849056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Label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3</xdr:col>
      <xdr:colOff>342900</xdr:colOff>
      <xdr:row>4</xdr:row>
      <xdr:rowOff>285750</xdr:rowOff>
    </xdr:to>
    <xdr:sp macro="" textlink="">
      <xdr:nvSpPr>
        <xdr:cNvPr id="1124" name="Kryt" hidden="1">
          <a:extLst>
            <a:ext uri="{63B3BB69-23CF-44E3-9099-C40C66FF867C}">
              <a14:compatExt xmlns:a14="http://schemas.microsoft.com/office/drawing/2010/main" spid="_x0000_s1124"/>
            </a:ex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Makro2" textlink="">
      <xdr:nvSpPr>
        <xdr:cNvPr id="1125" name="TL_U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076950" y="10858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sp macro="[0]!List1.TL_2" textlink="">
      <xdr:nvSpPr>
        <xdr:cNvPr id="1134" name="TL_U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076950" y="139065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 textlink="">
      <xdr:nvSpPr>
        <xdr:cNvPr id="1135" name="TL_U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076950" y="1790700"/>
          <a:ext cx="71437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 textlink="">
      <xdr:nvSpPr>
        <xdr:cNvPr id="1136" name="TL_U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076950" y="2200275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 textlink="">
      <xdr:nvSpPr>
        <xdr:cNvPr id="1137" name="TL_U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076950" y="258127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 textlink="">
      <xdr:nvSpPr>
        <xdr:cNvPr id="1138" name="TL_U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076950" y="29432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 textlink="">
      <xdr:nvSpPr>
        <xdr:cNvPr id="1139" name="Text Box 115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076950" y="3343275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 textlink="">
      <xdr:nvSpPr>
        <xdr:cNvPr id="1140" name="Text Box 116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076950" y="3724275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8" textlink="">
      <xdr:nvSpPr>
        <xdr:cNvPr id="1143" name="Text Box 119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076950" y="42576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 textlink="">
      <xdr:nvSpPr>
        <xdr:cNvPr id="1144" name="Text Box 120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6076950" y="42576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8" textlink="">
      <xdr:nvSpPr>
        <xdr:cNvPr id="1145" name="Text Box 121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6076950" y="45624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B2.7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 textlink="">
      <xdr:nvSpPr>
        <xdr:cNvPr id="1146" name="Text Box 122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6076950" y="45624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8" textlink="">
      <xdr:nvSpPr>
        <xdr:cNvPr id="1147" name="Text Box 123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6076950" y="48672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B2.7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 textlink="">
      <xdr:nvSpPr>
        <xdr:cNvPr id="1148" name="Text Box 124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6076950" y="48672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 textlink="">
      <xdr:nvSpPr>
        <xdr:cNvPr id="1149" name="Text Box 125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6076950" y="5172075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28575</xdr:rowOff>
        </xdr:from>
        <xdr:to>
          <xdr:col>3</xdr:col>
          <xdr:colOff>342900</xdr:colOff>
          <xdr:row>4</xdr:row>
          <xdr:rowOff>285750</xdr:rowOff>
        </xdr:to>
        <xdr:sp macro="" textlink="">
          <xdr:nvSpPr>
            <xdr:cNvPr id="2" name="Kryt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=""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4</xdr:row>
      <xdr:rowOff>67732</xdr:rowOff>
    </xdr:from>
    <xdr:to>
      <xdr:col>23</xdr:col>
      <xdr:colOff>455084</xdr:colOff>
      <xdr:row>31</xdr:row>
      <xdr:rowOff>25398</xdr:rowOff>
    </xdr:to>
    <xdr:graphicFrame macro="">
      <xdr:nvGraphicFramePr>
        <xdr:cNvPr id="2049" name="graf 2">
          <a:extLst>
            <a:ext uri="{FF2B5EF4-FFF2-40B4-BE49-F238E27FC236}">
              <a16:creationId xmlns="" xmlns:a16="http://schemas.microsoft.com/office/drawing/2014/main" id="{00000000-0008-0000-08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8465</xdr:colOff>
      <xdr:row>4</xdr:row>
      <xdr:rowOff>113243</xdr:rowOff>
    </xdr:from>
    <xdr:to>
      <xdr:col>24</xdr:col>
      <xdr:colOff>10583</xdr:colOff>
      <xdr:row>31</xdr:row>
      <xdr:rowOff>8468</xdr:rowOff>
    </xdr:to>
    <xdr:graphicFrame macro="">
      <xdr:nvGraphicFramePr>
        <xdr:cNvPr id="3073" name="graf 1">
          <a:extLst>
            <a:ext uri="{FF2B5EF4-FFF2-40B4-BE49-F238E27FC236}">
              <a16:creationId xmlns="" xmlns:a16="http://schemas.microsoft.com/office/drawing/2014/main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4</xdr:row>
      <xdr:rowOff>85725</xdr:rowOff>
    </xdr:from>
    <xdr:to>
      <xdr:col>18</xdr:col>
      <xdr:colOff>0</xdr:colOff>
      <xdr:row>24</xdr:row>
      <xdr:rowOff>19050</xdr:rowOff>
    </xdr:to>
    <xdr:graphicFrame macro="">
      <xdr:nvGraphicFramePr>
        <xdr:cNvPr id="4097" name="graf 19">
          <a:extLst>
            <a:ext uri="{FF2B5EF4-FFF2-40B4-BE49-F238E27FC236}">
              <a16:creationId xmlns="" xmlns:a16="http://schemas.microsoft.com/office/drawing/2014/main" id="{00000000-0008-0000-0A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0</xdr:colOff>
      <xdr:row>4</xdr:row>
      <xdr:rowOff>85725</xdr:rowOff>
    </xdr:from>
    <xdr:to>
      <xdr:col>11</xdr:col>
      <xdr:colOff>542925</xdr:colOff>
      <xdr:row>24</xdr:row>
      <xdr:rowOff>19050</xdr:rowOff>
    </xdr:to>
    <xdr:graphicFrame macro="">
      <xdr:nvGraphicFramePr>
        <xdr:cNvPr id="4098" name="graf 20">
          <a:extLst>
            <a:ext uri="{FF2B5EF4-FFF2-40B4-BE49-F238E27FC236}">
              <a16:creationId xmlns="" xmlns:a16="http://schemas.microsoft.com/office/drawing/2014/main" id="{00000000-0008-0000-0A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</xdr:colOff>
      <xdr:row>5</xdr:row>
      <xdr:rowOff>161925</xdr:rowOff>
    </xdr:from>
    <xdr:to>
      <xdr:col>23</xdr:col>
      <xdr:colOff>390715</xdr:colOff>
      <xdr:row>50</xdr:row>
      <xdr:rowOff>114300</xdr:rowOff>
    </xdr:to>
    <xdr:grpSp>
      <xdr:nvGrpSpPr>
        <xdr:cNvPr id="5121" name="Group 15">
          <a:extLst>
            <a:ext uri="{FF2B5EF4-FFF2-40B4-BE49-F238E27FC236}">
              <a16:creationId xmlns="" xmlns:a16="http://schemas.microsoft.com/office/drawing/2014/main" id="{00000000-0008-0000-0B00-000001140000}"/>
            </a:ext>
          </a:extLst>
        </xdr:cNvPr>
        <xdr:cNvGrpSpPr>
          <a:grpSpLocks/>
        </xdr:cNvGrpSpPr>
      </xdr:nvGrpSpPr>
      <xdr:grpSpPr bwMode="auto">
        <a:xfrm>
          <a:off x="126132" y="680508"/>
          <a:ext cx="6286500" cy="7593542"/>
          <a:chOff x="-780" y="348"/>
          <a:chExt cx="654" cy="807"/>
        </a:xfrm>
      </xdr:grpSpPr>
      <xdr:graphicFrame macro="">
        <xdr:nvGraphicFramePr>
          <xdr:cNvPr id="5122" name="graf 12">
            <a:extLst>
              <a:ext uri="{FF2B5EF4-FFF2-40B4-BE49-F238E27FC236}">
                <a16:creationId xmlns="" xmlns:a16="http://schemas.microsoft.com/office/drawing/2014/main" id="{00000000-0008-0000-0B00-000002140000}"/>
              </a:ext>
            </a:extLst>
          </xdr:cNvPr>
          <xdr:cNvGraphicFramePr>
            <a:graphicFrameLocks/>
          </xdr:cNvGraphicFramePr>
        </xdr:nvGraphicFramePr>
        <xdr:xfrm>
          <a:off x="-780" y="348"/>
          <a:ext cx="654" cy="3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123" name="graf 13">
            <a:extLst>
              <a:ext uri="{FF2B5EF4-FFF2-40B4-BE49-F238E27FC236}">
                <a16:creationId xmlns="" xmlns:a16="http://schemas.microsoft.com/office/drawing/2014/main" id="{00000000-0008-0000-0B00-000003140000}"/>
              </a:ext>
            </a:extLst>
          </xdr:cNvPr>
          <xdr:cNvGraphicFramePr>
            <a:graphicFrameLocks/>
          </xdr:cNvGraphicFramePr>
        </xdr:nvGraphicFramePr>
        <xdr:xfrm>
          <a:off x="-780" y="731"/>
          <a:ext cx="653" cy="4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autoPageBreaks="0"/>
  </sheetPr>
  <dimension ref="B1:J30"/>
  <sheetViews>
    <sheetView showGridLines="0" showZeros="0" tabSelected="1" showOutlineSymbols="0" topLeftCell="C2" zoomScale="90" zoomScaleNormal="90" workbookViewId="0">
      <pane ySplit="4" topLeftCell="A6" activePane="bottomLeft" state="frozenSplit"/>
      <selection pane="bottomLeft" activeCell="F39" sqref="F39"/>
    </sheetView>
  </sheetViews>
  <sheetFormatPr defaultRowHeight="18" customHeight="1" x14ac:dyDescent="0.2"/>
  <cols>
    <col min="1" max="1" width="0" style="4" hidden="1" customWidth="1"/>
    <col min="2" max="2" width="12.7109375" style="4" hidden="1" customWidth="1"/>
    <col min="3" max="3" width="2.7109375" style="4" customWidth="1"/>
    <col min="4" max="4" width="8.7109375" style="5" customWidth="1"/>
    <col min="5" max="5" width="3.7109375" style="4" customWidth="1"/>
    <col min="6" max="6" width="72.7109375" style="4" customWidth="1"/>
    <col min="7" max="7" width="3.28515625" style="4" customWidth="1"/>
    <col min="8" max="8" width="10.7109375" style="4" customWidth="1"/>
    <col min="9" max="16384" width="9.140625" style="4"/>
  </cols>
  <sheetData>
    <row r="1" spans="3:10" ht="18" hidden="1" customHeight="1" x14ac:dyDescent="0.2"/>
    <row r="2" spans="3:10" ht="18" hidden="1" customHeight="1" x14ac:dyDescent="0.2"/>
    <row r="3" spans="3:10" s="6" customFormat="1" ht="15" customHeight="1" x14ac:dyDescent="0.2">
      <c r="D3" s="7"/>
    </row>
    <row r="4" spans="3:10" s="6" customFormat="1" ht="18" customHeight="1" x14ac:dyDescent="0.2">
      <c r="D4" s="118" t="s">
        <v>46</v>
      </c>
      <c r="E4" s="8"/>
      <c r="F4" s="116"/>
      <c r="G4" s="9"/>
      <c r="H4" s="10"/>
    </row>
    <row r="5" spans="3:10" s="2" customFormat="1" ht="36" customHeight="1" x14ac:dyDescent="0.2">
      <c r="C5" s="1"/>
      <c r="D5" s="117" t="s">
        <v>45</v>
      </c>
      <c r="E5" s="117"/>
      <c r="F5" s="117"/>
      <c r="G5" s="117"/>
      <c r="H5" s="117"/>
    </row>
    <row r="6" spans="3:10" s="6" customFormat="1" ht="16.5" customHeight="1" x14ac:dyDescent="0.2">
      <c r="D6" s="4"/>
    </row>
    <row r="7" spans="3:10" s="6" customFormat="1" ht="18" customHeight="1" x14ac:dyDescent="0.2">
      <c r="D7" s="119"/>
      <c r="E7" s="120"/>
      <c r="F7" s="121" t="s">
        <v>116</v>
      </c>
      <c r="G7" s="115"/>
      <c r="H7" s="3"/>
      <c r="I7" s="290"/>
      <c r="J7" s="1"/>
    </row>
    <row r="8" spans="3:10" s="6" customFormat="1" ht="6" customHeight="1" x14ac:dyDescent="0.2">
      <c r="D8" s="119"/>
      <c r="E8" s="122"/>
      <c r="F8" s="123"/>
      <c r="G8" s="11"/>
      <c r="H8" s="1"/>
      <c r="I8" s="1"/>
      <c r="J8" s="1"/>
    </row>
    <row r="9" spans="3:10" s="6" customFormat="1" ht="25.5" customHeight="1" x14ac:dyDescent="0.2">
      <c r="D9" s="119" t="s">
        <v>37</v>
      </c>
      <c r="E9" s="120"/>
      <c r="F9" s="121" t="str">
        <f>'B2.1'!H4&amp;" "&amp;'B2.1'!D5</f>
        <v>Regionální školství – školy, děti, žáci, studenti/dívky, ženy  ve školním roce 2008/09 až 2018/19 – podle zřizovatele</v>
      </c>
      <c r="G9" s="115"/>
      <c r="H9" s="3"/>
      <c r="I9" s="1"/>
      <c r="J9" s="1"/>
    </row>
    <row r="10" spans="3:10" s="6" customFormat="1" ht="6" customHeight="1" x14ac:dyDescent="0.2">
      <c r="D10" s="119"/>
      <c r="E10" s="122"/>
      <c r="F10" s="130"/>
      <c r="G10" s="12"/>
      <c r="H10" s="1"/>
      <c r="I10" s="1"/>
      <c r="J10" s="1"/>
    </row>
    <row r="11" spans="3:10" s="6" customFormat="1" ht="26.25" customHeight="1" x14ac:dyDescent="0.2">
      <c r="D11" s="119" t="s">
        <v>38</v>
      </c>
      <c r="E11" s="120"/>
      <c r="F11" s="121" t="str">
        <f>'B2.2'!H4&amp;" "&amp;'B2.2'!D5</f>
        <v>Učitelé MŠ, ZŠ, SŠ, konzervatoří, VOŠ a škol pro žáky se SVP – struktura učitelů v letech 2011 až 2018 – podle nejvyššího dosaženého vzdělání</v>
      </c>
      <c r="G11" s="115"/>
      <c r="H11" s="3"/>
      <c r="I11" s="1"/>
      <c r="J11" s="1"/>
    </row>
    <row r="12" spans="3:10" s="6" customFormat="1" ht="6" customHeight="1" x14ac:dyDescent="0.2">
      <c r="D12" s="119"/>
      <c r="E12" s="122"/>
      <c r="F12" s="130"/>
      <c r="G12" s="12"/>
      <c r="H12" s="1"/>
      <c r="I12" s="290"/>
      <c r="J12" s="2"/>
    </row>
    <row r="13" spans="3:10" s="6" customFormat="1" ht="24" customHeight="1" x14ac:dyDescent="0.2">
      <c r="D13" s="119" t="s">
        <v>39</v>
      </c>
      <c r="E13" s="120"/>
      <c r="F13" s="121" t="str">
        <f>'B2.3'!H4&amp;" "&amp;'B2.3'!D5</f>
        <v>Učitelé MŠ, ZŠ, SŠ, konzervatoří, VOŠ a škol pro žáky se SVP – struktura učitelů v letech 2011 až 2018 – podle věku</v>
      </c>
      <c r="G13" s="115"/>
      <c r="H13" s="3"/>
      <c r="I13" s="1"/>
      <c r="J13" s="2"/>
    </row>
    <row r="14" spans="3:10" s="6" customFormat="1" ht="6" customHeight="1" x14ac:dyDescent="0.2">
      <c r="D14" s="119"/>
      <c r="E14" s="122"/>
      <c r="F14" s="130"/>
      <c r="G14" s="12"/>
      <c r="H14" s="1"/>
      <c r="I14" s="291"/>
      <c r="J14" s="2"/>
    </row>
    <row r="15" spans="3:10" s="6" customFormat="1" ht="22.5" customHeight="1" x14ac:dyDescent="0.2">
      <c r="D15" s="119" t="s">
        <v>40</v>
      </c>
      <c r="E15" s="120"/>
      <c r="F15" s="121" t="str">
        <f>'B2.4'!H4&amp;" "&amp;'B2.4'!D5</f>
        <v>Regionální školství – výdaje v běžných cenách  v letech 2008 až 2018</v>
      </c>
      <c r="G15" s="115"/>
      <c r="H15" s="3"/>
      <c r="I15" s="1"/>
      <c r="J15" s="2"/>
    </row>
    <row r="16" spans="3:10" s="6" customFormat="1" ht="6" customHeight="1" x14ac:dyDescent="0.2">
      <c r="D16" s="119"/>
      <c r="E16" s="122"/>
      <c r="F16" s="131"/>
      <c r="G16" s="11"/>
      <c r="H16" s="1"/>
      <c r="I16" s="290"/>
      <c r="J16" s="2"/>
    </row>
    <row r="17" spans="4:10" s="6" customFormat="1" ht="25.5" customHeight="1" x14ac:dyDescent="0.2">
      <c r="D17" s="119" t="s">
        <v>41</v>
      </c>
      <c r="E17" s="120"/>
      <c r="F17" s="121" t="str">
        <f>'B2.5'!H4&amp;" "&amp;'B2.5'!D5</f>
        <v>Regionální školství – týdenní rozsah hodin přímé pedagogické činnosti  (míra vyučovací povinnosti) učitelů v letech 2004 až 2018</v>
      </c>
      <c r="G17" s="115"/>
      <c r="H17" s="3"/>
      <c r="I17" s="290"/>
      <c r="J17" s="127"/>
    </row>
    <row r="18" spans="4:10" s="6" customFormat="1" ht="6" customHeight="1" x14ac:dyDescent="0.2">
      <c r="D18" s="119"/>
      <c r="E18" s="122"/>
      <c r="F18" s="130"/>
      <c r="G18" s="12"/>
      <c r="H18" s="1"/>
      <c r="I18" s="2"/>
      <c r="J18" s="2"/>
    </row>
    <row r="19" spans="4:10" s="6" customFormat="1" ht="24" customHeight="1" x14ac:dyDescent="0.2">
      <c r="D19" s="119" t="s">
        <v>42</v>
      </c>
      <c r="E19" s="120"/>
      <c r="F19" s="121" t="str">
        <f>'B2.6'!H4&amp;" "&amp;'B2.6'!D5</f>
        <v>Regionální školství – přepočtené počty zaměstnanců  v letech 2008 až 2018</v>
      </c>
      <c r="G19" s="115"/>
      <c r="H19" s="3"/>
      <c r="I19" s="2"/>
      <c r="J19" s="127"/>
    </row>
    <row r="20" spans="4:10" s="6" customFormat="1" ht="6" customHeight="1" x14ac:dyDescent="0.2">
      <c r="D20" s="119"/>
      <c r="E20" s="122"/>
      <c r="F20" s="130"/>
      <c r="G20" s="12"/>
      <c r="H20" s="1"/>
      <c r="I20" s="2"/>
      <c r="J20" s="2"/>
    </row>
    <row r="21" spans="4:10" s="6" customFormat="1" ht="24" customHeight="1" x14ac:dyDescent="0.2">
      <c r="D21" s="119" t="s">
        <v>43</v>
      </c>
      <c r="E21" s="120"/>
      <c r="F21" s="121" t="str">
        <f>'B2.7'!$H$4&amp;" "&amp;'B2.7'!$D$5</f>
        <v>Regionální školství – průměrné měsíční mzdy  v letech 2008 až 2018</v>
      </c>
      <c r="G21" s="115"/>
      <c r="H21" s="3"/>
      <c r="I21" s="1"/>
      <c r="J21" s="127"/>
    </row>
    <row r="22" spans="4:10" ht="18" customHeight="1" x14ac:dyDescent="0.2">
      <c r="E22" s="261" t="s">
        <v>92</v>
      </c>
    </row>
    <row r="23" spans="4:10" s="6" customFormat="1" ht="18" customHeight="1" x14ac:dyDescent="0.2">
      <c r="D23" s="119" t="s">
        <v>88</v>
      </c>
      <c r="E23" s="120"/>
      <c r="F23" s="121" t="str">
        <f>'GB1'!$G$4&amp;" "&amp;'GB1'!$D$5</f>
        <v xml:space="preserve">Regionální školství – školy ve školním roce 2008/09 až 2018/19 – podle druhu školy  </v>
      </c>
      <c r="G23" s="115"/>
      <c r="H23" s="3"/>
      <c r="I23" s="1"/>
      <c r="J23" s="127"/>
    </row>
    <row r="24" spans="4:10" s="6" customFormat="1" ht="6" customHeight="1" x14ac:dyDescent="0.2">
      <c r="D24" s="119"/>
      <c r="E24" s="122"/>
      <c r="F24" s="130"/>
      <c r="G24" s="12"/>
      <c r="H24" s="1"/>
      <c r="I24" s="2"/>
      <c r="J24" s="2"/>
    </row>
    <row r="25" spans="4:10" s="6" customFormat="1" ht="18" customHeight="1" x14ac:dyDescent="0.2">
      <c r="D25" s="119" t="s">
        <v>89</v>
      </c>
      <c r="E25" s="120"/>
      <c r="F25" s="121" t="str">
        <f>'GB2'!$G$4&amp;" "&amp;'GB2'!$D$5</f>
        <v xml:space="preserve">Regionální školství – děti/žáci/studenti ve školním roce 2008/09 až 2018/19 – podle druhu školy </v>
      </c>
      <c r="G25" s="115"/>
      <c r="H25" s="3"/>
      <c r="I25" s="1"/>
      <c r="J25" s="127"/>
    </row>
    <row r="26" spans="4:10" s="6" customFormat="1" ht="6" customHeight="1" x14ac:dyDescent="0.2">
      <c r="D26" s="119"/>
      <c r="E26" s="122"/>
      <c r="F26" s="130"/>
      <c r="G26" s="12"/>
      <c r="H26" s="1"/>
      <c r="I26" s="2"/>
      <c r="J26" s="2"/>
    </row>
    <row r="27" spans="4:10" s="6" customFormat="1" ht="18" customHeight="1" x14ac:dyDescent="0.2">
      <c r="D27" s="119" t="s">
        <v>90</v>
      </c>
      <c r="E27" s="120"/>
      <c r="F27" s="121" t="str">
        <f>'GB3'!$H$4&amp;" "&amp;'GB3'!$D$5</f>
        <v xml:space="preserve">Regionální školství – děti/žáci/studenti ve školním roce 2008/09 a 2018/19 – podle zřizovatele </v>
      </c>
      <c r="G27" s="115"/>
      <c r="H27" s="3"/>
      <c r="I27" s="1"/>
      <c r="J27" s="127"/>
    </row>
    <row r="28" spans="4:10" s="6" customFormat="1" ht="6" customHeight="1" x14ac:dyDescent="0.2">
      <c r="D28" s="119"/>
      <c r="E28" s="122"/>
      <c r="F28" s="130"/>
      <c r="G28" s="12"/>
      <c r="H28" s="1"/>
      <c r="I28" s="2"/>
      <c r="J28" s="2"/>
    </row>
    <row r="29" spans="4:10" s="6" customFormat="1" ht="25.5" customHeight="1" x14ac:dyDescent="0.2">
      <c r="D29" s="119" t="s">
        <v>91</v>
      </c>
      <c r="E29" s="120"/>
      <c r="F29" s="121" t="str">
        <f>'GB4'!$G$4&amp;" "&amp;'GB4'!$D$5</f>
        <v>Regionální školství – všichni zřizovatelé – přepočtené počty zaměstnanců a učitelů, průměrné nominální a reálné mzdy v letech 2008 až 2018</v>
      </c>
      <c r="G29" s="115"/>
      <c r="H29" s="3"/>
      <c r="I29" s="1"/>
      <c r="J29" s="127"/>
    </row>
    <row r="30" spans="4:10" ht="18" customHeight="1" x14ac:dyDescent="0.2">
      <c r="H30" s="289"/>
    </row>
  </sheetData>
  <sheetProtection selectLockedCells="1" selectUnlockedCells="1"/>
  <phoneticPr fontId="0" type="noConversion"/>
  <conditionalFormatting sqref="E4">
    <cfRule type="cellIs" dxfId="27" priority="1" stopIfTrue="1" operator="equal">
      <formula>"Do buňky D3 zadejte NÁZEV KAPITOLY (ODDÍLU)"</formula>
    </cfRule>
  </conditionalFormatting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Kryt">
              <controlPr defaultSize="0" print="0" disabled="1" autoFill="0" autoPict="0">
                <anchor moveWithCells="1">
                  <from>
                    <xdr:col>0</xdr:col>
                    <xdr:colOff>0</xdr:colOff>
                    <xdr:row>2</xdr:row>
                    <xdr:rowOff>28575</xdr:rowOff>
                  </from>
                  <to>
                    <xdr:col>3</xdr:col>
                    <xdr:colOff>342900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autoPageBreaks="0"/>
  </sheetPr>
  <dimension ref="C1:X36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14" hidden="1" customWidth="1"/>
    <col min="3" max="3" width="1.7109375" style="14" customWidth="1"/>
    <col min="4" max="4" width="1.140625" style="14" customWidth="1"/>
    <col min="5" max="5" width="1.7109375" style="14" customWidth="1"/>
    <col min="6" max="6" width="4.85546875" style="14" customWidth="1"/>
    <col min="7" max="7" width="6.140625" style="14" customWidth="1"/>
    <col min="8" max="8" width="1.140625" style="14" customWidth="1"/>
    <col min="9" max="9" width="8.28515625" style="14" customWidth="1"/>
    <col min="10" max="13" width="8.28515625" style="14" hidden="1" customWidth="1"/>
    <col min="14" max="24" width="8.28515625" style="14" customWidth="1"/>
    <col min="25" max="47" width="1.7109375" style="14" customWidth="1"/>
    <col min="48" max="16384" width="9.140625" style="14"/>
  </cols>
  <sheetData>
    <row r="1" spans="3:24" hidden="1" x14ac:dyDescent="0.2"/>
    <row r="2" spans="3:24" hidden="1" x14ac:dyDescent="0.2"/>
    <row r="3" spans="3:24" ht="9" customHeight="1" x14ac:dyDescent="0.2">
      <c r="C3" s="13"/>
    </row>
    <row r="4" spans="3:24" s="15" customFormat="1" ht="15.75" x14ac:dyDescent="0.2">
      <c r="D4" s="16" t="s">
        <v>94</v>
      </c>
      <c r="E4" s="16"/>
      <c r="F4" s="16"/>
      <c r="G4" s="58" t="s">
        <v>155</v>
      </c>
      <c r="H4" s="1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3:24" s="15" customFormat="1" ht="15.75" x14ac:dyDescent="0.2">
      <c r="D5" s="128"/>
      <c r="E5" s="16"/>
      <c r="F5" s="16"/>
      <c r="G5" s="58"/>
      <c r="H5" s="1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3:24" s="21" customFormat="1" ht="15" customHeight="1" x14ac:dyDescent="0.2">
      <c r="D6" s="262"/>
      <c r="E6" s="263"/>
      <c r="F6" s="263"/>
      <c r="G6" s="263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5"/>
      <c r="X6" s="265"/>
    </row>
    <row r="7" spans="3:24" ht="13.5" customHeight="1" x14ac:dyDescent="0.2">
      <c r="C7" s="55"/>
      <c r="D7" s="269"/>
      <c r="E7" s="269"/>
      <c r="F7" s="269"/>
      <c r="G7" s="269"/>
      <c r="H7" s="269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</row>
    <row r="8" spans="3:24" ht="13.5" customHeight="1" x14ac:dyDescent="0.2">
      <c r="C8" s="55"/>
      <c r="D8" s="269"/>
      <c r="E8" s="269"/>
      <c r="F8" s="269"/>
      <c r="G8" s="269"/>
      <c r="H8" s="269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</row>
    <row r="9" spans="3:24" ht="13.5" customHeight="1" x14ac:dyDescent="0.2">
      <c r="C9" s="55"/>
      <c r="D9" s="269"/>
      <c r="E9" s="269"/>
      <c r="F9" s="269"/>
      <c r="G9" s="269"/>
      <c r="H9" s="269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3:24" ht="13.5" customHeight="1" x14ac:dyDescent="0.2">
      <c r="C10" s="55"/>
      <c r="D10" s="269"/>
      <c r="E10" s="269"/>
      <c r="F10" s="269"/>
      <c r="G10" s="269"/>
      <c r="H10" s="269"/>
      <c r="I10" s="285"/>
      <c r="J10" s="285" t="s">
        <v>30</v>
      </c>
      <c r="K10" s="285" t="s">
        <v>31</v>
      </c>
      <c r="L10" s="285" t="s">
        <v>32</v>
      </c>
      <c r="M10" s="285" t="s">
        <v>18</v>
      </c>
      <c r="N10" s="285" t="s">
        <v>47</v>
      </c>
      <c r="O10" s="285" t="s">
        <v>66</v>
      </c>
      <c r="P10" s="285" t="s">
        <v>87</v>
      </c>
      <c r="Q10" s="285" t="s">
        <v>114</v>
      </c>
      <c r="R10" s="285" t="s">
        <v>119</v>
      </c>
      <c r="S10" s="285" t="s">
        <v>120</v>
      </c>
      <c r="T10" s="285" t="s">
        <v>125</v>
      </c>
      <c r="U10" s="285" t="s">
        <v>127</v>
      </c>
      <c r="V10" s="285" t="s">
        <v>128</v>
      </c>
      <c r="W10" s="285" t="s">
        <v>132</v>
      </c>
      <c r="X10" s="285" t="s">
        <v>149</v>
      </c>
    </row>
    <row r="11" spans="3:24" ht="13.5" customHeight="1" x14ac:dyDescent="0.2">
      <c r="C11" s="55"/>
      <c r="D11" s="269"/>
      <c r="E11" s="269"/>
      <c r="F11" s="269"/>
      <c r="G11" s="269"/>
      <c r="H11" s="269"/>
      <c r="I11" s="286" t="s">
        <v>97</v>
      </c>
      <c r="J11" s="285">
        <v>286340</v>
      </c>
      <c r="K11" s="285">
        <v>286230</v>
      </c>
      <c r="L11" s="285">
        <v>282183</v>
      </c>
      <c r="M11" s="285">
        <v>291194</v>
      </c>
      <c r="N11" s="308">
        <v>301620</v>
      </c>
      <c r="O11" s="308">
        <v>314008</v>
      </c>
      <c r="P11" s="308">
        <v>328612</v>
      </c>
      <c r="Q11" s="308">
        <v>342521</v>
      </c>
      <c r="R11" s="308">
        <v>354340</v>
      </c>
      <c r="S11" s="308">
        <v>363568</v>
      </c>
      <c r="T11" s="308">
        <v>367603</v>
      </c>
      <c r="U11" s="308">
        <v>367361</v>
      </c>
      <c r="V11" s="308">
        <v>362653</v>
      </c>
      <c r="W11" s="308">
        <v>362756</v>
      </c>
      <c r="X11" s="308">
        <v>363776</v>
      </c>
    </row>
    <row r="12" spans="3:24" ht="13.5" customHeight="1" x14ac:dyDescent="0.2">
      <c r="C12" s="55"/>
      <c r="D12" s="269"/>
      <c r="E12" s="269"/>
      <c r="F12" s="269"/>
      <c r="G12" s="269"/>
      <c r="H12" s="269"/>
      <c r="I12" s="286" t="s">
        <v>98</v>
      </c>
      <c r="J12" s="285">
        <v>998026</v>
      </c>
      <c r="K12" s="285">
        <v>958203</v>
      </c>
      <c r="L12" s="285">
        <v>916575</v>
      </c>
      <c r="M12" s="285">
        <v>844863</v>
      </c>
      <c r="N12" s="308">
        <v>816015</v>
      </c>
      <c r="O12" s="308">
        <v>794459</v>
      </c>
      <c r="P12" s="308">
        <v>789486</v>
      </c>
      <c r="Q12" s="308">
        <v>794642</v>
      </c>
      <c r="R12" s="308">
        <v>807950</v>
      </c>
      <c r="S12" s="308">
        <v>827654</v>
      </c>
      <c r="T12" s="308">
        <v>854137</v>
      </c>
      <c r="U12" s="308">
        <v>880251</v>
      </c>
      <c r="V12" s="308">
        <v>906188</v>
      </c>
      <c r="W12" s="308">
        <v>926108</v>
      </c>
      <c r="X12" s="308">
        <v>940928</v>
      </c>
    </row>
    <row r="13" spans="3:24" ht="13.5" customHeight="1" x14ac:dyDescent="0.2">
      <c r="C13" s="55"/>
      <c r="D13" s="269"/>
      <c r="E13" s="269"/>
      <c r="F13" s="269"/>
      <c r="G13" s="269"/>
      <c r="H13" s="269"/>
      <c r="I13" s="286" t="s">
        <v>99</v>
      </c>
      <c r="J13" s="285">
        <v>576615</v>
      </c>
      <c r="K13" s="285">
        <v>579505</v>
      </c>
      <c r="L13" s="285">
        <v>577605</v>
      </c>
      <c r="M13" s="285">
        <v>569267</v>
      </c>
      <c r="N13" s="308">
        <v>564326</v>
      </c>
      <c r="O13" s="308">
        <v>556260</v>
      </c>
      <c r="P13" s="308">
        <v>532918</v>
      </c>
      <c r="Q13" s="308">
        <v>501220</v>
      </c>
      <c r="R13" s="308">
        <v>470754</v>
      </c>
      <c r="S13" s="308">
        <v>448792</v>
      </c>
      <c r="T13" s="308">
        <v>435542</v>
      </c>
      <c r="U13" s="308">
        <v>427107</v>
      </c>
      <c r="V13" s="308">
        <v>425138</v>
      </c>
      <c r="W13" s="308">
        <v>421535</v>
      </c>
      <c r="X13" s="308">
        <v>420814</v>
      </c>
    </row>
    <row r="14" spans="3:24" ht="13.5" customHeight="1" x14ac:dyDescent="0.2">
      <c r="C14" s="55"/>
      <c r="D14" s="269"/>
      <c r="E14" s="269"/>
      <c r="F14" s="269"/>
      <c r="G14" s="269"/>
      <c r="H14" s="269"/>
      <c r="I14" s="286" t="s">
        <v>100</v>
      </c>
      <c r="J14" s="285">
        <v>3543</v>
      </c>
      <c r="K14" s="285">
        <v>3505</v>
      </c>
      <c r="L14" s="285">
        <v>3495</v>
      </c>
      <c r="M14" s="285">
        <v>3606</v>
      </c>
      <c r="N14" s="308">
        <v>3535</v>
      </c>
      <c r="O14" s="308">
        <v>3435</v>
      </c>
      <c r="P14" s="308">
        <v>3560</v>
      </c>
      <c r="Q14" s="308">
        <v>3557</v>
      </c>
      <c r="R14" s="308">
        <v>3655</v>
      </c>
      <c r="S14" s="308">
        <v>3690</v>
      </c>
      <c r="T14" s="308">
        <v>3752</v>
      </c>
      <c r="U14" s="308">
        <v>3733</v>
      </c>
      <c r="V14" s="308">
        <v>3795</v>
      </c>
      <c r="W14" s="308">
        <v>3781</v>
      </c>
      <c r="X14" s="308">
        <v>3813</v>
      </c>
    </row>
    <row r="15" spans="3:24" ht="13.5" customHeight="1" x14ac:dyDescent="0.2">
      <c r="C15" s="55"/>
      <c r="D15" s="269"/>
      <c r="E15" s="269"/>
      <c r="F15" s="269"/>
      <c r="G15" s="269"/>
      <c r="H15" s="269"/>
      <c r="I15" s="286" t="s">
        <v>101</v>
      </c>
      <c r="J15" s="285">
        <v>30681</v>
      </c>
      <c r="K15" s="285">
        <v>29759</v>
      </c>
      <c r="L15" s="285">
        <v>28792</v>
      </c>
      <c r="M15" s="285">
        <v>28774</v>
      </c>
      <c r="N15" s="308">
        <v>28027</v>
      </c>
      <c r="O15" s="308">
        <v>28749</v>
      </c>
      <c r="P15" s="308">
        <v>29800</v>
      </c>
      <c r="Q15" s="308">
        <v>29335</v>
      </c>
      <c r="R15" s="308">
        <v>28980</v>
      </c>
      <c r="S15" s="308">
        <v>28332</v>
      </c>
      <c r="T15" s="308">
        <v>26964</v>
      </c>
      <c r="U15" s="308">
        <v>24786</v>
      </c>
      <c r="V15" s="308">
        <v>22002</v>
      </c>
      <c r="W15" s="308">
        <v>19883</v>
      </c>
      <c r="X15" s="308">
        <v>18416</v>
      </c>
    </row>
    <row r="16" spans="3:24" ht="13.5" customHeight="1" x14ac:dyDescent="0.2">
      <c r="C16" s="55"/>
      <c r="D16" s="269"/>
      <c r="E16" s="269"/>
      <c r="F16" s="269"/>
      <c r="G16" s="269"/>
      <c r="H16" s="269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</row>
    <row r="17" spans="3:24" ht="13.5" customHeight="1" x14ac:dyDescent="0.2">
      <c r="C17" s="55"/>
      <c r="D17" s="269"/>
      <c r="E17" s="269"/>
      <c r="F17" s="269"/>
      <c r="G17" s="269"/>
      <c r="H17" s="269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3:24" ht="13.5" customHeight="1" x14ac:dyDescent="0.2">
      <c r="C18" s="55"/>
      <c r="D18" s="269"/>
      <c r="E18" s="269"/>
      <c r="F18" s="269"/>
      <c r="G18" s="269"/>
      <c r="H18" s="269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</row>
    <row r="19" spans="3:24" ht="13.5" customHeight="1" x14ac:dyDescent="0.2">
      <c r="C19" s="55"/>
      <c r="D19" s="269"/>
      <c r="E19" s="269"/>
      <c r="F19" s="269"/>
      <c r="G19" s="269"/>
      <c r="H19" s="269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</row>
    <row r="20" spans="3:24" ht="13.5" customHeight="1" x14ac:dyDescent="0.2">
      <c r="C20" s="55"/>
      <c r="D20" s="269"/>
      <c r="E20" s="269"/>
      <c r="F20" s="269"/>
      <c r="G20" s="269"/>
      <c r="H20" s="269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</row>
    <row r="21" spans="3:24" ht="13.5" customHeight="1" x14ac:dyDescent="0.2">
      <c r="C21" s="55"/>
      <c r="D21" s="269"/>
      <c r="E21" s="269"/>
      <c r="F21" s="269"/>
      <c r="G21" s="269"/>
      <c r="H21" s="269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</row>
    <row r="22" spans="3:24" ht="13.5" customHeight="1" x14ac:dyDescent="0.2">
      <c r="C22" s="55"/>
      <c r="D22" s="269"/>
      <c r="E22" s="269"/>
      <c r="F22" s="269"/>
      <c r="G22" s="269"/>
      <c r="H22" s="269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3:24" ht="13.5" customHeight="1" x14ac:dyDescent="0.2">
      <c r="C23" s="55"/>
      <c r="D23" s="272"/>
      <c r="E23" s="273"/>
      <c r="F23" s="273"/>
      <c r="G23" s="273"/>
      <c r="H23" s="273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</row>
    <row r="24" spans="3:24" ht="13.5" customHeight="1" x14ac:dyDescent="0.2">
      <c r="C24" s="55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</row>
    <row r="25" spans="3:24" ht="13.5" customHeight="1" x14ac:dyDescent="0.2">
      <c r="C25" s="177"/>
      <c r="D25" s="275"/>
      <c r="E25" s="276"/>
      <c r="F25" s="277"/>
      <c r="G25" s="278"/>
      <c r="H25" s="277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</row>
    <row r="26" spans="3:24" ht="13.5" customHeight="1" x14ac:dyDescent="0.2">
      <c r="C26" s="177"/>
      <c r="D26" s="275"/>
      <c r="E26" s="277"/>
      <c r="F26" s="277"/>
      <c r="G26" s="278"/>
      <c r="H26" s="277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</row>
    <row r="27" spans="3:24" ht="13.5" customHeight="1" x14ac:dyDescent="0.2">
      <c r="C27" s="55"/>
      <c r="D27" s="272"/>
      <c r="E27" s="272"/>
      <c r="F27" s="272"/>
      <c r="G27" s="272"/>
      <c r="H27" s="272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</row>
    <row r="28" spans="3:24" ht="13.5" customHeight="1" x14ac:dyDescent="0.2">
      <c r="C28" s="177"/>
      <c r="D28" s="275"/>
      <c r="E28" s="276"/>
      <c r="F28" s="277"/>
      <c r="G28" s="278"/>
      <c r="H28" s="277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</row>
    <row r="29" spans="3:24" ht="13.5" customHeight="1" x14ac:dyDescent="0.2">
      <c r="C29" s="177"/>
      <c r="D29" s="275"/>
      <c r="E29" s="277"/>
      <c r="F29" s="277"/>
      <c r="G29" s="278"/>
      <c r="H29" s="277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</row>
    <row r="30" spans="3:24" ht="13.5" customHeight="1" x14ac:dyDescent="0.2">
      <c r="C30" s="55"/>
      <c r="D30" s="272"/>
      <c r="E30" s="272"/>
      <c r="F30" s="272"/>
      <c r="G30" s="272"/>
      <c r="H30" s="272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</row>
    <row r="31" spans="3:24" ht="13.5" customHeight="1" x14ac:dyDescent="0.2">
      <c r="C31" s="177"/>
      <c r="D31" s="275"/>
      <c r="E31" s="282"/>
      <c r="F31" s="282"/>
      <c r="G31" s="278"/>
      <c r="H31" s="277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</row>
    <row r="32" spans="3:24" ht="13.5" customHeight="1" x14ac:dyDescent="0.2">
      <c r="C32" s="177"/>
      <c r="D32" s="275"/>
      <c r="E32" s="277"/>
      <c r="F32" s="277"/>
      <c r="G32" s="278"/>
      <c r="H32" s="277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</row>
    <row r="33" spans="4:24" ht="13.5" x14ac:dyDescent="0.25">
      <c r="D33" s="266"/>
      <c r="E33" s="267"/>
      <c r="F33" s="267"/>
      <c r="G33" s="267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8"/>
      <c r="X33" s="268" t="s">
        <v>117</v>
      </c>
    </row>
    <row r="34" spans="4:24" x14ac:dyDescent="0.2"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</row>
    <row r="35" spans="4:24" x14ac:dyDescent="0.2"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</row>
    <row r="36" spans="4:24" x14ac:dyDescent="0.2"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</sheetData>
  <phoneticPr fontId="0" type="noConversion"/>
  <conditionalFormatting sqref="D6">
    <cfRule type="cellIs" dxfId="4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autoPageBreaks="0"/>
  </sheetPr>
  <dimension ref="C1:S51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14" hidden="1" customWidth="1"/>
    <col min="3" max="3" width="1.7109375" style="14" customWidth="1"/>
    <col min="4" max="4" width="1.140625" style="14" customWidth="1"/>
    <col min="5" max="6" width="1.7109375" style="14" customWidth="1"/>
    <col min="7" max="7" width="15.7109375" style="14" customWidth="1"/>
    <col min="8" max="8" width="6.140625" style="14" customWidth="1"/>
    <col min="9" max="9" width="1.140625" style="14" customWidth="1"/>
    <col min="10" max="18" width="8.7109375" style="14" customWidth="1"/>
    <col min="19" max="42" width="1.7109375" style="14" customWidth="1"/>
    <col min="43" max="16384" width="9.140625" style="14"/>
  </cols>
  <sheetData>
    <row r="1" spans="3:19" hidden="1" x14ac:dyDescent="0.2"/>
    <row r="2" spans="3:19" hidden="1" x14ac:dyDescent="0.2"/>
    <row r="3" spans="3:19" ht="9" customHeight="1" x14ac:dyDescent="0.2">
      <c r="C3" s="13"/>
    </row>
    <row r="4" spans="3:19" s="15" customFormat="1" ht="15.75" x14ac:dyDescent="0.2">
      <c r="D4" s="16" t="s">
        <v>95</v>
      </c>
      <c r="E4" s="16"/>
      <c r="F4" s="16"/>
      <c r="G4" s="16"/>
      <c r="H4" s="58" t="s">
        <v>156</v>
      </c>
      <c r="I4" s="18"/>
      <c r="J4" s="16"/>
      <c r="K4" s="16"/>
      <c r="L4" s="16"/>
      <c r="M4" s="16"/>
      <c r="N4" s="16"/>
      <c r="O4" s="16"/>
      <c r="P4" s="16"/>
      <c r="Q4" s="16"/>
      <c r="R4" s="16"/>
    </row>
    <row r="5" spans="3:19" s="15" customFormat="1" ht="15.75" x14ac:dyDescent="0.2">
      <c r="D5" s="128"/>
      <c r="E5" s="16"/>
      <c r="F5" s="16"/>
      <c r="G5" s="16"/>
      <c r="H5" s="58"/>
      <c r="I5" s="18"/>
      <c r="J5" s="16"/>
      <c r="K5" s="16"/>
      <c r="L5" s="16"/>
      <c r="M5" s="16"/>
      <c r="N5" s="16"/>
      <c r="O5" s="16"/>
      <c r="P5" s="16"/>
      <c r="Q5" s="16"/>
      <c r="R5" s="16"/>
    </row>
    <row r="6" spans="3:19" s="21" customFormat="1" ht="15" customHeight="1" x14ac:dyDescent="0.2">
      <c r="D6" s="262"/>
      <c r="E6" s="263"/>
      <c r="F6" s="263"/>
      <c r="G6" s="263"/>
      <c r="H6" s="263"/>
      <c r="I6" s="264"/>
      <c r="J6" s="264"/>
      <c r="K6" s="264"/>
      <c r="L6" s="264"/>
      <c r="M6" s="264"/>
      <c r="N6" s="264"/>
      <c r="O6" s="264"/>
      <c r="P6" s="264"/>
      <c r="Q6" s="264"/>
      <c r="R6" s="265"/>
      <c r="S6" s="26" t="s">
        <v>29</v>
      </c>
    </row>
    <row r="7" spans="3:19" ht="13.5" customHeight="1" x14ac:dyDescent="0.2">
      <c r="C7" s="55"/>
      <c r="D7" s="269"/>
      <c r="E7" s="269"/>
      <c r="F7" s="269"/>
      <c r="G7" s="269"/>
      <c r="H7" s="269"/>
      <c r="I7" s="269"/>
      <c r="J7" s="270"/>
      <c r="K7" s="270"/>
      <c r="L7" s="270"/>
      <c r="M7" s="270"/>
      <c r="N7" s="270"/>
      <c r="O7" s="270"/>
      <c r="P7" s="270"/>
      <c r="Q7" s="270"/>
      <c r="R7" s="270"/>
      <c r="S7" s="55"/>
    </row>
    <row r="8" spans="3:19" ht="13.5" customHeight="1" x14ac:dyDescent="0.2">
      <c r="C8" s="55"/>
      <c r="D8" s="269"/>
      <c r="E8" s="269"/>
      <c r="F8" s="269"/>
      <c r="G8" s="269"/>
      <c r="H8" s="269"/>
      <c r="I8" s="269"/>
      <c r="J8" s="270"/>
      <c r="K8" s="270"/>
      <c r="L8" s="270"/>
      <c r="M8" s="270"/>
      <c r="N8" s="270"/>
      <c r="O8" s="270"/>
      <c r="P8" s="270"/>
      <c r="Q8" s="270"/>
      <c r="R8" s="270"/>
      <c r="S8" s="55"/>
    </row>
    <row r="9" spans="3:19" ht="13.5" customHeight="1" x14ac:dyDescent="0.2">
      <c r="C9" s="55"/>
      <c r="D9" s="269"/>
      <c r="E9" s="269"/>
      <c r="F9" s="269"/>
      <c r="G9" s="269"/>
      <c r="H9" s="269"/>
      <c r="I9" s="269"/>
      <c r="J9" s="270"/>
      <c r="K9" s="270"/>
      <c r="L9" s="270"/>
      <c r="M9" s="270"/>
      <c r="N9" s="270"/>
      <c r="O9" s="270"/>
      <c r="P9" s="270"/>
      <c r="Q9" s="270"/>
      <c r="R9" s="270"/>
      <c r="S9" s="55"/>
    </row>
    <row r="10" spans="3:19" ht="13.5" customHeight="1" x14ac:dyDescent="0.2">
      <c r="C10" s="55"/>
      <c r="D10" s="269"/>
      <c r="E10" s="269"/>
      <c r="F10" s="269"/>
      <c r="G10" s="269"/>
      <c r="H10" s="269"/>
      <c r="I10" s="269"/>
      <c r="J10" s="286"/>
      <c r="K10" s="286" t="s">
        <v>47</v>
      </c>
      <c r="L10" s="288"/>
      <c r="M10" s="286"/>
      <c r="N10" s="286" t="s">
        <v>149</v>
      </c>
      <c r="O10" s="285"/>
      <c r="P10" s="270"/>
      <c r="Q10" s="270"/>
      <c r="R10" s="270"/>
      <c r="S10" s="55"/>
    </row>
    <row r="11" spans="3:19" ht="13.5" customHeight="1" x14ac:dyDescent="0.2">
      <c r="C11" s="55"/>
      <c r="D11" s="269"/>
      <c r="E11" s="269"/>
      <c r="F11" s="269"/>
      <c r="G11" s="269"/>
      <c r="H11" s="269"/>
      <c r="I11" s="269"/>
      <c r="J11" s="286" t="s">
        <v>102</v>
      </c>
      <c r="K11" s="295">
        <v>1600200</v>
      </c>
      <c r="L11" s="288"/>
      <c r="M11" s="286" t="s">
        <v>102</v>
      </c>
      <c r="N11" s="295">
        <v>1635619</v>
      </c>
      <c r="O11" s="285"/>
      <c r="P11" s="270"/>
      <c r="Q11" s="270"/>
      <c r="R11" s="270"/>
      <c r="S11" s="55"/>
    </row>
    <row r="12" spans="3:19" ht="13.5" customHeight="1" x14ac:dyDescent="0.2">
      <c r="C12" s="55"/>
      <c r="D12" s="269"/>
      <c r="E12" s="269"/>
      <c r="F12" s="269"/>
      <c r="G12" s="269"/>
      <c r="H12" s="269"/>
      <c r="I12" s="269"/>
      <c r="J12" s="286" t="s">
        <v>123</v>
      </c>
      <c r="K12" s="295">
        <v>96051</v>
      </c>
      <c r="L12" s="288"/>
      <c r="M12" s="286" t="s">
        <v>123</v>
      </c>
      <c r="N12" s="295">
        <v>90976</v>
      </c>
      <c r="O12" s="285"/>
      <c r="P12" s="270"/>
      <c r="Q12" s="270"/>
      <c r="R12" s="270"/>
      <c r="S12" s="55"/>
    </row>
    <row r="13" spans="3:19" ht="13.5" customHeight="1" x14ac:dyDescent="0.2">
      <c r="C13" s="55"/>
      <c r="D13" s="269"/>
      <c r="E13" s="269"/>
      <c r="F13" s="269"/>
      <c r="G13" s="269"/>
      <c r="H13" s="269"/>
      <c r="I13" s="269"/>
      <c r="J13" s="286" t="s">
        <v>103</v>
      </c>
      <c r="K13" s="295">
        <v>17272</v>
      </c>
      <c r="L13" s="288"/>
      <c r="M13" s="286" t="s">
        <v>103</v>
      </c>
      <c r="N13" s="295">
        <v>21152</v>
      </c>
      <c r="O13" s="285"/>
      <c r="P13" s="270"/>
      <c r="Q13" s="270"/>
      <c r="R13" s="270"/>
      <c r="S13" s="55"/>
    </row>
    <row r="14" spans="3:19" ht="13.5" customHeight="1" x14ac:dyDescent="0.2">
      <c r="C14" s="55"/>
      <c r="D14" s="269"/>
      <c r="E14" s="269"/>
      <c r="F14" s="269"/>
      <c r="G14" s="269"/>
      <c r="H14" s="269"/>
      <c r="I14" s="269"/>
      <c r="J14" s="270"/>
      <c r="K14" s="295">
        <v>1713523</v>
      </c>
      <c r="L14" s="270"/>
      <c r="M14" s="270"/>
      <c r="N14" s="295">
        <v>1747747</v>
      </c>
      <c r="O14" s="270"/>
      <c r="P14" s="270"/>
      <c r="Q14" s="270"/>
      <c r="R14" s="270"/>
      <c r="S14" s="55"/>
    </row>
    <row r="15" spans="3:19" ht="13.5" customHeight="1" x14ac:dyDescent="0.2">
      <c r="C15" s="55"/>
      <c r="D15" s="269"/>
      <c r="E15" s="269"/>
      <c r="F15" s="269"/>
      <c r="G15" s="269"/>
      <c r="H15" s="269"/>
      <c r="I15" s="269"/>
      <c r="J15" s="270"/>
      <c r="K15" s="270"/>
      <c r="L15" s="270"/>
      <c r="M15" s="270"/>
      <c r="N15" s="270"/>
      <c r="O15" s="270"/>
      <c r="P15" s="270"/>
      <c r="Q15" s="270"/>
      <c r="R15" s="270"/>
      <c r="S15" s="55"/>
    </row>
    <row r="16" spans="3:19" ht="13.5" customHeight="1" x14ac:dyDescent="0.2">
      <c r="C16" s="55"/>
      <c r="D16" s="269"/>
      <c r="E16" s="269"/>
      <c r="F16" s="269"/>
      <c r="G16" s="269"/>
      <c r="H16" s="269"/>
      <c r="I16" s="269"/>
      <c r="J16" s="270"/>
      <c r="K16" s="270"/>
      <c r="L16" s="270"/>
      <c r="M16" s="270"/>
      <c r="N16" s="270"/>
      <c r="O16" s="270"/>
      <c r="P16" s="270"/>
      <c r="Q16" s="270"/>
      <c r="R16" s="270"/>
      <c r="S16" s="55"/>
    </row>
    <row r="17" spans="3:19" ht="13.5" customHeight="1" x14ac:dyDescent="0.2">
      <c r="C17" s="55"/>
      <c r="D17" s="269"/>
      <c r="E17" s="269"/>
      <c r="F17" s="269"/>
      <c r="G17" s="269"/>
      <c r="H17" s="269"/>
      <c r="I17" s="269"/>
      <c r="J17" s="270"/>
      <c r="K17" s="270"/>
      <c r="L17" s="270"/>
      <c r="M17" s="270"/>
      <c r="N17" s="270"/>
      <c r="O17" s="270"/>
      <c r="P17" s="270"/>
      <c r="Q17" s="270"/>
      <c r="R17" s="270"/>
      <c r="S17" s="55"/>
    </row>
    <row r="18" spans="3:19" ht="13.5" customHeight="1" x14ac:dyDescent="0.2">
      <c r="C18" s="55"/>
      <c r="D18" s="269"/>
      <c r="E18" s="269"/>
      <c r="F18" s="269"/>
      <c r="G18" s="269"/>
      <c r="H18" s="269"/>
      <c r="I18" s="269"/>
      <c r="J18" s="270"/>
      <c r="K18" s="270"/>
      <c r="L18" s="270"/>
      <c r="M18" s="270"/>
      <c r="N18" s="270"/>
      <c r="O18" s="270"/>
      <c r="P18" s="270"/>
      <c r="Q18" s="270"/>
      <c r="R18" s="270"/>
      <c r="S18" s="55"/>
    </row>
    <row r="19" spans="3:19" ht="13.5" customHeight="1" x14ac:dyDescent="0.2">
      <c r="C19" s="55"/>
      <c r="D19" s="269"/>
      <c r="E19" s="269"/>
      <c r="F19" s="269"/>
      <c r="G19" s="269"/>
      <c r="H19" s="269"/>
      <c r="I19" s="269"/>
      <c r="J19" s="270"/>
      <c r="K19" s="270"/>
      <c r="L19" s="270"/>
      <c r="M19" s="270"/>
      <c r="N19" s="270"/>
      <c r="O19" s="270"/>
      <c r="P19" s="270"/>
      <c r="Q19" s="270"/>
      <c r="R19" s="270"/>
      <c r="S19" s="55"/>
    </row>
    <row r="20" spans="3:19" ht="13.5" customHeight="1" x14ac:dyDescent="0.2">
      <c r="C20" s="55"/>
      <c r="D20" s="269"/>
      <c r="E20" s="269"/>
      <c r="F20" s="269"/>
      <c r="G20" s="269"/>
      <c r="H20" s="269"/>
      <c r="I20" s="269"/>
      <c r="J20" s="270"/>
      <c r="K20" s="270"/>
      <c r="L20" s="270"/>
      <c r="M20" s="270"/>
      <c r="N20" s="270"/>
      <c r="O20" s="270"/>
      <c r="P20" s="270"/>
      <c r="Q20" s="270"/>
      <c r="R20" s="270"/>
      <c r="S20" s="55"/>
    </row>
    <row r="21" spans="3:19" ht="13.5" customHeight="1" x14ac:dyDescent="0.2">
      <c r="C21" s="55"/>
      <c r="D21" s="269"/>
      <c r="E21" s="269"/>
      <c r="F21" s="269"/>
      <c r="G21" s="269"/>
      <c r="H21" s="269"/>
      <c r="I21" s="269"/>
      <c r="J21" s="270"/>
      <c r="K21" s="270"/>
      <c r="L21" s="270"/>
      <c r="M21" s="270"/>
      <c r="N21" s="270"/>
      <c r="O21" s="270"/>
      <c r="P21" s="270"/>
      <c r="Q21" s="270"/>
      <c r="R21" s="270"/>
      <c r="S21" s="55"/>
    </row>
    <row r="22" spans="3:19" ht="13.5" customHeight="1" x14ac:dyDescent="0.2">
      <c r="C22" s="55"/>
      <c r="D22" s="269"/>
      <c r="E22" s="269"/>
      <c r="F22" s="269"/>
      <c r="G22" s="269"/>
      <c r="H22" s="269"/>
      <c r="I22" s="269"/>
      <c r="J22" s="271"/>
      <c r="K22" s="271"/>
      <c r="L22" s="271"/>
      <c r="M22" s="271"/>
      <c r="N22" s="271"/>
      <c r="O22" s="271"/>
      <c r="P22" s="271"/>
      <c r="Q22" s="271"/>
      <c r="R22" s="271"/>
      <c r="S22" s="55"/>
    </row>
    <row r="23" spans="3:19" ht="13.5" customHeight="1" x14ac:dyDescent="0.2">
      <c r="C23" s="55"/>
      <c r="D23" s="272"/>
      <c r="E23" s="273"/>
      <c r="F23" s="273"/>
      <c r="G23" s="273"/>
      <c r="H23" s="273"/>
      <c r="I23" s="273"/>
      <c r="J23" s="274"/>
      <c r="K23" s="274"/>
      <c r="L23" s="274"/>
      <c r="M23" s="274"/>
      <c r="N23" s="274"/>
      <c r="O23" s="274"/>
      <c r="P23" s="274"/>
      <c r="Q23" s="274"/>
      <c r="R23" s="274"/>
      <c r="S23" s="55"/>
    </row>
    <row r="24" spans="3:19" ht="13.5" customHeight="1" x14ac:dyDescent="0.2">
      <c r="C24" s="55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55"/>
    </row>
    <row r="25" spans="3:19" ht="13.5" customHeight="1" x14ac:dyDescent="0.2">
      <c r="C25" s="177"/>
      <c r="D25" s="275"/>
      <c r="E25" s="276"/>
      <c r="F25" s="277"/>
      <c r="G25" s="277"/>
      <c r="H25" s="278"/>
      <c r="I25" s="277"/>
      <c r="J25" s="279"/>
      <c r="K25" s="279"/>
      <c r="L25" s="279"/>
      <c r="M25" s="279"/>
      <c r="N25" s="279"/>
      <c r="O25" s="279"/>
      <c r="P25" s="279"/>
      <c r="Q25" s="279"/>
      <c r="R25" s="279"/>
      <c r="S25" s="55"/>
    </row>
    <row r="26" spans="3:19" ht="13.5" customHeight="1" x14ac:dyDescent="0.25">
      <c r="C26" s="177"/>
      <c r="D26" s="275"/>
      <c r="E26" s="277"/>
      <c r="F26" s="277"/>
      <c r="G26" s="277"/>
      <c r="H26" s="278"/>
      <c r="I26" s="277"/>
      <c r="J26" s="284"/>
      <c r="K26" s="284"/>
      <c r="L26" s="284"/>
      <c r="M26" s="284"/>
      <c r="N26" s="284"/>
      <c r="O26" s="284"/>
      <c r="P26" s="284"/>
      <c r="Q26" s="284"/>
      <c r="R26" s="268" t="s">
        <v>117</v>
      </c>
      <c r="S26" s="55"/>
    </row>
    <row r="27" spans="3:19" x14ac:dyDescent="0.2">
      <c r="K27" s="133"/>
      <c r="L27" s="133"/>
      <c r="M27" s="133"/>
      <c r="N27" s="133"/>
      <c r="O27" s="133"/>
      <c r="P27" s="133"/>
      <c r="Q27" s="133"/>
      <c r="R27" s="133"/>
    </row>
    <row r="28" spans="3:19" x14ac:dyDescent="0.2">
      <c r="K28" s="133"/>
      <c r="L28" s="133"/>
      <c r="M28" s="133"/>
      <c r="N28" s="133"/>
      <c r="O28" s="133"/>
      <c r="P28" s="133"/>
      <c r="Q28" s="133"/>
      <c r="R28" s="133"/>
    </row>
    <row r="29" spans="3:19" x14ac:dyDescent="0.2">
      <c r="K29" s="133"/>
      <c r="L29" s="133"/>
      <c r="M29" s="133"/>
      <c r="N29" s="133"/>
      <c r="O29" s="133"/>
      <c r="P29" s="231"/>
      <c r="Q29" s="231"/>
      <c r="R29" s="231"/>
    </row>
    <row r="30" spans="3:19" x14ac:dyDescent="0.2">
      <c r="K30" s="133"/>
      <c r="L30" s="133"/>
      <c r="M30" s="133"/>
      <c r="N30" s="133"/>
      <c r="O30" s="133"/>
      <c r="P30" s="231"/>
      <c r="Q30" s="231"/>
      <c r="R30" s="231"/>
    </row>
    <row r="31" spans="3:19" x14ac:dyDescent="0.2">
      <c r="K31" s="133"/>
      <c r="L31" s="133"/>
      <c r="M31" s="133"/>
      <c r="N31" s="133"/>
      <c r="O31" s="133"/>
      <c r="P31" s="231"/>
      <c r="Q31" s="231"/>
      <c r="R31" s="231"/>
    </row>
    <row r="32" spans="3:19" x14ac:dyDescent="0.2">
      <c r="K32" s="133"/>
      <c r="L32" s="133"/>
      <c r="M32" s="133"/>
      <c r="N32" s="133"/>
      <c r="O32" s="133"/>
      <c r="P32" s="231"/>
      <c r="Q32" s="231"/>
      <c r="R32" s="231"/>
    </row>
    <row r="33" spans="11:18" x14ac:dyDescent="0.2">
      <c r="K33" s="133"/>
      <c r="L33" s="133"/>
      <c r="M33" s="133"/>
      <c r="N33" s="133"/>
      <c r="O33" s="133"/>
      <c r="P33" s="231"/>
      <c r="Q33" s="231"/>
      <c r="R33" s="231"/>
    </row>
    <row r="34" spans="11:18" x14ac:dyDescent="0.2">
      <c r="K34" s="133"/>
      <c r="L34" s="133"/>
      <c r="M34" s="133"/>
      <c r="N34" s="133"/>
      <c r="O34" s="133"/>
      <c r="P34" s="133"/>
      <c r="Q34" s="133"/>
      <c r="R34" s="133"/>
    </row>
    <row r="35" spans="11:18" x14ac:dyDescent="0.2">
      <c r="K35" s="133"/>
      <c r="L35" s="133"/>
      <c r="M35" s="133"/>
      <c r="N35" s="133"/>
      <c r="O35" s="133"/>
      <c r="P35" s="133"/>
      <c r="Q35" s="133"/>
      <c r="R35" s="133"/>
    </row>
    <row r="36" spans="11:18" x14ac:dyDescent="0.2">
      <c r="K36" s="133"/>
      <c r="L36" s="133"/>
      <c r="M36" s="133"/>
      <c r="N36" s="133"/>
      <c r="O36" s="133"/>
      <c r="P36" s="133"/>
      <c r="Q36" s="133"/>
      <c r="R36" s="133"/>
    </row>
    <row r="37" spans="11:18" x14ac:dyDescent="0.2">
      <c r="K37" s="133"/>
      <c r="L37" s="133"/>
      <c r="M37" s="133"/>
      <c r="N37" s="133"/>
      <c r="O37" s="133"/>
      <c r="P37" s="133"/>
      <c r="Q37" s="133"/>
      <c r="R37" s="133"/>
    </row>
    <row r="38" spans="11:18" x14ac:dyDescent="0.2">
      <c r="K38" s="133"/>
      <c r="L38" s="133"/>
      <c r="M38" s="133"/>
      <c r="N38" s="133"/>
      <c r="O38" s="133"/>
      <c r="P38" s="133"/>
      <c r="Q38" s="133"/>
      <c r="R38" s="133"/>
    </row>
    <row r="39" spans="11:18" x14ac:dyDescent="0.2">
      <c r="K39" s="133"/>
    </row>
    <row r="40" spans="11:18" x14ac:dyDescent="0.2">
      <c r="K40" s="132"/>
      <c r="L40" s="132"/>
      <c r="M40" s="132"/>
      <c r="N40" s="132"/>
      <c r="O40" s="132"/>
      <c r="P40" s="132"/>
      <c r="Q40" s="132"/>
      <c r="R40" s="132"/>
    </row>
    <row r="41" spans="11:18" x14ac:dyDescent="0.2">
      <c r="K41" s="132"/>
      <c r="L41" s="132"/>
      <c r="M41" s="132"/>
      <c r="N41" s="132"/>
      <c r="O41" s="132"/>
      <c r="P41" s="132"/>
      <c r="Q41" s="132"/>
      <c r="R41" s="132"/>
    </row>
    <row r="42" spans="11:18" x14ac:dyDescent="0.2">
      <c r="K42" s="132"/>
      <c r="L42" s="132"/>
      <c r="M42" s="132"/>
      <c r="N42" s="132"/>
      <c r="O42" s="132"/>
      <c r="P42" s="132"/>
      <c r="Q42" s="132"/>
      <c r="R42" s="132"/>
    </row>
    <row r="43" spans="11:18" x14ac:dyDescent="0.2">
      <c r="K43" s="132"/>
      <c r="L43" s="132"/>
      <c r="M43" s="132"/>
      <c r="N43" s="132"/>
      <c r="O43" s="132"/>
      <c r="P43" s="132"/>
      <c r="Q43" s="132"/>
      <c r="R43" s="132"/>
    </row>
    <row r="44" spans="11:18" x14ac:dyDescent="0.2">
      <c r="K44" s="132"/>
      <c r="L44" s="132"/>
      <c r="M44" s="132"/>
      <c r="N44" s="132"/>
      <c r="O44" s="132"/>
      <c r="P44" s="132"/>
      <c r="Q44" s="132"/>
      <c r="R44" s="132"/>
    </row>
    <row r="45" spans="11:18" x14ac:dyDescent="0.2">
      <c r="K45" s="132"/>
      <c r="L45" s="132"/>
      <c r="M45" s="132"/>
      <c r="N45" s="132"/>
      <c r="O45" s="132"/>
      <c r="P45" s="132"/>
      <c r="Q45" s="132"/>
      <c r="R45" s="132"/>
    </row>
    <row r="46" spans="11:18" x14ac:dyDescent="0.2">
      <c r="K46" s="132"/>
      <c r="L46" s="132"/>
      <c r="M46" s="132"/>
      <c r="N46" s="132"/>
      <c r="O46" s="132"/>
      <c r="P46" s="132"/>
      <c r="Q46" s="132"/>
      <c r="R46" s="132"/>
    </row>
    <row r="47" spans="11:18" x14ac:dyDescent="0.2">
      <c r="K47" s="132"/>
      <c r="L47" s="132"/>
      <c r="M47" s="132"/>
      <c r="N47" s="132"/>
      <c r="O47" s="132"/>
      <c r="P47" s="132"/>
      <c r="Q47" s="132"/>
      <c r="R47" s="132"/>
    </row>
    <row r="48" spans="11:18" x14ac:dyDescent="0.2">
      <c r="K48" s="132"/>
      <c r="L48" s="132"/>
      <c r="M48" s="132"/>
      <c r="N48" s="132"/>
      <c r="O48" s="132"/>
      <c r="P48" s="132"/>
      <c r="Q48" s="132"/>
      <c r="R48" s="132"/>
    </row>
    <row r="49" spans="11:18" x14ac:dyDescent="0.2">
      <c r="K49" s="132"/>
      <c r="L49" s="132"/>
      <c r="M49" s="132"/>
      <c r="N49" s="132"/>
      <c r="O49" s="132"/>
      <c r="P49" s="132"/>
      <c r="Q49" s="132"/>
      <c r="R49" s="132"/>
    </row>
    <row r="50" spans="11:18" x14ac:dyDescent="0.2">
      <c r="K50" s="132"/>
      <c r="L50" s="132"/>
      <c r="M50" s="132"/>
      <c r="N50" s="132"/>
      <c r="O50" s="132"/>
      <c r="P50" s="132"/>
      <c r="Q50" s="132"/>
      <c r="R50" s="132"/>
    </row>
    <row r="51" spans="11:18" x14ac:dyDescent="0.2">
      <c r="K51" s="132"/>
      <c r="L51" s="132"/>
      <c r="M51" s="132"/>
      <c r="N51" s="132"/>
      <c r="O51" s="132"/>
      <c r="P51" s="132"/>
      <c r="Q51" s="132"/>
      <c r="R51" s="132"/>
    </row>
  </sheetData>
  <phoneticPr fontId="0" type="noConversion"/>
  <conditionalFormatting sqref="G6">
    <cfRule type="expression" dxfId="3" priority="1" stopIfTrue="1">
      <formula>S6=" "</formula>
    </cfRule>
  </conditionalFormatting>
  <conditionalFormatting sqref="D6">
    <cfRule type="cellIs" dxfId="2" priority="2" stopIfTrue="1" operator="equal">
      <formula>"   sem (do závorky) poznámku, proč vývojová řada nezačíná jako obvykle - nebo červenou buňku vymazat"</formula>
    </cfRule>
  </conditionalFormatting>
  <conditionalFormatting sqref="G4:G5">
    <cfRule type="expression" dxfId="1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pageSetUpPr autoPageBreaks="0"/>
  </sheetPr>
  <dimension ref="C1:X79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14" hidden="1" customWidth="1"/>
    <col min="3" max="3" width="1.7109375" style="14" customWidth="1"/>
    <col min="4" max="4" width="1.140625" style="14" customWidth="1"/>
    <col min="5" max="5" width="1.7109375" style="14" customWidth="1"/>
    <col min="6" max="6" width="4.85546875" style="14" customWidth="1"/>
    <col min="7" max="7" width="6.140625" style="14" customWidth="1"/>
    <col min="8" max="8" width="1.140625" style="14" customWidth="1"/>
    <col min="9" max="9" width="7.28515625" style="14" customWidth="1"/>
    <col min="10" max="13" width="7.28515625" style="14" hidden="1" customWidth="1"/>
    <col min="14" max="15" width="7.28515625" style="14" customWidth="1"/>
    <col min="16" max="22" width="6.42578125" style="14" customWidth="1"/>
    <col min="23" max="24" width="6" style="14" customWidth="1"/>
    <col min="25" max="27" width="1.7109375" style="14" customWidth="1"/>
    <col min="28" max="28" width="11.28515625" style="14" customWidth="1"/>
    <col min="29" max="47" width="1.7109375" style="14" customWidth="1"/>
    <col min="48" max="16384" width="9.140625" style="14"/>
  </cols>
  <sheetData>
    <row r="1" spans="3:24" hidden="1" x14ac:dyDescent="0.2"/>
    <row r="2" spans="3:24" hidden="1" x14ac:dyDescent="0.2"/>
    <row r="3" spans="3:24" ht="9" customHeight="1" x14ac:dyDescent="0.2">
      <c r="C3" s="13"/>
    </row>
    <row r="4" spans="3:24" s="15" customFormat="1" ht="15.75" x14ac:dyDescent="0.2">
      <c r="D4" s="16" t="s">
        <v>96</v>
      </c>
      <c r="E4" s="16"/>
      <c r="F4" s="16"/>
      <c r="G4" s="58" t="s">
        <v>112</v>
      </c>
      <c r="H4" s="1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3:24" s="15" customFormat="1" ht="15.75" x14ac:dyDescent="0.2">
      <c r="D5" s="16" t="s">
        <v>158</v>
      </c>
      <c r="E5" s="16"/>
      <c r="F5" s="16"/>
      <c r="G5" s="58"/>
      <c r="H5" s="1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3:24" s="21" customFormat="1" ht="15" customHeight="1" x14ac:dyDescent="0.2">
      <c r="D6" s="262"/>
      <c r="E6" s="263"/>
      <c r="F6" s="263"/>
      <c r="G6" s="263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5"/>
      <c r="X6" s="265" t="s">
        <v>29</v>
      </c>
    </row>
    <row r="7" spans="3:24" ht="13.5" customHeight="1" x14ac:dyDescent="0.2">
      <c r="C7" s="55"/>
      <c r="D7" s="269"/>
      <c r="E7" s="269"/>
      <c r="F7" s="269"/>
      <c r="G7" s="269"/>
      <c r="H7" s="269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</row>
    <row r="8" spans="3:24" ht="13.5" customHeight="1" x14ac:dyDescent="0.2">
      <c r="C8" s="55"/>
      <c r="D8" s="269"/>
      <c r="E8" s="269"/>
      <c r="F8" s="269"/>
      <c r="G8" s="269"/>
      <c r="H8" s="269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</row>
    <row r="9" spans="3:24" ht="13.5" customHeight="1" x14ac:dyDescent="0.2">
      <c r="C9" s="55"/>
      <c r="D9" s="269"/>
      <c r="E9" s="269"/>
      <c r="F9" s="269"/>
      <c r="G9" s="269"/>
      <c r="H9" s="269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3:24" ht="13.5" customHeight="1" x14ac:dyDescent="0.2">
      <c r="C10" s="55"/>
      <c r="D10" s="269"/>
      <c r="E10" s="269"/>
      <c r="F10" s="269"/>
      <c r="G10" s="269"/>
      <c r="H10" s="269"/>
      <c r="I10" s="286" t="s">
        <v>105</v>
      </c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</row>
    <row r="11" spans="3:24" ht="13.5" customHeight="1" x14ac:dyDescent="0.2">
      <c r="C11" s="55"/>
      <c r="D11" s="269"/>
      <c r="E11" s="269"/>
      <c r="F11" s="269"/>
      <c r="G11" s="269"/>
      <c r="H11" s="269"/>
      <c r="I11" s="286"/>
      <c r="J11" s="285">
        <v>2003</v>
      </c>
      <c r="K11" s="285">
        <v>2004</v>
      </c>
      <c r="L11" s="285">
        <v>2005</v>
      </c>
      <c r="M11" s="285">
        <v>2007</v>
      </c>
      <c r="N11" s="285">
        <v>2008</v>
      </c>
      <c r="O11" s="285">
        <v>2009</v>
      </c>
      <c r="P11" s="285">
        <v>2010</v>
      </c>
      <c r="Q11" s="285">
        <v>2011</v>
      </c>
      <c r="R11" s="285">
        <v>2012</v>
      </c>
      <c r="S11" s="285">
        <v>2013</v>
      </c>
      <c r="T11" s="285">
        <v>2014</v>
      </c>
      <c r="U11" s="285">
        <v>2015</v>
      </c>
      <c r="V11" s="285">
        <v>2016</v>
      </c>
      <c r="W11" s="285">
        <v>2017</v>
      </c>
      <c r="X11" s="285">
        <v>2018</v>
      </c>
    </row>
    <row r="12" spans="3:24" ht="13.5" customHeight="1" x14ac:dyDescent="0.2">
      <c r="C12" s="55"/>
      <c r="D12" s="269"/>
      <c r="E12" s="269"/>
      <c r="F12" s="269"/>
      <c r="G12" s="269"/>
      <c r="H12" s="269"/>
      <c r="I12" s="286" t="s">
        <v>106</v>
      </c>
      <c r="J12" s="285">
        <v>15708</v>
      </c>
      <c r="K12" s="285">
        <v>16699</v>
      </c>
      <c r="L12" s="285">
        <v>17712.680593650053</v>
      </c>
      <c r="M12" s="285">
        <v>19842</v>
      </c>
      <c r="N12" s="285">
        <v>20519.082443767049</v>
      </c>
      <c r="O12" s="285">
        <v>21890.625309569397</v>
      </c>
      <c r="P12" s="285">
        <v>21457.948217274818</v>
      </c>
      <c r="Q12" s="285">
        <v>22059.453305207786</v>
      </c>
      <c r="R12" s="285">
        <v>22600.393453874563</v>
      </c>
      <c r="S12" s="285">
        <v>22736.160423889331</v>
      </c>
      <c r="T12" s="285">
        <v>23105.298815983475</v>
      </c>
      <c r="U12" s="285">
        <v>23637.347321692072</v>
      </c>
      <c r="V12" s="285">
        <v>24814.030370938806</v>
      </c>
      <c r="W12" s="285">
        <v>26608.581841437241</v>
      </c>
      <c r="X12" s="285">
        <f>'B2.7'!Y14</f>
        <v>29476</v>
      </c>
    </row>
    <row r="13" spans="3:24" ht="13.5" customHeight="1" x14ac:dyDescent="0.2">
      <c r="C13" s="55"/>
      <c r="D13" s="269"/>
      <c r="E13" s="269"/>
      <c r="F13" s="269"/>
      <c r="G13" s="269"/>
      <c r="H13" s="269"/>
      <c r="I13" s="286" t="s">
        <v>107</v>
      </c>
      <c r="J13" s="285">
        <v>16448.167539267015</v>
      </c>
      <c r="K13" s="285">
        <v>17022.426095820592</v>
      </c>
      <c r="L13" s="285">
        <v>17712.680593650053</v>
      </c>
      <c r="M13" s="285">
        <v>23261.430246189921</v>
      </c>
      <c r="N13" s="285">
        <v>22623.023642521555</v>
      </c>
      <c r="O13" s="285">
        <v>23872.001428101852</v>
      </c>
      <c r="P13" s="285">
        <v>23073.062599220233</v>
      </c>
      <c r="Q13" s="285">
        <v>23269.46551182256</v>
      </c>
      <c r="R13" s="285">
        <v>23085.182281792197</v>
      </c>
      <c r="S13" s="285">
        <v>22896.435472194695</v>
      </c>
      <c r="T13" s="285">
        <v>23174.823285840997</v>
      </c>
      <c r="U13" s="285">
        <v>23637.347321692072</v>
      </c>
      <c r="V13" s="285">
        <v>24641.53959378233</v>
      </c>
      <c r="W13" s="285">
        <v>25808.517789948826</v>
      </c>
      <c r="X13" s="285">
        <f>'B2.7'!Y17</f>
        <v>27992.402659069325</v>
      </c>
    </row>
    <row r="14" spans="3:24" ht="13.5" customHeight="1" x14ac:dyDescent="0.2">
      <c r="C14" s="55"/>
      <c r="D14" s="269"/>
      <c r="E14" s="269"/>
      <c r="F14" s="269"/>
      <c r="G14" s="269"/>
      <c r="H14" s="269"/>
      <c r="I14" s="286" t="s">
        <v>108</v>
      </c>
      <c r="J14" s="292">
        <v>244.248254</v>
      </c>
      <c r="K14" s="292">
        <v>241.29015799999999</v>
      </c>
      <c r="L14" s="292">
        <v>238.113300000001</v>
      </c>
      <c r="M14" s="292">
        <v>234.89947900000001</v>
      </c>
      <c r="N14" s="292">
        <v>233.31531700000301</v>
      </c>
      <c r="O14" s="292">
        <v>232.61473000000001</v>
      </c>
      <c r="P14" s="292">
        <v>233.14779100000001</v>
      </c>
      <c r="Q14" s="292">
        <v>231.528716</v>
      </c>
      <c r="R14" s="292">
        <v>229.787502999998</v>
      </c>
      <c r="S14" s="292">
        <v>229.64945899999799</v>
      </c>
      <c r="T14" s="292">
        <v>231.92014099999901</v>
      </c>
      <c r="U14" s="292">
        <v>235.14915399999899</v>
      </c>
      <c r="V14" s="292">
        <v>238.44913399999899</v>
      </c>
      <c r="W14" s="292">
        <v>246.237878999999</v>
      </c>
      <c r="X14" s="292">
        <f>'B2.6'!Y13/1000</f>
        <v>253.50663410000007</v>
      </c>
    </row>
    <row r="15" spans="3:24" ht="13.5" customHeight="1" x14ac:dyDescent="0.2">
      <c r="C15" s="55"/>
      <c r="D15" s="269"/>
      <c r="E15" s="269"/>
      <c r="F15" s="269"/>
      <c r="G15" s="269"/>
      <c r="H15" s="269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</row>
    <row r="16" spans="3:24" ht="13.5" customHeight="1" x14ac:dyDescent="0.2">
      <c r="C16" s="55"/>
      <c r="D16" s="269"/>
      <c r="E16" s="269"/>
      <c r="F16" s="269"/>
      <c r="G16" s="269"/>
      <c r="H16" s="269"/>
      <c r="I16" s="286" t="s">
        <v>109</v>
      </c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</row>
    <row r="17" spans="3:24" ht="13.5" customHeight="1" x14ac:dyDescent="0.2">
      <c r="C17" s="55"/>
      <c r="D17" s="269"/>
      <c r="E17" s="269"/>
      <c r="F17" s="269"/>
      <c r="G17" s="269"/>
      <c r="H17" s="269"/>
      <c r="I17" s="286"/>
      <c r="J17" s="285">
        <v>2003</v>
      </c>
      <c r="K17" s="285">
        <v>2004</v>
      </c>
      <c r="L17" s="285">
        <v>2005</v>
      </c>
      <c r="M17" s="285">
        <v>2007</v>
      </c>
      <c r="N17" s="285">
        <v>2008</v>
      </c>
      <c r="O17" s="285">
        <v>2009</v>
      </c>
      <c r="P17" s="285">
        <v>2010</v>
      </c>
      <c r="Q17" s="285">
        <v>2011</v>
      </c>
      <c r="R17" s="285">
        <v>2012</v>
      </c>
      <c r="S17" s="285">
        <v>2013</v>
      </c>
      <c r="T17" s="285">
        <v>2014</v>
      </c>
      <c r="U17" s="285">
        <v>2015</v>
      </c>
      <c r="V17" s="285">
        <v>2016</v>
      </c>
      <c r="W17" s="285">
        <v>2017</v>
      </c>
      <c r="X17" s="285">
        <v>2018</v>
      </c>
    </row>
    <row r="18" spans="3:24" ht="13.5" customHeight="1" x14ac:dyDescent="0.2">
      <c r="C18" s="55"/>
      <c r="D18" s="269"/>
      <c r="E18" s="269"/>
      <c r="F18" s="269"/>
      <c r="G18" s="269"/>
      <c r="H18" s="269"/>
      <c r="I18" s="286" t="s">
        <v>110</v>
      </c>
      <c r="J18" s="285">
        <v>18658</v>
      </c>
      <c r="K18" s="285">
        <v>19996</v>
      </c>
      <c r="L18" s="285">
        <v>21305.762701094493</v>
      </c>
      <c r="M18" s="285">
        <v>23858</v>
      </c>
      <c r="N18" s="285">
        <v>24661.298237902916</v>
      </c>
      <c r="O18" s="285">
        <v>26006.025776666727</v>
      </c>
      <c r="P18" s="285">
        <v>25150.829181605844</v>
      </c>
      <c r="Q18" s="285">
        <v>26011.552765056589</v>
      </c>
      <c r="R18" s="285">
        <v>26654.328590325251</v>
      </c>
      <c r="S18" s="285">
        <v>26815.832769169177</v>
      </c>
      <c r="T18" s="285">
        <v>27261.212713184505</v>
      </c>
      <c r="U18" s="285">
        <v>27969.264789171051</v>
      </c>
      <c r="V18" s="285">
        <v>29487.404484094175</v>
      </c>
      <c r="W18" s="285">
        <v>31631.639671839443</v>
      </c>
      <c r="X18" s="285">
        <f>'B2.7'!Y15</f>
        <v>35088.9</v>
      </c>
    </row>
    <row r="19" spans="3:24" ht="13.5" customHeight="1" x14ac:dyDescent="0.2">
      <c r="C19" s="55"/>
      <c r="D19" s="269"/>
      <c r="E19" s="269"/>
      <c r="F19" s="269"/>
      <c r="G19" s="269"/>
      <c r="H19" s="269"/>
      <c r="I19" s="286" t="s">
        <v>111</v>
      </c>
      <c r="J19" s="285">
        <v>19537.172774869108</v>
      </c>
      <c r="K19" s="285">
        <v>20383.282364933744</v>
      </c>
      <c r="L19" s="285">
        <v>21305.762701094493</v>
      </c>
      <c r="M19" s="285">
        <v>27969.51934349355</v>
      </c>
      <c r="N19" s="285">
        <v>27189.964981149853</v>
      </c>
      <c r="O19" s="285">
        <v>28359.897248273421</v>
      </c>
      <c r="P19" s="285">
        <v>27043.902345812734</v>
      </c>
      <c r="Q19" s="285">
        <v>27438.346798582897</v>
      </c>
      <c r="R19" s="285">
        <v>27226.076190322012</v>
      </c>
      <c r="S19" s="285">
        <v>27004.866837028378</v>
      </c>
      <c r="T19" s="285">
        <v>27343.242440506019</v>
      </c>
      <c r="U19" s="285">
        <v>27969.264789171051</v>
      </c>
      <c r="V19" s="285">
        <v>29282.427491652605</v>
      </c>
      <c r="W19" s="285">
        <v>30680.542843685202</v>
      </c>
      <c r="X19" s="285">
        <f>'B2.7'!Y18</f>
        <v>33322.792022792026</v>
      </c>
    </row>
    <row r="20" spans="3:24" ht="13.5" customHeight="1" x14ac:dyDescent="0.2">
      <c r="C20" s="55"/>
      <c r="D20" s="269"/>
      <c r="E20" s="269"/>
      <c r="F20" s="269"/>
      <c r="G20" s="269"/>
      <c r="H20" s="269"/>
      <c r="I20" s="286" t="s">
        <v>108</v>
      </c>
      <c r="J20" s="294">
        <v>137.97641999999999</v>
      </c>
      <c r="K20" s="294">
        <v>136.57279600000001</v>
      </c>
      <c r="L20" s="294">
        <v>137.67668499999999</v>
      </c>
      <c r="M20" s="294">
        <v>132.87632400000001</v>
      </c>
      <c r="N20" s="294">
        <v>131.87570600000001</v>
      </c>
      <c r="O20" s="294">
        <v>131.449141</v>
      </c>
      <c r="P20" s="294">
        <v>131.86799599999901</v>
      </c>
      <c r="Q20" s="294">
        <v>132.04623100000001</v>
      </c>
      <c r="R20" s="294">
        <v>131.71865600000001</v>
      </c>
      <c r="S20" s="294">
        <v>131.36838399999999</v>
      </c>
      <c r="T20" s="294">
        <v>131.91293599999901</v>
      </c>
      <c r="U20" s="294">
        <v>132.95068499999999</v>
      </c>
      <c r="V20" s="294">
        <v>133.582202</v>
      </c>
      <c r="W20" s="294">
        <v>135.60943800000001</v>
      </c>
      <c r="X20" s="294">
        <f>'B2.6'!Y14/1000</f>
        <v>137.77342210000009</v>
      </c>
    </row>
    <row r="21" spans="3:24" ht="13.5" customHeight="1" x14ac:dyDescent="0.2">
      <c r="C21" s="55"/>
      <c r="D21" s="269"/>
      <c r="E21" s="269"/>
      <c r="F21" s="269"/>
      <c r="G21" s="269"/>
      <c r="H21" s="269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</row>
    <row r="22" spans="3:24" ht="13.5" customHeight="1" x14ac:dyDescent="0.2">
      <c r="C22" s="55"/>
      <c r="D22" s="269"/>
      <c r="E22" s="269"/>
      <c r="F22" s="269"/>
      <c r="G22" s="269"/>
      <c r="H22" s="269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3:24" ht="13.5" customHeight="1" x14ac:dyDescent="0.2">
      <c r="C23" s="55"/>
      <c r="D23" s="272"/>
      <c r="E23" s="273"/>
      <c r="F23" s="273"/>
      <c r="G23" s="273"/>
      <c r="H23" s="273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</row>
    <row r="24" spans="3:24" ht="13.5" customHeight="1" x14ac:dyDescent="0.2">
      <c r="C24" s="55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</row>
    <row r="25" spans="3:24" ht="13.5" customHeight="1" x14ac:dyDescent="0.2">
      <c r="C25" s="177"/>
      <c r="D25" s="275"/>
      <c r="E25" s="276"/>
      <c r="F25" s="277"/>
      <c r="G25" s="278"/>
      <c r="H25" s="277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</row>
    <row r="26" spans="3:24" ht="13.5" customHeight="1" x14ac:dyDescent="0.2">
      <c r="C26" s="177"/>
      <c r="D26" s="275"/>
      <c r="E26" s="277"/>
      <c r="F26" s="277"/>
      <c r="G26" s="278"/>
      <c r="H26" s="277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</row>
    <row r="27" spans="3:24" ht="13.5" customHeight="1" x14ac:dyDescent="0.2">
      <c r="C27" s="55"/>
      <c r="D27" s="272"/>
      <c r="E27" s="272"/>
      <c r="F27" s="272"/>
      <c r="G27" s="272"/>
      <c r="H27" s="272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</row>
    <row r="28" spans="3:24" ht="13.5" customHeight="1" x14ac:dyDescent="0.2">
      <c r="C28" s="177"/>
      <c r="D28" s="275"/>
      <c r="E28" s="276"/>
      <c r="F28" s="277"/>
      <c r="G28" s="278"/>
      <c r="H28" s="277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</row>
    <row r="29" spans="3:24" ht="13.5" customHeight="1" x14ac:dyDescent="0.2">
      <c r="C29" s="177"/>
      <c r="D29" s="275"/>
      <c r="E29" s="277"/>
      <c r="F29" s="277"/>
      <c r="G29" s="278"/>
      <c r="H29" s="277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</row>
    <row r="30" spans="3:24" ht="13.5" customHeight="1" x14ac:dyDescent="0.2">
      <c r="C30" s="55"/>
      <c r="D30" s="272"/>
      <c r="E30" s="272"/>
      <c r="F30" s="272"/>
      <c r="G30" s="272"/>
      <c r="H30" s="272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</row>
    <row r="31" spans="3:24" ht="13.5" customHeight="1" x14ac:dyDescent="0.2">
      <c r="C31" s="55"/>
      <c r="D31" s="272"/>
      <c r="E31" s="272"/>
      <c r="F31" s="272"/>
      <c r="G31" s="272"/>
      <c r="H31" s="272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</row>
    <row r="32" spans="3:24" ht="13.5" customHeight="1" x14ac:dyDescent="0.2">
      <c r="C32" s="55"/>
      <c r="D32" s="272"/>
      <c r="E32" s="272"/>
      <c r="F32" s="272"/>
      <c r="G32" s="272"/>
      <c r="H32" s="272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</row>
    <row r="33" spans="3:24" ht="13.5" customHeight="1" x14ac:dyDescent="0.2">
      <c r="C33" s="55"/>
      <c r="D33" s="272"/>
      <c r="E33" s="272"/>
      <c r="F33" s="272"/>
      <c r="G33" s="272"/>
      <c r="H33" s="272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</row>
    <row r="34" spans="3:24" ht="13.5" customHeight="1" x14ac:dyDescent="0.2">
      <c r="C34" s="55"/>
      <c r="D34" s="272"/>
      <c r="E34" s="272"/>
      <c r="F34" s="272"/>
      <c r="G34" s="272"/>
      <c r="H34" s="272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</row>
    <row r="35" spans="3:24" ht="13.5" customHeight="1" x14ac:dyDescent="0.2">
      <c r="C35" s="55"/>
      <c r="D35" s="272"/>
      <c r="E35" s="272"/>
      <c r="F35" s="272"/>
      <c r="G35" s="272"/>
      <c r="H35" s="272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</row>
    <row r="36" spans="3:24" ht="13.5" customHeight="1" x14ac:dyDescent="0.2">
      <c r="C36" s="55"/>
      <c r="D36" s="272"/>
      <c r="E36" s="272"/>
      <c r="F36" s="272"/>
      <c r="G36" s="272"/>
      <c r="H36" s="272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</row>
    <row r="37" spans="3:24" ht="13.5" customHeight="1" x14ac:dyDescent="0.2">
      <c r="C37" s="55"/>
      <c r="D37" s="272"/>
      <c r="E37" s="272"/>
      <c r="F37" s="272"/>
      <c r="G37" s="272"/>
      <c r="H37" s="272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</row>
    <row r="38" spans="3:24" ht="13.5" customHeight="1" x14ac:dyDescent="0.2">
      <c r="C38" s="55"/>
      <c r="D38" s="272"/>
      <c r="E38" s="272"/>
      <c r="F38" s="272"/>
      <c r="G38" s="272"/>
      <c r="H38" s="272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</row>
    <row r="39" spans="3:24" ht="13.5" customHeight="1" x14ac:dyDescent="0.2">
      <c r="C39" s="55"/>
      <c r="D39" s="272"/>
      <c r="E39" s="272"/>
      <c r="F39" s="272"/>
      <c r="G39" s="272"/>
      <c r="H39" s="272"/>
      <c r="I39" s="281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</row>
    <row r="40" spans="3:24" ht="13.5" customHeight="1" x14ac:dyDescent="0.2">
      <c r="C40" s="55"/>
      <c r="D40" s="272"/>
      <c r="E40" s="272"/>
      <c r="F40" s="272"/>
      <c r="G40" s="272"/>
      <c r="H40" s="272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</row>
    <row r="41" spans="3:24" ht="13.5" customHeight="1" x14ac:dyDescent="0.2">
      <c r="C41" s="55"/>
      <c r="D41" s="272"/>
      <c r="E41" s="272"/>
      <c r="F41" s="272"/>
      <c r="G41" s="272"/>
      <c r="H41" s="272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</row>
    <row r="42" spans="3:24" ht="13.5" customHeight="1" x14ac:dyDescent="0.2">
      <c r="C42" s="55"/>
      <c r="D42" s="272"/>
      <c r="E42" s="272"/>
      <c r="F42" s="272"/>
      <c r="G42" s="272"/>
      <c r="H42" s="272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</row>
    <row r="43" spans="3:24" ht="13.5" customHeight="1" x14ac:dyDescent="0.2">
      <c r="C43" s="55"/>
      <c r="D43" s="272"/>
      <c r="E43" s="272"/>
      <c r="F43" s="272"/>
      <c r="G43" s="272"/>
      <c r="H43" s="272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</row>
    <row r="44" spans="3:24" ht="13.5" customHeight="1" x14ac:dyDescent="0.2">
      <c r="C44" s="55"/>
      <c r="D44" s="272"/>
      <c r="E44" s="272"/>
      <c r="F44" s="272"/>
      <c r="G44" s="272"/>
      <c r="H44" s="272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</row>
    <row r="45" spans="3:24" ht="13.5" customHeight="1" x14ac:dyDescent="0.2">
      <c r="C45" s="55"/>
      <c r="D45" s="272"/>
      <c r="E45" s="272"/>
      <c r="F45" s="272"/>
      <c r="G45" s="272"/>
      <c r="H45" s="272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</row>
    <row r="46" spans="3:24" ht="13.5" customHeight="1" x14ac:dyDescent="0.2">
      <c r="C46" s="55"/>
      <c r="D46" s="272"/>
      <c r="E46" s="272"/>
      <c r="F46" s="272"/>
      <c r="G46" s="272"/>
      <c r="H46" s="272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</row>
    <row r="47" spans="3:24" ht="13.5" customHeight="1" x14ac:dyDescent="0.2">
      <c r="C47" s="55"/>
      <c r="D47" s="272"/>
      <c r="E47" s="272"/>
      <c r="F47" s="272"/>
      <c r="G47" s="272"/>
      <c r="H47" s="272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</row>
    <row r="48" spans="3:24" ht="13.5" customHeight="1" x14ac:dyDescent="0.2">
      <c r="C48" s="55"/>
      <c r="D48" s="272"/>
      <c r="E48" s="272"/>
      <c r="F48" s="272"/>
      <c r="G48" s="272"/>
      <c r="H48" s="272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</row>
    <row r="49" spans="3:24" ht="13.5" customHeight="1" x14ac:dyDescent="0.2">
      <c r="C49" s="55"/>
      <c r="D49" s="272"/>
      <c r="E49" s="272"/>
      <c r="F49" s="272"/>
      <c r="G49" s="272"/>
      <c r="H49" s="272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</row>
    <row r="50" spans="3:24" ht="13.5" customHeight="1" x14ac:dyDescent="0.2">
      <c r="C50" s="55"/>
      <c r="D50" s="272"/>
      <c r="E50" s="272"/>
      <c r="F50" s="272"/>
      <c r="G50" s="272"/>
      <c r="H50" s="272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</row>
    <row r="51" spans="3:24" ht="13.5" customHeight="1" x14ac:dyDescent="0.2">
      <c r="C51" s="177"/>
      <c r="D51" s="275"/>
      <c r="E51" s="282"/>
      <c r="F51" s="282"/>
      <c r="G51" s="278"/>
      <c r="H51" s="277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</row>
    <row r="52" spans="3:24" ht="13.5" x14ac:dyDescent="0.25">
      <c r="D52" s="266" t="s">
        <v>34</v>
      </c>
      <c r="E52" s="267"/>
      <c r="F52" s="267"/>
      <c r="G52" s="267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8" t="s">
        <v>117</v>
      </c>
      <c r="X52" s="268" t="s">
        <v>17</v>
      </c>
    </row>
    <row r="53" spans="3:24" ht="13.5" x14ac:dyDescent="0.25">
      <c r="D53" s="137"/>
      <c r="E53" s="266" t="s">
        <v>131</v>
      </c>
      <c r="F53" s="267"/>
      <c r="G53" s="267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8"/>
      <c r="X53" s="268"/>
    </row>
    <row r="54" spans="3:24" x14ac:dyDescent="0.2">
      <c r="D54" s="137" t="s">
        <v>19</v>
      </c>
      <c r="E54" s="287" t="s">
        <v>104</v>
      </c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305"/>
    </row>
    <row r="55" spans="3:24" x14ac:dyDescent="0.2"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</row>
    <row r="56" spans="3:24" x14ac:dyDescent="0.2"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</row>
    <row r="57" spans="3:24" x14ac:dyDescent="0.2">
      <c r="J57" s="133"/>
      <c r="K57" s="133"/>
      <c r="L57" s="133"/>
      <c r="M57" s="133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</row>
    <row r="58" spans="3:24" x14ac:dyDescent="0.2">
      <c r="J58" s="133"/>
      <c r="K58" s="133"/>
      <c r="L58" s="133"/>
      <c r="M58" s="133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</row>
    <row r="59" spans="3:24" x14ac:dyDescent="0.2">
      <c r="J59" s="133"/>
      <c r="K59" s="133"/>
      <c r="L59" s="133"/>
      <c r="M59" s="133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</row>
    <row r="60" spans="3:24" x14ac:dyDescent="0.2">
      <c r="J60" s="133"/>
      <c r="K60" s="133"/>
      <c r="L60" s="133"/>
      <c r="M60" s="133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</row>
    <row r="61" spans="3:24" x14ac:dyDescent="0.2">
      <c r="J61" s="133"/>
      <c r="K61" s="133"/>
      <c r="L61" s="133"/>
      <c r="M61" s="133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</row>
    <row r="62" spans="3:24" x14ac:dyDescent="0.2"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</row>
    <row r="63" spans="3:24" x14ac:dyDescent="0.2"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</row>
    <row r="64" spans="3:24" x14ac:dyDescent="0.2"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</row>
    <row r="65" spans="10:24" x14ac:dyDescent="0.2"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</row>
    <row r="66" spans="10:24" x14ac:dyDescent="0.2"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</row>
    <row r="67" spans="10:24" x14ac:dyDescent="0.2">
      <c r="J67" s="133"/>
    </row>
    <row r="68" spans="10:24" x14ac:dyDescent="0.2"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</row>
    <row r="69" spans="10:24" x14ac:dyDescent="0.2"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</row>
    <row r="70" spans="10:24" x14ac:dyDescent="0.2"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</row>
    <row r="71" spans="10:24" x14ac:dyDescent="0.2"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</row>
    <row r="72" spans="10:24" x14ac:dyDescent="0.2"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</row>
    <row r="73" spans="10:24" x14ac:dyDescent="0.2"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</row>
    <row r="74" spans="10:24" x14ac:dyDescent="0.2"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</row>
    <row r="75" spans="10:24" x14ac:dyDescent="0.2"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</row>
    <row r="76" spans="10:24" x14ac:dyDescent="0.2"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</row>
    <row r="77" spans="10:24" x14ac:dyDescent="0.2"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</row>
    <row r="78" spans="10:24" x14ac:dyDescent="0.2"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</row>
    <row r="79" spans="10:24" x14ac:dyDescent="0.2"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</row>
  </sheetData>
  <phoneticPr fontId="0" type="noConversion"/>
  <conditionalFormatting sqref="D6">
    <cfRule type="cellIs" dxfId="0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C1:AF58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14" hidden="1" customWidth="1"/>
    <col min="3" max="3" width="1.7109375" style="14" customWidth="1"/>
    <col min="4" max="4" width="1.28515625" style="14" customWidth="1"/>
    <col min="5" max="5" width="1.85546875" style="14" customWidth="1"/>
    <col min="6" max="6" width="2.5703125" style="14" customWidth="1"/>
    <col min="7" max="7" width="8.140625" style="14" bestFit="1" customWidth="1"/>
    <col min="8" max="8" width="13.7109375" style="14" customWidth="1"/>
    <col min="9" max="9" width="1.140625" style="14" customWidth="1"/>
    <col min="10" max="14" width="8.28515625" style="14" hidden="1" customWidth="1"/>
    <col min="15" max="15" width="8.28515625" style="14" bestFit="1" customWidth="1"/>
    <col min="16" max="25" width="8.42578125" style="14" customWidth="1"/>
    <col min="26" max="26" width="1.7109375" style="14" customWidth="1"/>
    <col min="27" max="27" width="7.42578125" style="14" customWidth="1"/>
    <col min="28" max="28" width="7.28515625" style="14" customWidth="1"/>
    <col min="29" max="29" width="10.7109375" style="14" customWidth="1"/>
    <col min="30" max="30" width="10.5703125" style="14" customWidth="1"/>
    <col min="31" max="31" width="11.140625" style="14" customWidth="1"/>
    <col min="32" max="32" width="15.42578125" style="14" customWidth="1"/>
    <col min="33" max="49" width="1.7109375" style="14" customWidth="1"/>
    <col min="50" max="16384" width="9.140625" style="14"/>
  </cols>
  <sheetData>
    <row r="1" spans="3:29" hidden="1" x14ac:dyDescent="0.2"/>
    <row r="2" spans="3:29" hidden="1" x14ac:dyDescent="0.2"/>
    <row r="3" spans="3:29" ht="9" customHeight="1" x14ac:dyDescent="0.2">
      <c r="C3" s="13"/>
    </row>
    <row r="4" spans="3:29" s="15" customFormat="1" ht="15.75" x14ac:dyDescent="0.2">
      <c r="D4" s="16" t="s">
        <v>1</v>
      </c>
      <c r="E4" s="16"/>
      <c r="F4" s="16"/>
      <c r="G4" s="16"/>
      <c r="H4" s="17" t="s">
        <v>126</v>
      </c>
      <c r="I4" s="1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3:29" s="15" customFormat="1" ht="15.75" x14ac:dyDescent="0.2">
      <c r="D5" s="19" t="s">
        <v>148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3:29" s="21" customFormat="1" ht="21" customHeight="1" thickBot="1" x14ac:dyDescent="0.25">
      <c r="D6" s="22"/>
      <c r="E6" s="23"/>
      <c r="F6" s="23"/>
      <c r="G6" s="23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6" t="s">
        <v>29</v>
      </c>
    </row>
    <row r="7" spans="3:29" ht="6" customHeight="1" x14ac:dyDescent="0.2">
      <c r="C7" s="27"/>
      <c r="D7" s="331" t="s">
        <v>20</v>
      </c>
      <c r="E7" s="332"/>
      <c r="F7" s="332"/>
      <c r="G7" s="332"/>
      <c r="H7" s="332"/>
      <c r="I7" s="333"/>
      <c r="J7" s="323" t="s">
        <v>30</v>
      </c>
      <c r="K7" s="329" t="s">
        <v>31</v>
      </c>
      <c r="L7" s="343" t="s">
        <v>32</v>
      </c>
      <c r="M7" s="323" t="s">
        <v>33</v>
      </c>
      <c r="N7" s="323" t="s">
        <v>18</v>
      </c>
      <c r="O7" s="323" t="s">
        <v>47</v>
      </c>
      <c r="P7" s="323" t="s">
        <v>66</v>
      </c>
      <c r="Q7" s="323" t="s">
        <v>87</v>
      </c>
      <c r="R7" s="323" t="s">
        <v>114</v>
      </c>
      <c r="S7" s="323" t="s">
        <v>119</v>
      </c>
      <c r="T7" s="323" t="s">
        <v>120</v>
      </c>
      <c r="U7" s="323" t="s">
        <v>125</v>
      </c>
      <c r="V7" s="323" t="s">
        <v>127</v>
      </c>
      <c r="W7" s="323" t="s">
        <v>128</v>
      </c>
      <c r="X7" s="323" t="s">
        <v>132</v>
      </c>
      <c r="Y7" s="340" t="s">
        <v>149</v>
      </c>
      <c r="Z7" s="28"/>
    </row>
    <row r="8" spans="3:29" ht="6" customHeight="1" x14ac:dyDescent="0.2">
      <c r="C8" s="27"/>
      <c r="D8" s="334"/>
      <c r="E8" s="335"/>
      <c r="F8" s="335"/>
      <c r="G8" s="335"/>
      <c r="H8" s="335"/>
      <c r="I8" s="336"/>
      <c r="J8" s="324"/>
      <c r="K8" s="330"/>
      <c r="L8" s="34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41"/>
      <c r="Z8" s="28"/>
    </row>
    <row r="9" spans="3:29" ht="6" customHeight="1" x14ac:dyDescent="0.2">
      <c r="C9" s="27"/>
      <c r="D9" s="334"/>
      <c r="E9" s="335"/>
      <c r="F9" s="335"/>
      <c r="G9" s="335"/>
      <c r="H9" s="335"/>
      <c r="I9" s="336"/>
      <c r="J9" s="324"/>
      <c r="K9" s="330"/>
      <c r="L9" s="34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41"/>
      <c r="Z9" s="28"/>
    </row>
    <row r="10" spans="3:29" ht="6" customHeight="1" x14ac:dyDescent="0.2">
      <c r="C10" s="27"/>
      <c r="D10" s="334"/>
      <c r="E10" s="335"/>
      <c r="F10" s="335"/>
      <c r="G10" s="335"/>
      <c r="H10" s="335"/>
      <c r="I10" s="336"/>
      <c r="J10" s="324"/>
      <c r="K10" s="330"/>
      <c r="L10" s="34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41"/>
      <c r="Z10" s="28"/>
    </row>
    <row r="11" spans="3:29" ht="15" customHeight="1" thickBot="1" x14ac:dyDescent="0.25">
      <c r="C11" s="27"/>
      <c r="D11" s="337"/>
      <c r="E11" s="338"/>
      <c r="F11" s="338"/>
      <c r="G11" s="338"/>
      <c r="H11" s="338"/>
      <c r="I11" s="339"/>
      <c r="J11" s="29" t="s">
        <v>19</v>
      </c>
      <c r="K11" s="30" t="s">
        <v>19</v>
      </c>
      <c r="L11" s="31"/>
      <c r="M11" s="29"/>
      <c r="N11" s="2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2"/>
      <c r="Z11" s="28"/>
    </row>
    <row r="12" spans="3:29" ht="15" customHeight="1" thickTop="1" thickBot="1" x14ac:dyDescent="0.25">
      <c r="C12" s="27"/>
      <c r="D12" s="186" t="s">
        <v>75</v>
      </c>
      <c r="E12" s="187"/>
      <c r="F12" s="187"/>
      <c r="G12" s="187"/>
      <c r="H12" s="187"/>
      <c r="I12" s="187"/>
      <c r="J12" s="187"/>
      <c r="K12" s="187"/>
      <c r="L12" s="188"/>
      <c r="M12" s="189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90"/>
      <c r="Z12" s="28"/>
    </row>
    <row r="13" spans="3:29" ht="15" customHeight="1" x14ac:dyDescent="0.2">
      <c r="C13" s="27"/>
      <c r="D13" s="178"/>
      <c r="E13" s="179" t="s">
        <v>130</v>
      </c>
      <c r="F13" s="179"/>
      <c r="G13" s="179"/>
      <c r="H13" s="180"/>
      <c r="I13" s="181"/>
      <c r="J13" s="239" t="s">
        <v>85</v>
      </c>
      <c r="K13" s="240" t="s">
        <v>85</v>
      </c>
      <c r="L13" s="183">
        <v>8681</v>
      </c>
      <c r="M13" s="184">
        <v>8591</v>
      </c>
      <c r="N13" s="184">
        <v>8541</v>
      </c>
      <c r="O13" s="182">
        <v>8493</v>
      </c>
      <c r="P13" s="253">
        <v>8472</v>
      </c>
      <c r="Q13" s="253">
        <v>8474</v>
      </c>
      <c r="R13" s="253">
        <v>8490</v>
      </c>
      <c r="S13" s="253">
        <v>8426</v>
      </c>
      <c r="T13" s="253">
        <v>8442</v>
      </c>
      <c r="U13" s="253">
        <v>8475</v>
      </c>
      <c r="V13" s="253">
        <v>8500</v>
      </c>
      <c r="W13" s="253">
        <v>8496</v>
      </c>
      <c r="X13" s="253">
        <v>8557</v>
      </c>
      <c r="Y13" s="185">
        <v>8558</v>
      </c>
      <c r="Z13" s="28"/>
      <c r="AB13" s="126"/>
    </row>
    <row r="14" spans="3:29" x14ac:dyDescent="0.2">
      <c r="C14" s="33"/>
      <c r="D14" s="100"/>
      <c r="E14" s="320" t="s">
        <v>36</v>
      </c>
      <c r="F14" s="157" t="s">
        <v>71</v>
      </c>
      <c r="G14" s="157"/>
      <c r="H14" s="158"/>
      <c r="I14" s="159"/>
      <c r="J14" s="241" t="s">
        <v>85</v>
      </c>
      <c r="K14" s="242" t="s">
        <v>85</v>
      </c>
      <c r="L14" s="165">
        <v>8140</v>
      </c>
      <c r="M14" s="160">
        <v>8040</v>
      </c>
      <c r="N14" s="160">
        <v>7978</v>
      </c>
      <c r="O14" s="160">
        <v>7911</v>
      </c>
      <c r="P14" s="163">
        <v>7880</v>
      </c>
      <c r="Q14" s="163">
        <v>7853</v>
      </c>
      <c r="R14" s="163">
        <v>7843</v>
      </c>
      <c r="S14" s="163">
        <v>7749</v>
      </c>
      <c r="T14" s="163">
        <v>7718</v>
      </c>
      <c r="U14" s="163">
        <v>7695</v>
      </c>
      <c r="V14" s="163">
        <v>7688</v>
      </c>
      <c r="W14" s="163">
        <v>7650</v>
      </c>
      <c r="X14" s="163">
        <v>7655</v>
      </c>
      <c r="Y14" s="161">
        <v>7634</v>
      </c>
      <c r="Z14" s="28"/>
      <c r="AB14" s="126"/>
      <c r="AC14" s="132"/>
    </row>
    <row r="15" spans="3:29" x14ac:dyDescent="0.2">
      <c r="C15" s="33"/>
      <c r="D15" s="166"/>
      <c r="E15" s="321"/>
      <c r="F15" s="342" t="s">
        <v>36</v>
      </c>
      <c r="G15" s="149" t="s">
        <v>67</v>
      </c>
      <c r="H15" s="150"/>
      <c r="I15" s="151"/>
      <c r="J15" s="243" t="s">
        <v>85</v>
      </c>
      <c r="K15" s="244" t="s">
        <v>85</v>
      </c>
      <c r="L15" s="164">
        <v>62</v>
      </c>
      <c r="M15" s="152">
        <v>62</v>
      </c>
      <c r="N15" s="152">
        <v>62</v>
      </c>
      <c r="O15" s="152">
        <v>64</v>
      </c>
      <c r="P15" s="155">
        <v>64</v>
      </c>
      <c r="Q15" s="155">
        <v>64</v>
      </c>
      <c r="R15" s="155">
        <v>64</v>
      </c>
      <c r="S15" s="155">
        <v>60</v>
      </c>
      <c r="T15" s="155">
        <v>61</v>
      </c>
      <c r="U15" s="155">
        <v>60</v>
      </c>
      <c r="V15" s="155">
        <v>59</v>
      </c>
      <c r="W15" s="155">
        <v>58</v>
      </c>
      <c r="X15" s="155">
        <v>59</v>
      </c>
      <c r="Y15" s="153">
        <v>59</v>
      </c>
      <c r="Z15" s="28"/>
      <c r="AB15" s="231"/>
      <c r="AC15" s="132"/>
    </row>
    <row r="16" spans="3:29" x14ac:dyDescent="0.2">
      <c r="C16" s="33"/>
      <c r="D16" s="45"/>
      <c r="E16" s="322"/>
      <c r="F16" s="342"/>
      <c r="G16" s="41" t="s">
        <v>68</v>
      </c>
      <c r="H16" s="42"/>
      <c r="I16" s="43"/>
      <c r="J16" s="245" t="s">
        <v>85</v>
      </c>
      <c r="K16" s="246" t="s">
        <v>85</v>
      </c>
      <c r="L16" s="124">
        <v>6660</v>
      </c>
      <c r="M16" s="44">
        <v>6613</v>
      </c>
      <c r="N16" s="44">
        <v>6576</v>
      </c>
      <c r="O16" s="44">
        <v>6537</v>
      </c>
      <c r="P16" s="254">
        <v>6516</v>
      </c>
      <c r="Q16" s="254">
        <v>6506</v>
      </c>
      <c r="R16" s="254">
        <v>6507</v>
      </c>
      <c r="S16" s="254">
        <v>6500</v>
      </c>
      <c r="T16" s="254">
        <v>6489</v>
      </c>
      <c r="U16" s="254">
        <v>6489</v>
      </c>
      <c r="V16" s="254">
        <v>6494</v>
      </c>
      <c r="W16" s="254">
        <v>6466</v>
      </c>
      <c r="X16" s="254">
        <v>6481</v>
      </c>
      <c r="Y16" s="56">
        <v>6479</v>
      </c>
      <c r="Z16" s="28"/>
      <c r="AB16" s="231"/>
      <c r="AC16" s="132"/>
    </row>
    <row r="17" spans="3:32" x14ac:dyDescent="0.2">
      <c r="C17" s="33"/>
      <c r="D17" s="45"/>
      <c r="E17" s="322"/>
      <c r="F17" s="342"/>
      <c r="G17" s="41" t="s">
        <v>70</v>
      </c>
      <c r="H17" s="42"/>
      <c r="I17" s="43"/>
      <c r="J17" s="245" t="s">
        <v>85</v>
      </c>
      <c r="K17" s="246" t="s">
        <v>85</v>
      </c>
      <c r="L17" s="124">
        <v>9</v>
      </c>
      <c r="M17" s="44">
        <v>6</v>
      </c>
      <c r="N17" s="44">
        <v>8</v>
      </c>
      <c r="O17" s="44">
        <v>8</v>
      </c>
      <c r="P17" s="254">
        <v>8</v>
      </c>
      <c r="Q17" s="254">
        <v>8</v>
      </c>
      <c r="R17" s="254">
        <v>8</v>
      </c>
      <c r="S17" s="254">
        <v>8</v>
      </c>
      <c r="T17" s="254">
        <v>6</v>
      </c>
      <c r="U17" s="254">
        <v>6</v>
      </c>
      <c r="V17" s="254">
        <v>6</v>
      </c>
      <c r="W17" s="254">
        <v>5</v>
      </c>
      <c r="X17" s="254">
        <v>6</v>
      </c>
      <c r="Y17" s="56">
        <v>6</v>
      </c>
      <c r="Z17" s="28"/>
      <c r="AB17" s="231"/>
      <c r="AC17" s="132"/>
    </row>
    <row r="18" spans="3:32" x14ac:dyDescent="0.2">
      <c r="C18" s="33"/>
      <c r="D18" s="45"/>
      <c r="E18" s="322"/>
      <c r="F18" s="342"/>
      <c r="G18" s="75" t="s">
        <v>69</v>
      </c>
      <c r="H18" s="76"/>
      <c r="I18" s="77"/>
      <c r="J18" s="247" t="s">
        <v>85</v>
      </c>
      <c r="K18" s="248" t="s">
        <v>85</v>
      </c>
      <c r="L18" s="169">
        <v>1409</v>
      </c>
      <c r="M18" s="167">
        <v>1359</v>
      </c>
      <c r="N18" s="167">
        <v>1332</v>
      </c>
      <c r="O18" s="167">
        <v>1302</v>
      </c>
      <c r="P18" s="255">
        <v>1292</v>
      </c>
      <c r="Q18" s="255">
        <v>1275</v>
      </c>
      <c r="R18" s="255">
        <v>1264</v>
      </c>
      <c r="S18" s="255">
        <v>1181</v>
      </c>
      <c r="T18" s="255">
        <v>1162</v>
      </c>
      <c r="U18" s="255">
        <v>1140</v>
      </c>
      <c r="V18" s="255">
        <v>1129</v>
      </c>
      <c r="W18" s="255">
        <v>1121</v>
      </c>
      <c r="X18" s="255">
        <v>1109</v>
      </c>
      <c r="Y18" s="168">
        <v>1090</v>
      </c>
      <c r="Z18" s="28"/>
      <c r="AB18" s="231"/>
      <c r="AC18" s="132"/>
    </row>
    <row r="19" spans="3:32" x14ac:dyDescent="0.2">
      <c r="C19" s="33"/>
      <c r="D19" s="45"/>
      <c r="E19" s="322"/>
      <c r="F19" s="157" t="s">
        <v>122</v>
      </c>
      <c r="G19" s="157"/>
      <c r="H19" s="158"/>
      <c r="I19" s="159"/>
      <c r="J19" s="249" t="s">
        <v>85</v>
      </c>
      <c r="K19" s="250" t="s">
        <v>85</v>
      </c>
      <c r="L19" s="170">
        <v>448</v>
      </c>
      <c r="M19" s="160">
        <v>458</v>
      </c>
      <c r="N19" s="160">
        <v>469</v>
      </c>
      <c r="O19" s="160">
        <v>484</v>
      </c>
      <c r="P19" s="163">
        <v>495</v>
      </c>
      <c r="Q19" s="163">
        <v>522</v>
      </c>
      <c r="R19" s="163">
        <v>543</v>
      </c>
      <c r="S19" s="163">
        <v>572</v>
      </c>
      <c r="T19" s="163">
        <v>617</v>
      </c>
      <c r="U19" s="163">
        <v>669</v>
      </c>
      <c r="V19" s="163">
        <v>700</v>
      </c>
      <c r="W19" s="163">
        <v>733</v>
      </c>
      <c r="X19" s="163">
        <v>789</v>
      </c>
      <c r="Y19" s="161">
        <v>809</v>
      </c>
      <c r="Z19" s="28"/>
      <c r="AB19" s="231"/>
      <c r="AC19" s="132"/>
    </row>
    <row r="20" spans="3:32" ht="13.5" thickBot="1" x14ac:dyDescent="0.25">
      <c r="C20" s="33"/>
      <c r="D20" s="45"/>
      <c r="E20" s="322"/>
      <c r="F20" s="196" t="s">
        <v>72</v>
      </c>
      <c r="G20" s="196"/>
      <c r="H20" s="197"/>
      <c r="I20" s="198"/>
      <c r="J20" s="251" t="s">
        <v>85</v>
      </c>
      <c r="K20" s="252" t="s">
        <v>85</v>
      </c>
      <c r="L20" s="210">
        <v>93</v>
      </c>
      <c r="M20" s="199">
        <v>93</v>
      </c>
      <c r="N20" s="199">
        <v>94</v>
      </c>
      <c r="O20" s="199">
        <v>98</v>
      </c>
      <c r="P20" s="202">
        <v>97</v>
      </c>
      <c r="Q20" s="202">
        <v>99</v>
      </c>
      <c r="R20" s="202">
        <v>104</v>
      </c>
      <c r="S20" s="202">
        <v>105</v>
      </c>
      <c r="T20" s="202">
        <v>107</v>
      </c>
      <c r="U20" s="202">
        <v>111</v>
      </c>
      <c r="V20" s="202">
        <v>112</v>
      </c>
      <c r="W20" s="202">
        <v>113</v>
      </c>
      <c r="X20" s="202">
        <v>113</v>
      </c>
      <c r="Y20" s="211">
        <v>115</v>
      </c>
      <c r="Z20" s="28"/>
      <c r="AB20" s="231"/>
      <c r="AC20" s="132"/>
    </row>
    <row r="21" spans="3:32" ht="13.5" thickBot="1" x14ac:dyDescent="0.25">
      <c r="C21" s="177"/>
      <c r="D21" s="216" t="s">
        <v>76</v>
      </c>
      <c r="E21" s="217"/>
      <c r="F21" s="217"/>
      <c r="G21" s="217"/>
      <c r="H21" s="217"/>
      <c r="I21" s="217"/>
      <c r="J21" s="217"/>
      <c r="K21" s="217"/>
      <c r="L21" s="218"/>
      <c r="M21" s="219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20"/>
      <c r="Z21" s="55"/>
      <c r="AB21" s="126"/>
    </row>
    <row r="22" spans="3:32" x14ac:dyDescent="0.2">
      <c r="C22" s="177"/>
      <c r="D22" s="178"/>
      <c r="E22" s="179" t="s">
        <v>35</v>
      </c>
      <c r="F22" s="179"/>
      <c r="G22" s="179"/>
      <c r="H22" s="180"/>
      <c r="I22" s="181"/>
      <c r="J22" s="212">
        <v>1887775</v>
      </c>
      <c r="K22" s="213">
        <v>1850642</v>
      </c>
      <c r="L22" s="214">
        <v>1808650</v>
      </c>
      <c r="M22" s="212">
        <v>1769701</v>
      </c>
      <c r="N22" s="215">
        <v>1737704</v>
      </c>
      <c r="O22" s="212">
        <v>1713523</v>
      </c>
      <c r="P22" s="215">
        <v>1696911</v>
      </c>
      <c r="Q22" s="215">
        <v>1684376</v>
      </c>
      <c r="R22" s="215">
        <v>1671275</v>
      </c>
      <c r="S22" s="215">
        <v>1665679</v>
      </c>
      <c r="T22" s="215">
        <v>1672036</v>
      </c>
      <c r="U22" s="215">
        <v>1687998</v>
      </c>
      <c r="V22" s="215">
        <v>1703238</v>
      </c>
      <c r="W22" s="215">
        <v>1719487</v>
      </c>
      <c r="X22" s="215">
        <v>1734063</v>
      </c>
      <c r="Y22" s="213">
        <v>1747747</v>
      </c>
      <c r="Z22" s="55"/>
      <c r="AC22" s="296"/>
    </row>
    <row r="23" spans="3:32" ht="12.75" customHeight="1" x14ac:dyDescent="0.2">
      <c r="C23" s="177"/>
      <c r="D23" s="83"/>
      <c r="E23" s="325" t="s">
        <v>36</v>
      </c>
      <c r="F23" s="156" t="s">
        <v>71</v>
      </c>
      <c r="G23" s="157"/>
      <c r="H23" s="158"/>
      <c r="I23" s="159"/>
      <c r="J23" s="160">
        <v>1780215</v>
      </c>
      <c r="K23" s="161">
        <v>1741851</v>
      </c>
      <c r="L23" s="162">
        <v>1698818</v>
      </c>
      <c r="M23" s="160">
        <v>1658083</v>
      </c>
      <c r="N23" s="163">
        <v>1625603</v>
      </c>
      <c r="O23" s="160">
        <v>1600200</v>
      </c>
      <c r="P23" s="163">
        <v>1583325</v>
      </c>
      <c r="Q23" s="163">
        <v>1575784</v>
      </c>
      <c r="R23" s="163">
        <v>1569033</v>
      </c>
      <c r="S23" s="163">
        <v>1567574</v>
      </c>
      <c r="T23" s="163">
        <v>1574864</v>
      </c>
      <c r="U23" s="163">
        <v>1588442</v>
      </c>
      <c r="V23" s="163">
        <v>1601231</v>
      </c>
      <c r="W23" s="163">
        <v>1613821</v>
      </c>
      <c r="X23" s="163">
        <v>1624866</v>
      </c>
      <c r="Y23" s="161">
        <v>1635619</v>
      </c>
      <c r="Z23" s="55"/>
      <c r="AC23" s="296"/>
    </row>
    <row r="24" spans="3:32" ht="12.75" customHeight="1" x14ac:dyDescent="0.2">
      <c r="C24" s="177"/>
      <c r="D24" s="45"/>
      <c r="E24" s="326"/>
      <c r="F24" s="328" t="s">
        <v>36</v>
      </c>
      <c r="G24" s="149" t="s">
        <v>67</v>
      </c>
      <c r="H24" s="150"/>
      <c r="I24" s="151"/>
      <c r="J24" s="152">
        <v>3335</v>
      </c>
      <c r="K24" s="153">
        <v>3251</v>
      </c>
      <c r="L24" s="154">
        <v>3267</v>
      </c>
      <c r="M24" s="152">
        <v>3213</v>
      </c>
      <c r="N24" s="155">
        <v>3323</v>
      </c>
      <c r="O24" s="152">
        <v>3391</v>
      </c>
      <c r="P24" s="155">
        <v>3467</v>
      </c>
      <c r="Q24" s="155">
        <v>3301</v>
      </c>
      <c r="R24" s="155">
        <v>3182</v>
      </c>
      <c r="S24" s="155">
        <v>2931</v>
      </c>
      <c r="T24" s="155">
        <v>2815</v>
      </c>
      <c r="U24" s="155">
        <v>2763</v>
      </c>
      <c r="V24" s="155">
        <v>2903</v>
      </c>
      <c r="W24" s="155">
        <v>2889</v>
      </c>
      <c r="X24" s="155">
        <v>2813</v>
      </c>
      <c r="Y24" s="153">
        <v>2911</v>
      </c>
      <c r="Z24" s="55"/>
      <c r="AC24" s="296"/>
    </row>
    <row r="25" spans="3:32" x14ac:dyDescent="0.2">
      <c r="C25" s="177"/>
      <c r="D25" s="45"/>
      <c r="E25" s="326"/>
      <c r="F25" s="328"/>
      <c r="G25" s="149" t="s">
        <v>68</v>
      </c>
      <c r="H25" s="150"/>
      <c r="I25" s="151"/>
      <c r="J25" s="152">
        <v>1234243</v>
      </c>
      <c r="K25" s="153">
        <v>1195949</v>
      </c>
      <c r="L25" s="154">
        <v>1157785</v>
      </c>
      <c r="M25" s="152">
        <v>1121825</v>
      </c>
      <c r="N25" s="155">
        <v>1096645</v>
      </c>
      <c r="O25" s="152">
        <v>1077575</v>
      </c>
      <c r="P25" s="155">
        <v>1067854</v>
      </c>
      <c r="Q25" s="155">
        <v>1077462</v>
      </c>
      <c r="R25" s="155">
        <v>1095653</v>
      </c>
      <c r="S25" s="155">
        <v>1119660</v>
      </c>
      <c r="T25" s="155">
        <v>1146572</v>
      </c>
      <c r="U25" s="155">
        <v>1174507</v>
      </c>
      <c r="V25" s="155">
        <v>1198133</v>
      </c>
      <c r="W25" s="155">
        <v>1217638</v>
      </c>
      <c r="X25" s="155">
        <v>1235311</v>
      </c>
      <c r="Y25" s="153">
        <v>1248266</v>
      </c>
      <c r="Z25" s="55"/>
      <c r="AC25" s="296"/>
    </row>
    <row r="26" spans="3:32" x14ac:dyDescent="0.2">
      <c r="C26" s="177"/>
      <c r="D26" s="45"/>
      <c r="E26" s="326"/>
      <c r="F26" s="328"/>
      <c r="G26" s="149" t="s">
        <v>70</v>
      </c>
      <c r="H26" s="150"/>
      <c r="I26" s="151"/>
      <c r="J26" s="152">
        <v>2086</v>
      </c>
      <c r="K26" s="153">
        <v>1903</v>
      </c>
      <c r="L26" s="154">
        <v>1502</v>
      </c>
      <c r="M26" s="152">
        <v>951</v>
      </c>
      <c r="N26" s="155">
        <v>1226</v>
      </c>
      <c r="O26" s="152">
        <v>1476</v>
      </c>
      <c r="P26" s="155">
        <v>1803</v>
      </c>
      <c r="Q26" s="155">
        <v>1889</v>
      </c>
      <c r="R26" s="155">
        <v>1853</v>
      </c>
      <c r="S26" s="155">
        <v>1792</v>
      </c>
      <c r="T26" s="155">
        <v>1782</v>
      </c>
      <c r="U26" s="155">
        <v>1690</v>
      </c>
      <c r="V26" s="155">
        <v>1762</v>
      </c>
      <c r="W26" s="155">
        <v>1848</v>
      </c>
      <c r="X26" s="155">
        <v>1941</v>
      </c>
      <c r="Y26" s="153">
        <v>2045</v>
      </c>
      <c r="Z26" s="55"/>
      <c r="AC26" s="296"/>
    </row>
    <row r="27" spans="3:32" x14ac:dyDescent="0.2">
      <c r="C27" s="177"/>
      <c r="D27" s="45"/>
      <c r="E27" s="326"/>
      <c r="F27" s="328"/>
      <c r="G27" s="103" t="s">
        <v>69</v>
      </c>
      <c r="H27" s="104"/>
      <c r="I27" s="105"/>
      <c r="J27" s="191">
        <v>540551</v>
      </c>
      <c r="K27" s="192">
        <v>540748</v>
      </c>
      <c r="L27" s="193">
        <v>536264</v>
      </c>
      <c r="M27" s="191">
        <v>532094</v>
      </c>
      <c r="N27" s="194">
        <v>524409</v>
      </c>
      <c r="O27" s="191">
        <v>517758</v>
      </c>
      <c r="P27" s="194">
        <v>510201</v>
      </c>
      <c r="Q27" s="194">
        <v>493132</v>
      </c>
      <c r="R27" s="194">
        <v>468345</v>
      </c>
      <c r="S27" s="194">
        <v>443191</v>
      </c>
      <c r="T27" s="194">
        <v>423695</v>
      </c>
      <c r="U27" s="194">
        <v>409482</v>
      </c>
      <c r="V27" s="194">
        <v>398433</v>
      </c>
      <c r="W27" s="194">
        <v>391446</v>
      </c>
      <c r="X27" s="194">
        <v>384801</v>
      </c>
      <c r="Y27" s="192">
        <v>382397</v>
      </c>
      <c r="Z27" s="55"/>
      <c r="AC27" s="296"/>
    </row>
    <row r="28" spans="3:32" x14ac:dyDescent="0.2">
      <c r="C28" s="177"/>
      <c r="D28" s="45"/>
      <c r="E28" s="326"/>
      <c r="F28" s="156" t="s">
        <v>122</v>
      </c>
      <c r="G28" s="157"/>
      <c r="H28" s="158"/>
      <c r="I28" s="159"/>
      <c r="J28" s="160">
        <v>91687</v>
      </c>
      <c r="K28" s="161">
        <v>92665</v>
      </c>
      <c r="L28" s="162">
        <v>93533</v>
      </c>
      <c r="M28" s="160">
        <v>95009</v>
      </c>
      <c r="N28" s="163">
        <v>95229</v>
      </c>
      <c r="O28" s="160">
        <v>96051</v>
      </c>
      <c r="P28" s="163">
        <v>96285</v>
      </c>
      <c r="Q28" s="163">
        <v>91105</v>
      </c>
      <c r="R28" s="163">
        <v>84289</v>
      </c>
      <c r="S28" s="163">
        <v>79647</v>
      </c>
      <c r="T28" s="163">
        <v>78203</v>
      </c>
      <c r="U28" s="163">
        <v>79832</v>
      </c>
      <c r="V28" s="163">
        <v>81907</v>
      </c>
      <c r="W28" s="163">
        <v>85082</v>
      </c>
      <c r="X28" s="163">
        <v>88270</v>
      </c>
      <c r="Y28" s="161">
        <v>90976</v>
      </c>
      <c r="Z28" s="55"/>
      <c r="AC28" s="296"/>
    </row>
    <row r="29" spans="3:32" ht="13.5" thickBot="1" x14ac:dyDescent="0.25">
      <c r="C29" s="177"/>
      <c r="D29" s="45"/>
      <c r="E29" s="326"/>
      <c r="F29" s="195" t="s">
        <v>72</v>
      </c>
      <c r="G29" s="196"/>
      <c r="H29" s="197"/>
      <c r="I29" s="198"/>
      <c r="J29" s="199">
        <v>15873</v>
      </c>
      <c r="K29" s="200">
        <v>16126</v>
      </c>
      <c r="L29" s="201">
        <v>16299</v>
      </c>
      <c r="M29" s="199">
        <v>16609</v>
      </c>
      <c r="N29" s="202">
        <v>16872</v>
      </c>
      <c r="O29" s="199">
        <v>17272</v>
      </c>
      <c r="P29" s="202">
        <v>17301</v>
      </c>
      <c r="Q29" s="202">
        <v>17487</v>
      </c>
      <c r="R29" s="202">
        <v>17953</v>
      </c>
      <c r="S29" s="202">
        <v>18458</v>
      </c>
      <c r="T29" s="202">
        <v>18969</v>
      </c>
      <c r="U29" s="202">
        <v>19724</v>
      </c>
      <c r="V29" s="202">
        <v>20100</v>
      </c>
      <c r="W29" s="202">
        <v>20584</v>
      </c>
      <c r="X29" s="202">
        <v>20927</v>
      </c>
      <c r="Y29" s="200">
        <v>21152</v>
      </c>
      <c r="Z29" s="55"/>
      <c r="AC29" s="296"/>
    </row>
    <row r="30" spans="3:32" x14ac:dyDescent="0.2">
      <c r="C30" s="177"/>
      <c r="D30" s="66"/>
      <c r="E30" s="67" t="s">
        <v>83</v>
      </c>
      <c r="F30" s="67"/>
      <c r="G30" s="67"/>
      <c r="H30" s="68"/>
      <c r="I30" s="69"/>
      <c r="J30" s="203">
        <v>924356</v>
      </c>
      <c r="K30" s="204">
        <v>908094</v>
      </c>
      <c r="L30" s="205">
        <v>886522</v>
      </c>
      <c r="M30" s="203">
        <v>867709</v>
      </c>
      <c r="N30" s="206">
        <v>852673</v>
      </c>
      <c r="O30" s="203">
        <v>841083</v>
      </c>
      <c r="P30" s="206">
        <v>831991</v>
      </c>
      <c r="Q30" s="206">
        <v>825353</v>
      </c>
      <c r="R30" s="206">
        <v>819122</v>
      </c>
      <c r="S30" s="206">
        <v>816918</v>
      </c>
      <c r="T30" s="206">
        <v>819363</v>
      </c>
      <c r="U30" s="206">
        <v>827646</v>
      </c>
      <c r="V30" s="206">
        <v>835070</v>
      </c>
      <c r="W30" s="206">
        <v>842251</v>
      </c>
      <c r="X30" s="206">
        <v>848938</v>
      </c>
      <c r="Y30" s="204">
        <v>855724</v>
      </c>
      <c r="Z30" s="55"/>
    </row>
    <row r="31" spans="3:32" x14ac:dyDescent="0.2">
      <c r="C31" s="177"/>
      <c r="D31" s="83"/>
      <c r="E31" s="325" t="s">
        <v>36</v>
      </c>
      <c r="F31" s="156" t="s">
        <v>71</v>
      </c>
      <c r="G31" s="157"/>
      <c r="H31" s="158"/>
      <c r="I31" s="159"/>
      <c r="J31" s="160">
        <v>865022</v>
      </c>
      <c r="K31" s="161">
        <v>847032</v>
      </c>
      <c r="L31" s="162">
        <v>824351</v>
      </c>
      <c r="M31" s="160">
        <v>804425</v>
      </c>
      <c r="N31" s="163">
        <v>789099</v>
      </c>
      <c r="O31" s="160">
        <v>776928</v>
      </c>
      <c r="P31" s="163">
        <v>769193</v>
      </c>
      <c r="Q31" s="163">
        <v>766073</v>
      </c>
      <c r="R31" s="163">
        <v>763712</v>
      </c>
      <c r="S31" s="163">
        <v>764068</v>
      </c>
      <c r="T31" s="163">
        <v>767296</v>
      </c>
      <c r="U31" s="163">
        <v>773639</v>
      </c>
      <c r="V31" s="163">
        <v>779955</v>
      </c>
      <c r="W31" s="163">
        <v>785329</v>
      </c>
      <c r="X31" s="163">
        <v>790272</v>
      </c>
      <c r="Y31" s="161">
        <v>795173</v>
      </c>
      <c r="Z31" s="55"/>
      <c r="AB31" s="126"/>
      <c r="AC31" s="126"/>
      <c r="AD31" s="126"/>
      <c r="AE31" s="126"/>
      <c r="AF31" s="126"/>
    </row>
    <row r="32" spans="3:32" x14ac:dyDescent="0.2">
      <c r="C32" s="177"/>
      <c r="D32" s="45"/>
      <c r="E32" s="326"/>
      <c r="F32" s="328" t="s">
        <v>36</v>
      </c>
      <c r="G32" s="149" t="s">
        <v>67</v>
      </c>
      <c r="H32" s="150"/>
      <c r="I32" s="151"/>
      <c r="J32" s="152">
        <v>1088</v>
      </c>
      <c r="K32" s="153">
        <v>1090</v>
      </c>
      <c r="L32" s="154">
        <v>1087</v>
      </c>
      <c r="M32" s="152">
        <v>1097</v>
      </c>
      <c r="N32" s="155">
        <v>1100</v>
      </c>
      <c r="O32" s="152">
        <v>1177</v>
      </c>
      <c r="P32" s="155">
        <v>1205</v>
      </c>
      <c r="Q32" s="155">
        <v>1097</v>
      </c>
      <c r="R32" s="155">
        <v>1078</v>
      </c>
      <c r="S32" s="155">
        <v>1025</v>
      </c>
      <c r="T32" s="155">
        <v>957</v>
      </c>
      <c r="U32" s="155">
        <v>931</v>
      </c>
      <c r="V32" s="155">
        <v>1011</v>
      </c>
      <c r="W32" s="155">
        <v>996</v>
      </c>
      <c r="X32" s="155">
        <v>963</v>
      </c>
      <c r="Y32" s="153">
        <v>993</v>
      </c>
      <c r="Z32" s="55"/>
      <c r="AB32" s="126"/>
      <c r="AC32" s="126"/>
      <c r="AD32" s="126"/>
      <c r="AE32" s="126"/>
      <c r="AF32" s="126"/>
    </row>
    <row r="33" spans="3:32" x14ac:dyDescent="0.2">
      <c r="C33" s="177"/>
      <c r="D33" s="45"/>
      <c r="E33" s="326"/>
      <c r="F33" s="328"/>
      <c r="G33" s="149" t="s">
        <v>68</v>
      </c>
      <c r="H33" s="150"/>
      <c r="I33" s="151"/>
      <c r="J33" s="152">
        <v>598406</v>
      </c>
      <c r="K33" s="153">
        <v>579839</v>
      </c>
      <c r="L33" s="154">
        <v>560695</v>
      </c>
      <c r="M33" s="152">
        <v>543001</v>
      </c>
      <c r="N33" s="155">
        <v>531342</v>
      </c>
      <c r="O33" s="152">
        <v>521692</v>
      </c>
      <c r="P33" s="155">
        <v>517546</v>
      </c>
      <c r="Q33" s="155">
        <v>522878</v>
      </c>
      <c r="R33" s="155">
        <v>532117</v>
      </c>
      <c r="S33" s="155">
        <v>544631</v>
      </c>
      <c r="T33" s="155">
        <v>557811</v>
      </c>
      <c r="U33" s="155">
        <v>571399</v>
      </c>
      <c r="V33" s="155">
        <v>583241</v>
      </c>
      <c r="W33" s="155">
        <v>592789</v>
      </c>
      <c r="X33" s="155">
        <v>601451</v>
      </c>
      <c r="Y33" s="153">
        <v>607655</v>
      </c>
      <c r="Z33" s="55"/>
      <c r="AB33" s="126"/>
      <c r="AC33" s="126"/>
      <c r="AD33" s="126"/>
      <c r="AE33" s="126"/>
      <c r="AF33" s="126"/>
    </row>
    <row r="34" spans="3:32" x14ac:dyDescent="0.2">
      <c r="C34" s="177"/>
      <c r="D34" s="45"/>
      <c r="E34" s="326"/>
      <c r="F34" s="328"/>
      <c r="G34" s="149" t="s">
        <v>70</v>
      </c>
      <c r="H34" s="150"/>
      <c r="I34" s="151"/>
      <c r="J34" s="152">
        <v>487</v>
      </c>
      <c r="K34" s="153">
        <v>397</v>
      </c>
      <c r="L34" s="154">
        <v>332</v>
      </c>
      <c r="M34" s="152">
        <v>260</v>
      </c>
      <c r="N34" s="155">
        <v>245</v>
      </c>
      <c r="O34" s="152">
        <v>297</v>
      </c>
      <c r="P34" s="155">
        <v>342</v>
      </c>
      <c r="Q34" s="155">
        <v>367</v>
      </c>
      <c r="R34" s="155">
        <v>333</v>
      </c>
      <c r="S34" s="155">
        <v>318</v>
      </c>
      <c r="T34" s="155">
        <v>343</v>
      </c>
      <c r="U34" s="155">
        <v>333</v>
      </c>
      <c r="V34" s="155">
        <v>317</v>
      </c>
      <c r="W34" s="155">
        <v>348</v>
      </c>
      <c r="X34" s="155">
        <v>426</v>
      </c>
      <c r="Y34" s="153">
        <v>517</v>
      </c>
      <c r="Z34" s="55"/>
      <c r="AB34" s="126"/>
      <c r="AC34" s="126"/>
      <c r="AD34" s="126"/>
      <c r="AE34" s="126"/>
      <c r="AF34" s="126"/>
    </row>
    <row r="35" spans="3:32" x14ac:dyDescent="0.2">
      <c r="C35" s="177"/>
      <c r="D35" s="45"/>
      <c r="E35" s="326"/>
      <c r="F35" s="328"/>
      <c r="G35" s="103" t="s">
        <v>69</v>
      </c>
      <c r="H35" s="104"/>
      <c r="I35" s="105"/>
      <c r="J35" s="191">
        <v>265041</v>
      </c>
      <c r="K35" s="192">
        <v>265706</v>
      </c>
      <c r="L35" s="193">
        <v>262237</v>
      </c>
      <c r="M35" s="191">
        <v>260067</v>
      </c>
      <c r="N35" s="194">
        <v>256412</v>
      </c>
      <c r="O35" s="191">
        <v>253762</v>
      </c>
      <c r="P35" s="194">
        <v>250100</v>
      </c>
      <c r="Q35" s="194">
        <v>241731</v>
      </c>
      <c r="R35" s="194">
        <v>230184</v>
      </c>
      <c r="S35" s="194">
        <v>218094</v>
      </c>
      <c r="T35" s="194">
        <v>208185</v>
      </c>
      <c r="U35" s="194">
        <v>200976</v>
      </c>
      <c r="V35" s="194">
        <v>195386</v>
      </c>
      <c r="W35" s="194">
        <v>191196</v>
      </c>
      <c r="X35" s="194">
        <v>187432</v>
      </c>
      <c r="Y35" s="192">
        <v>186008</v>
      </c>
      <c r="Z35" s="55"/>
      <c r="AB35" s="126"/>
      <c r="AC35" s="126"/>
      <c r="AD35" s="126"/>
      <c r="AE35" s="126"/>
      <c r="AF35" s="126"/>
    </row>
    <row r="36" spans="3:32" x14ac:dyDescent="0.2">
      <c r="C36" s="177"/>
      <c r="D36" s="45"/>
      <c r="E36" s="326"/>
      <c r="F36" s="156" t="s">
        <v>122</v>
      </c>
      <c r="G36" s="157"/>
      <c r="H36" s="158"/>
      <c r="I36" s="159"/>
      <c r="J36" s="160">
        <v>49362</v>
      </c>
      <c r="K36" s="161">
        <v>50935</v>
      </c>
      <c r="L36" s="162">
        <v>51902</v>
      </c>
      <c r="M36" s="160">
        <v>52902</v>
      </c>
      <c r="N36" s="163">
        <v>53054</v>
      </c>
      <c r="O36" s="160">
        <v>53451</v>
      </c>
      <c r="P36" s="163">
        <v>52081</v>
      </c>
      <c r="Q36" s="163">
        <v>48477</v>
      </c>
      <c r="R36" s="163">
        <v>44410</v>
      </c>
      <c r="S36" s="163">
        <v>41552</v>
      </c>
      <c r="T36" s="163">
        <v>40501</v>
      </c>
      <c r="U36" s="163">
        <v>42014</v>
      </c>
      <c r="V36" s="163">
        <v>43005</v>
      </c>
      <c r="W36" s="163">
        <v>44504</v>
      </c>
      <c r="X36" s="163">
        <v>46066</v>
      </c>
      <c r="Y36" s="161">
        <v>47864</v>
      </c>
      <c r="Z36" s="55"/>
      <c r="AB36" s="126"/>
      <c r="AC36" s="126"/>
      <c r="AD36" s="126"/>
      <c r="AE36" s="126"/>
      <c r="AF36" s="126"/>
    </row>
    <row r="37" spans="3:32" ht="13.5" thickBot="1" x14ac:dyDescent="0.25">
      <c r="C37" s="177"/>
      <c r="D37" s="73"/>
      <c r="E37" s="327"/>
      <c r="F37" s="207" t="s">
        <v>72</v>
      </c>
      <c r="G37" s="171"/>
      <c r="H37" s="172"/>
      <c r="I37" s="173"/>
      <c r="J37" s="174">
        <v>9972</v>
      </c>
      <c r="K37" s="208">
        <v>10127</v>
      </c>
      <c r="L37" s="209">
        <v>10269</v>
      </c>
      <c r="M37" s="174">
        <v>10382</v>
      </c>
      <c r="N37" s="175">
        <v>10520</v>
      </c>
      <c r="O37" s="174">
        <v>10704</v>
      </c>
      <c r="P37" s="175">
        <v>10717</v>
      </c>
      <c r="Q37" s="175">
        <v>10803</v>
      </c>
      <c r="R37" s="175">
        <v>11000</v>
      </c>
      <c r="S37" s="175">
        <v>11298</v>
      </c>
      <c r="T37" s="175">
        <v>11566</v>
      </c>
      <c r="U37" s="175">
        <v>11993</v>
      </c>
      <c r="V37" s="175">
        <v>12110</v>
      </c>
      <c r="W37" s="175">
        <v>12418</v>
      </c>
      <c r="X37" s="175">
        <v>12600</v>
      </c>
      <c r="Y37" s="208">
        <v>12687</v>
      </c>
      <c r="Z37" s="55"/>
      <c r="AB37" s="126"/>
      <c r="AC37" s="126"/>
      <c r="AD37" s="126"/>
      <c r="AE37" s="126"/>
      <c r="AF37" s="126"/>
    </row>
    <row r="38" spans="3:32" ht="13.5" x14ac:dyDescent="0.25">
      <c r="D38" s="51" t="s">
        <v>34</v>
      </c>
      <c r="E38" s="52"/>
      <c r="F38" s="52"/>
      <c r="G38" s="52"/>
      <c r="H38" s="52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117</v>
      </c>
      <c r="Z38" s="14" t="s">
        <v>29</v>
      </c>
      <c r="AC38" s="296"/>
    </row>
    <row r="39" spans="3:32" ht="11.25" customHeight="1" x14ac:dyDescent="0.2">
      <c r="D39" s="54" t="s">
        <v>19</v>
      </c>
      <c r="E39" s="319" t="s">
        <v>63</v>
      </c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</row>
    <row r="49" spans="10:25" x14ac:dyDescent="0.2"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</row>
    <row r="50" spans="10:25" x14ac:dyDescent="0.2"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</row>
    <row r="51" spans="10:25" x14ac:dyDescent="0.2"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</row>
    <row r="52" spans="10:25" x14ac:dyDescent="0.2"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</row>
    <row r="53" spans="10:25" x14ac:dyDescent="0.2"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</row>
    <row r="54" spans="10:25" x14ac:dyDescent="0.2"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</row>
    <row r="55" spans="10:25" x14ac:dyDescent="0.2"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</row>
    <row r="56" spans="10:25" x14ac:dyDescent="0.2"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0:25" x14ac:dyDescent="0.2"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0:25" x14ac:dyDescent="0.2"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</sheetData>
  <mergeCells count="24">
    <mergeCell ref="E23:E29"/>
    <mergeCell ref="X7:X10"/>
    <mergeCell ref="F32:F35"/>
    <mergeCell ref="W7:W10"/>
    <mergeCell ref="Y7:Y10"/>
    <mergeCell ref="F15:F18"/>
    <mergeCell ref="O7:O10"/>
    <mergeCell ref="L7:L10"/>
    <mergeCell ref="E39:Y39"/>
    <mergeCell ref="E14:E20"/>
    <mergeCell ref="T7:T10"/>
    <mergeCell ref="S7:S10"/>
    <mergeCell ref="R7:R10"/>
    <mergeCell ref="Q7:Q10"/>
    <mergeCell ref="E31:E37"/>
    <mergeCell ref="V7:V10"/>
    <mergeCell ref="U7:U10"/>
    <mergeCell ref="P7:P10"/>
    <mergeCell ref="F24:F27"/>
    <mergeCell ref="J7:J10"/>
    <mergeCell ref="K7:K10"/>
    <mergeCell ref="N7:N10"/>
    <mergeCell ref="M7:M10"/>
    <mergeCell ref="D7:I11"/>
  </mergeCells>
  <phoneticPr fontId="0" type="noConversion"/>
  <conditionalFormatting sqref="G6">
    <cfRule type="expression" dxfId="26" priority="1" stopIfTrue="1">
      <formula>Z6=" "</formula>
    </cfRule>
  </conditionalFormatting>
  <conditionalFormatting sqref="D6">
    <cfRule type="cellIs" dxfId="25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24" priority="3" stopIfTrue="1">
      <formula>#REF!=" ?"</formula>
    </cfRule>
  </conditionalFormatting>
  <printOptions horizontalCentered="1"/>
  <pageMargins left="0.26" right="0.24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C1:S20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14" hidden="1" customWidth="1"/>
    <col min="3" max="3" width="1.7109375" style="14" customWidth="1"/>
    <col min="4" max="4" width="1.140625" style="14" customWidth="1"/>
    <col min="5" max="5" width="2.140625" style="14" customWidth="1"/>
    <col min="6" max="6" width="1.7109375" style="14" customWidth="1"/>
    <col min="7" max="7" width="15.28515625" style="14" customWidth="1"/>
    <col min="8" max="8" width="13.7109375" style="14" customWidth="1"/>
    <col min="9" max="9" width="1.140625" style="14" customWidth="1"/>
    <col min="10" max="10" width="8" style="14" hidden="1" customWidth="1"/>
    <col min="11" max="18" width="8" style="14" customWidth="1"/>
    <col min="19" max="45" width="1.7109375" style="14" customWidth="1"/>
    <col min="46" max="16384" width="9.140625" style="14"/>
  </cols>
  <sheetData>
    <row r="1" spans="3:19" hidden="1" x14ac:dyDescent="0.2"/>
    <row r="2" spans="3:19" hidden="1" x14ac:dyDescent="0.2"/>
    <row r="3" spans="3:19" ht="9" customHeight="1" x14ac:dyDescent="0.2">
      <c r="C3" s="13"/>
    </row>
    <row r="4" spans="3:19" s="15" customFormat="1" ht="15.75" x14ac:dyDescent="0.2">
      <c r="D4" s="16" t="s">
        <v>44</v>
      </c>
      <c r="E4" s="16"/>
      <c r="F4" s="16"/>
      <c r="G4" s="16"/>
      <c r="H4" s="17" t="s">
        <v>115</v>
      </c>
      <c r="I4" s="18"/>
      <c r="J4" s="16"/>
      <c r="K4" s="16"/>
      <c r="L4" s="16"/>
      <c r="M4" s="16"/>
      <c r="N4" s="16"/>
      <c r="O4" s="16"/>
      <c r="P4" s="16"/>
      <c r="Q4" s="16"/>
      <c r="R4" s="16"/>
    </row>
    <row r="5" spans="3:19" s="15" customFormat="1" ht="15.75" x14ac:dyDescent="0.2">
      <c r="D5" s="19" t="s">
        <v>150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3:19" s="21" customFormat="1" ht="21" customHeight="1" thickBot="1" x14ac:dyDescent="0.25">
      <c r="D6" s="22"/>
      <c r="E6" s="23"/>
      <c r="F6" s="23"/>
      <c r="G6" s="23"/>
      <c r="H6" s="23"/>
      <c r="I6" s="24"/>
      <c r="J6" s="24"/>
      <c r="K6" s="24"/>
      <c r="L6" s="24"/>
      <c r="M6" s="24"/>
      <c r="N6" s="24"/>
      <c r="O6" s="24"/>
      <c r="P6" s="24"/>
      <c r="Q6" s="24"/>
      <c r="R6" s="25"/>
      <c r="S6" s="26" t="s">
        <v>29</v>
      </c>
    </row>
    <row r="7" spans="3:19" ht="6" customHeight="1" x14ac:dyDescent="0.2">
      <c r="C7" s="27"/>
      <c r="D7" s="331" t="s">
        <v>77</v>
      </c>
      <c r="E7" s="332"/>
      <c r="F7" s="332"/>
      <c r="G7" s="332"/>
      <c r="H7" s="332"/>
      <c r="I7" s="333"/>
      <c r="J7" s="345">
        <v>2006</v>
      </c>
      <c r="K7" s="323">
        <v>2011</v>
      </c>
      <c r="L7" s="323">
        <v>2012</v>
      </c>
      <c r="M7" s="323">
        <v>2013</v>
      </c>
      <c r="N7" s="323">
        <v>2014</v>
      </c>
      <c r="O7" s="323">
        <v>2015</v>
      </c>
      <c r="P7" s="323">
        <v>2016</v>
      </c>
      <c r="Q7" s="323">
        <v>2017</v>
      </c>
      <c r="R7" s="340">
        <v>2018</v>
      </c>
      <c r="S7" s="55"/>
    </row>
    <row r="8" spans="3:19" ht="6" customHeight="1" x14ac:dyDescent="0.2">
      <c r="C8" s="27"/>
      <c r="D8" s="334"/>
      <c r="E8" s="335"/>
      <c r="F8" s="335"/>
      <c r="G8" s="335"/>
      <c r="H8" s="335"/>
      <c r="I8" s="336"/>
      <c r="J8" s="346"/>
      <c r="K8" s="324"/>
      <c r="L8" s="324"/>
      <c r="M8" s="324"/>
      <c r="N8" s="324"/>
      <c r="O8" s="324"/>
      <c r="P8" s="324"/>
      <c r="Q8" s="324"/>
      <c r="R8" s="341"/>
      <c r="S8" s="55"/>
    </row>
    <row r="9" spans="3:19" ht="6" customHeight="1" x14ac:dyDescent="0.2">
      <c r="C9" s="27"/>
      <c r="D9" s="334"/>
      <c r="E9" s="335"/>
      <c r="F9" s="335"/>
      <c r="G9" s="335"/>
      <c r="H9" s="335"/>
      <c r="I9" s="336"/>
      <c r="J9" s="346"/>
      <c r="K9" s="324"/>
      <c r="L9" s="324"/>
      <c r="M9" s="324"/>
      <c r="N9" s="324"/>
      <c r="O9" s="324"/>
      <c r="P9" s="324"/>
      <c r="Q9" s="324"/>
      <c r="R9" s="341"/>
      <c r="S9" s="55"/>
    </row>
    <row r="10" spans="3:19" ht="6" customHeight="1" x14ac:dyDescent="0.2">
      <c r="C10" s="27"/>
      <c r="D10" s="334"/>
      <c r="E10" s="335"/>
      <c r="F10" s="335"/>
      <c r="G10" s="335"/>
      <c r="H10" s="335"/>
      <c r="I10" s="336"/>
      <c r="J10" s="346"/>
      <c r="K10" s="324"/>
      <c r="L10" s="324"/>
      <c r="M10" s="324"/>
      <c r="N10" s="324"/>
      <c r="O10" s="324"/>
      <c r="P10" s="324"/>
      <c r="Q10" s="324"/>
      <c r="R10" s="341"/>
      <c r="S10" s="55"/>
    </row>
    <row r="11" spans="3:19" ht="15" customHeight="1" thickBot="1" x14ac:dyDescent="0.25">
      <c r="C11" s="27"/>
      <c r="D11" s="337"/>
      <c r="E11" s="338"/>
      <c r="F11" s="338"/>
      <c r="G11" s="338"/>
      <c r="H11" s="338"/>
      <c r="I11" s="339"/>
      <c r="J11" s="125"/>
      <c r="K11" s="30"/>
      <c r="L11" s="30"/>
      <c r="M11" s="30"/>
      <c r="N11" s="30"/>
      <c r="O11" s="30"/>
      <c r="P11" s="30"/>
      <c r="Q11" s="30"/>
      <c r="R11" s="32"/>
      <c r="S11" s="55"/>
    </row>
    <row r="12" spans="3:19" ht="14.25" thickTop="1" thickBot="1" x14ac:dyDescent="0.25">
      <c r="C12" s="33"/>
      <c r="D12" s="186" t="s">
        <v>137</v>
      </c>
      <c r="E12" s="187"/>
      <c r="F12" s="187"/>
      <c r="G12" s="187"/>
      <c r="H12" s="187"/>
      <c r="I12" s="187"/>
      <c r="J12" s="189"/>
      <c r="K12" s="187"/>
      <c r="L12" s="187"/>
      <c r="M12" s="187"/>
      <c r="N12" s="187"/>
      <c r="O12" s="187"/>
      <c r="P12" s="187"/>
      <c r="Q12" s="187"/>
      <c r="R12" s="190"/>
      <c r="S12" s="55"/>
    </row>
    <row r="13" spans="3:19" ht="12.75" customHeight="1" x14ac:dyDescent="0.2">
      <c r="C13" s="33"/>
      <c r="D13" s="221"/>
      <c r="E13" s="70" t="s">
        <v>80</v>
      </c>
      <c r="F13" s="35"/>
      <c r="G13" s="35"/>
      <c r="H13" s="36"/>
      <c r="I13" s="37"/>
      <c r="J13" s="222">
        <v>1.8174112103202876E-2</v>
      </c>
      <c r="K13" s="256">
        <v>1.3269695272268159E-2</v>
      </c>
      <c r="L13" s="256">
        <v>1.295039892330024E-2</v>
      </c>
      <c r="M13" s="256">
        <v>1.1732494689864254E-2</v>
      </c>
      <c r="N13" s="256">
        <v>1.066828782405058E-2</v>
      </c>
      <c r="O13" s="256">
        <v>9.0499544630330397E-3</v>
      </c>
      <c r="P13" s="256">
        <v>8.5199028564480212E-3</v>
      </c>
      <c r="Q13" s="256">
        <v>8.1240285107134873E-3</v>
      </c>
      <c r="R13" s="223">
        <v>7.8731582488365051E-3</v>
      </c>
      <c r="S13" s="55"/>
    </row>
    <row r="14" spans="3:19" ht="12.75" customHeight="1" x14ac:dyDescent="0.2">
      <c r="C14" s="33"/>
      <c r="D14" s="228"/>
      <c r="E14" s="149" t="s">
        <v>81</v>
      </c>
      <c r="F14" s="149"/>
      <c r="G14" s="149"/>
      <c r="H14" s="150"/>
      <c r="I14" s="151"/>
      <c r="J14" s="229"/>
      <c r="K14" s="259">
        <v>0.26950473406665759</v>
      </c>
      <c r="L14" s="259">
        <v>0.26729097121438611</v>
      </c>
      <c r="M14" s="259">
        <v>0.26351116022278981</v>
      </c>
      <c r="N14" s="259">
        <v>0.25173767062118529</v>
      </c>
      <c r="O14" s="259">
        <v>0.23905447804668348</v>
      </c>
      <c r="P14" s="259">
        <v>0.23260015891359437</v>
      </c>
      <c r="Q14" s="259">
        <v>0.22789016949504412</v>
      </c>
      <c r="R14" s="230">
        <v>0.22351217587274338</v>
      </c>
      <c r="S14" s="55"/>
    </row>
    <row r="15" spans="3:19" ht="12.75" customHeight="1" x14ac:dyDescent="0.2">
      <c r="C15" s="33"/>
      <c r="D15" s="228"/>
      <c r="E15" s="149" t="s">
        <v>82</v>
      </c>
      <c r="F15" s="149"/>
      <c r="G15" s="149"/>
      <c r="H15" s="150"/>
      <c r="I15" s="151"/>
      <c r="J15" s="229"/>
      <c r="K15" s="259">
        <v>3.9860368613913177E-2</v>
      </c>
      <c r="L15" s="259">
        <v>4.0549008511417087E-2</v>
      </c>
      <c r="M15" s="259">
        <v>4.1027582095564945E-2</v>
      </c>
      <c r="N15" s="259">
        <v>4.2239374962516694E-2</v>
      </c>
      <c r="O15" s="259">
        <v>4.2660488938016571E-2</v>
      </c>
      <c r="P15" s="259">
        <v>4.3820893785423982E-2</v>
      </c>
      <c r="Q15" s="259">
        <v>4.4219302915043834E-2</v>
      </c>
      <c r="R15" s="230">
        <v>4.3758813337713087E-2</v>
      </c>
      <c r="S15" s="55"/>
    </row>
    <row r="16" spans="3:19" x14ac:dyDescent="0.2">
      <c r="C16" s="33"/>
      <c r="D16" s="80"/>
      <c r="E16" s="41" t="s">
        <v>134</v>
      </c>
      <c r="F16" s="41"/>
      <c r="G16" s="41"/>
      <c r="H16" s="42"/>
      <c r="I16" s="43"/>
      <c r="J16" s="224">
        <v>0.30219129263794581</v>
      </c>
      <c r="K16" s="257">
        <v>3.6770614645255106E-2</v>
      </c>
      <c r="L16" s="257">
        <v>3.9581010862296408E-2</v>
      </c>
      <c r="M16" s="257">
        <v>4.3382535309746173E-2</v>
      </c>
      <c r="N16" s="257">
        <v>4.895223401662329E-2</v>
      </c>
      <c r="O16" s="257">
        <v>5.2240023699064289E-2</v>
      </c>
      <c r="P16" s="257">
        <v>5.5335816850527929E-2</v>
      </c>
      <c r="Q16" s="257">
        <v>5.8486397729235813E-2</v>
      </c>
      <c r="R16" s="225">
        <v>6.0964959297983456E-2</v>
      </c>
      <c r="S16" s="55"/>
    </row>
    <row r="17" spans="3:19" x14ac:dyDescent="0.2">
      <c r="C17" s="33"/>
      <c r="D17" s="80"/>
      <c r="E17" s="41" t="s">
        <v>135</v>
      </c>
      <c r="F17" s="41"/>
      <c r="G17" s="41"/>
      <c r="H17" s="42"/>
      <c r="I17" s="43"/>
      <c r="J17" s="224">
        <v>1.1322719787577144E-2</v>
      </c>
      <c r="K17" s="257">
        <v>0.63215495358793317</v>
      </c>
      <c r="L17" s="257">
        <v>0.63069245257245321</v>
      </c>
      <c r="M17" s="257">
        <v>0.63105098421233885</v>
      </c>
      <c r="N17" s="257">
        <v>0.63732902414443715</v>
      </c>
      <c r="O17" s="257">
        <v>0.64751072214455085</v>
      </c>
      <c r="P17" s="257">
        <v>0.64983574902385266</v>
      </c>
      <c r="Q17" s="257">
        <v>0.65098352522707204</v>
      </c>
      <c r="R17" s="225">
        <v>0.6530111532785019</v>
      </c>
      <c r="S17" s="55"/>
    </row>
    <row r="18" spans="3:19" ht="13.5" thickBot="1" x14ac:dyDescent="0.25">
      <c r="C18" s="33"/>
      <c r="D18" s="94"/>
      <c r="E18" s="95" t="s">
        <v>136</v>
      </c>
      <c r="F18" s="95"/>
      <c r="G18" s="95"/>
      <c r="H18" s="96"/>
      <c r="I18" s="97"/>
      <c r="J18" s="226">
        <v>0.66831187547127391</v>
      </c>
      <c r="K18" s="258">
        <v>8.4396338139728078E-3</v>
      </c>
      <c r="L18" s="258">
        <v>8.9361676753684019E-3</v>
      </c>
      <c r="M18" s="258">
        <v>9.2952337521371216E-3</v>
      </c>
      <c r="N18" s="258">
        <v>9.0734084311870269E-3</v>
      </c>
      <c r="O18" s="258">
        <v>9.484342453973867E-3</v>
      </c>
      <c r="P18" s="258">
        <v>9.8874691484728845E-3</v>
      </c>
      <c r="Q18" s="258">
        <v>1.0296576122890868E-2</v>
      </c>
      <c r="R18" s="227">
        <v>1.0879739964221655E-2</v>
      </c>
      <c r="S18" s="55"/>
    </row>
    <row r="19" spans="3:19" ht="13.5" x14ac:dyDescent="0.25">
      <c r="D19" s="109"/>
      <c r="E19" s="176"/>
      <c r="F19" s="176"/>
      <c r="G19" s="176"/>
      <c r="H19" s="176"/>
      <c r="I19" s="109"/>
      <c r="J19" s="57"/>
      <c r="K19" s="57"/>
      <c r="L19" s="57"/>
      <c r="M19" s="57"/>
      <c r="N19" s="57"/>
      <c r="O19" s="57"/>
      <c r="P19" s="57"/>
      <c r="Q19" s="57"/>
      <c r="R19" s="57" t="s">
        <v>117</v>
      </c>
      <c r="S19" s="14" t="s">
        <v>29</v>
      </c>
    </row>
    <row r="20" spans="3:19" ht="11.25" customHeight="1" x14ac:dyDescent="0.2"/>
  </sheetData>
  <mergeCells count="10">
    <mergeCell ref="R7:R10"/>
    <mergeCell ref="D7:I11"/>
    <mergeCell ref="J7:J10"/>
    <mergeCell ref="N7:N10"/>
    <mergeCell ref="O7:O10"/>
    <mergeCell ref="K7:K10"/>
    <mergeCell ref="L7:L10"/>
    <mergeCell ref="M7:M10"/>
    <mergeCell ref="P7:P10"/>
    <mergeCell ref="Q7:Q10"/>
  </mergeCells>
  <phoneticPr fontId="0" type="noConversion"/>
  <conditionalFormatting sqref="G6">
    <cfRule type="expression" dxfId="23" priority="1" stopIfTrue="1">
      <formula>S6=" "</formula>
    </cfRule>
  </conditionalFormatting>
  <conditionalFormatting sqref="D6">
    <cfRule type="cellIs" dxfId="22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21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autoPageBreaks="0"/>
  </sheetPr>
  <dimension ref="C1:S23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14" hidden="1" customWidth="1"/>
    <col min="3" max="3" width="1.7109375" style="14" customWidth="1"/>
    <col min="4" max="4" width="0.85546875" style="14" customWidth="1"/>
    <col min="5" max="5" width="1.7109375" style="14" customWidth="1"/>
    <col min="6" max="6" width="2.5703125" style="14" customWidth="1"/>
    <col min="7" max="8" width="15.7109375" style="14" customWidth="1"/>
    <col min="9" max="9" width="1.140625" style="14" customWidth="1"/>
    <col min="10" max="10" width="8" style="14" hidden="1" customWidth="1"/>
    <col min="11" max="18" width="8" style="14" customWidth="1"/>
    <col min="19" max="45" width="1.7109375" style="14" customWidth="1"/>
    <col min="46" max="16384" width="9.140625" style="14"/>
  </cols>
  <sheetData>
    <row r="1" spans="3:19" hidden="1" x14ac:dyDescent="0.2"/>
    <row r="2" spans="3:19" hidden="1" x14ac:dyDescent="0.2"/>
    <row r="3" spans="3:19" ht="9" customHeight="1" x14ac:dyDescent="0.2">
      <c r="C3" s="13"/>
    </row>
    <row r="4" spans="3:19" s="15" customFormat="1" ht="15.75" x14ac:dyDescent="0.2">
      <c r="D4" s="16" t="s">
        <v>2</v>
      </c>
      <c r="E4" s="16"/>
      <c r="F4" s="16"/>
      <c r="G4" s="16"/>
      <c r="H4" s="17" t="s">
        <v>115</v>
      </c>
      <c r="I4" s="18"/>
      <c r="J4" s="16"/>
      <c r="K4" s="16"/>
      <c r="L4" s="16"/>
      <c r="M4" s="16"/>
      <c r="N4" s="16"/>
      <c r="O4" s="16"/>
      <c r="P4" s="16"/>
      <c r="Q4" s="16"/>
      <c r="R4" s="16"/>
    </row>
    <row r="5" spans="3:19" s="15" customFormat="1" ht="15.75" x14ac:dyDescent="0.2">
      <c r="D5" s="19" t="s">
        <v>157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3:19" s="21" customFormat="1" ht="21" customHeight="1" thickBot="1" x14ac:dyDescent="0.25">
      <c r="D6" s="22"/>
      <c r="E6" s="23"/>
      <c r="F6" s="23"/>
      <c r="G6" s="23"/>
      <c r="H6" s="23"/>
      <c r="I6" s="24"/>
      <c r="J6" s="24"/>
      <c r="K6" s="24"/>
      <c r="L6" s="24"/>
      <c r="M6" s="24"/>
      <c r="N6" s="24"/>
      <c r="O6" s="24"/>
      <c r="P6" s="24"/>
      <c r="Q6" s="24"/>
      <c r="R6" s="25"/>
      <c r="S6" s="26" t="s">
        <v>29</v>
      </c>
    </row>
    <row r="7" spans="3:19" ht="6" customHeight="1" x14ac:dyDescent="0.2">
      <c r="C7" s="27"/>
      <c r="D7" s="331" t="s">
        <v>78</v>
      </c>
      <c r="E7" s="332"/>
      <c r="F7" s="332"/>
      <c r="G7" s="332"/>
      <c r="H7" s="332"/>
      <c r="I7" s="333"/>
      <c r="J7" s="345">
        <v>2006</v>
      </c>
      <c r="K7" s="323">
        <v>2011</v>
      </c>
      <c r="L7" s="323">
        <v>2012</v>
      </c>
      <c r="M7" s="323">
        <v>2013</v>
      </c>
      <c r="N7" s="323">
        <v>2014</v>
      </c>
      <c r="O7" s="323">
        <v>2015</v>
      </c>
      <c r="P7" s="323">
        <v>2016</v>
      </c>
      <c r="Q7" s="323">
        <v>2017</v>
      </c>
      <c r="R7" s="340">
        <v>2018</v>
      </c>
      <c r="S7" s="55"/>
    </row>
    <row r="8" spans="3:19" ht="6" customHeight="1" x14ac:dyDescent="0.2">
      <c r="C8" s="27"/>
      <c r="D8" s="334"/>
      <c r="E8" s="335"/>
      <c r="F8" s="335"/>
      <c r="G8" s="335"/>
      <c r="H8" s="335"/>
      <c r="I8" s="336"/>
      <c r="J8" s="346"/>
      <c r="K8" s="324"/>
      <c r="L8" s="324"/>
      <c r="M8" s="324"/>
      <c r="N8" s="324"/>
      <c r="O8" s="324"/>
      <c r="P8" s="324"/>
      <c r="Q8" s="324"/>
      <c r="R8" s="341"/>
      <c r="S8" s="55"/>
    </row>
    <row r="9" spans="3:19" ht="6" customHeight="1" x14ac:dyDescent="0.2">
      <c r="C9" s="27"/>
      <c r="D9" s="334"/>
      <c r="E9" s="335"/>
      <c r="F9" s="335"/>
      <c r="G9" s="335"/>
      <c r="H9" s="335"/>
      <c r="I9" s="336"/>
      <c r="J9" s="346"/>
      <c r="K9" s="324"/>
      <c r="L9" s="324"/>
      <c r="M9" s="324"/>
      <c r="N9" s="324"/>
      <c r="O9" s="324"/>
      <c r="P9" s="324"/>
      <c r="Q9" s="324"/>
      <c r="R9" s="341"/>
      <c r="S9" s="55"/>
    </row>
    <row r="10" spans="3:19" ht="6" customHeight="1" x14ac:dyDescent="0.2">
      <c r="C10" s="27"/>
      <c r="D10" s="334"/>
      <c r="E10" s="335"/>
      <c r="F10" s="335"/>
      <c r="G10" s="335"/>
      <c r="H10" s="335"/>
      <c r="I10" s="336"/>
      <c r="J10" s="346"/>
      <c r="K10" s="324"/>
      <c r="L10" s="324"/>
      <c r="M10" s="324"/>
      <c r="N10" s="324"/>
      <c r="O10" s="324"/>
      <c r="P10" s="324"/>
      <c r="Q10" s="324"/>
      <c r="R10" s="341"/>
      <c r="S10" s="55"/>
    </row>
    <row r="11" spans="3:19" ht="15" customHeight="1" thickBot="1" x14ac:dyDescent="0.25">
      <c r="C11" s="27"/>
      <c r="D11" s="337"/>
      <c r="E11" s="338"/>
      <c r="F11" s="338"/>
      <c r="G11" s="338"/>
      <c r="H11" s="338"/>
      <c r="I11" s="339"/>
      <c r="J11" s="125"/>
      <c r="K11" s="30"/>
      <c r="L11" s="30"/>
      <c r="M11" s="30"/>
      <c r="N11" s="30"/>
      <c r="O11" s="30"/>
      <c r="P11" s="30"/>
      <c r="Q11" s="30"/>
      <c r="R11" s="32"/>
      <c r="S11" s="55"/>
    </row>
    <row r="12" spans="3:19" ht="14.25" thickTop="1" thickBot="1" x14ac:dyDescent="0.25">
      <c r="C12" s="33"/>
      <c r="D12" s="186" t="s">
        <v>137</v>
      </c>
      <c r="E12" s="187"/>
      <c r="F12" s="187"/>
      <c r="G12" s="187"/>
      <c r="H12" s="187"/>
      <c r="I12" s="187"/>
      <c r="J12" s="189"/>
      <c r="K12" s="187"/>
      <c r="L12" s="187"/>
      <c r="M12" s="187"/>
      <c r="N12" s="187"/>
      <c r="O12" s="187"/>
      <c r="P12" s="187"/>
      <c r="Q12" s="187"/>
      <c r="R12" s="190"/>
      <c r="S12" s="55"/>
    </row>
    <row r="13" spans="3:19" ht="12.75" customHeight="1" x14ac:dyDescent="0.2">
      <c r="C13" s="33"/>
      <c r="D13" s="221"/>
      <c r="E13" s="70" t="s">
        <v>138</v>
      </c>
      <c r="F13" s="35"/>
      <c r="G13" s="35"/>
      <c r="H13" s="36"/>
      <c r="I13" s="37"/>
      <c r="J13" s="222">
        <v>3.2822075127458016E-2</v>
      </c>
      <c r="K13" s="256">
        <v>1.7514122527286579E-2</v>
      </c>
      <c r="L13" s="256">
        <v>1.7012209027895298E-2</v>
      </c>
      <c r="M13" s="256">
        <v>1.6388960986629501E-2</v>
      </c>
      <c r="N13" s="256">
        <v>1.7528233056603774E-2</v>
      </c>
      <c r="O13" s="256">
        <v>1.7612616545946622E-2</v>
      </c>
      <c r="P13" s="256">
        <v>1.7347840674684742E-2</v>
      </c>
      <c r="Q13" s="256">
        <v>1.8170431869681297E-2</v>
      </c>
      <c r="R13" s="223">
        <v>1.8332566066474879E-2</v>
      </c>
      <c r="S13" s="55"/>
    </row>
    <row r="14" spans="3:19" ht="12.75" customHeight="1" x14ac:dyDescent="0.2">
      <c r="C14" s="33"/>
      <c r="D14" s="228"/>
      <c r="E14" s="149" t="s">
        <v>139</v>
      </c>
      <c r="F14" s="149"/>
      <c r="G14" s="149"/>
      <c r="H14" s="150"/>
      <c r="I14" s="151"/>
      <c r="J14" s="229"/>
      <c r="K14" s="259">
        <v>7.6355943409581517E-2</v>
      </c>
      <c r="L14" s="259">
        <v>7.3497479795476259E-2</v>
      </c>
      <c r="M14" s="259">
        <v>7.1372443786148584E-2</v>
      </c>
      <c r="N14" s="259">
        <v>6.8515096150943408E-2</v>
      </c>
      <c r="O14" s="259">
        <v>6.8445273185485975E-2</v>
      </c>
      <c r="P14" s="259">
        <v>6.8246433823595964E-2</v>
      </c>
      <c r="Q14" s="259">
        <v>6.9342977786753565E-2</v>
      </c>
      <c r="R14" s="230">
        <v>6.8830626497756356E-2</v>
      </c>
      <c r="S14" s="55"/>
    </row>
    <row r="15" spans="3:19" ht="12.75" customHeight="1" x14ac:dyDescent="0.2">
      <c r="C15" s="33"/>
      <c r="D15" s="228"/>
      <c r="E15" s="149" t="s">
        <v>140</v>
      </c>
      <c r="F15" s="149"/>
      <c r="G15" s="149"/>
      <c r="H15" s="150"/>
      <c r="I15" s="151"/>
      <c r="J15" s="229"/>
      <c r="K15" s="259">
        <v>9.0699844191207205E-2</v>
      </c>
      <c r="L15" s="259">
        <v>8.6608480324440379E-2</v>
      </c>
      <c r="M15" s="259">
        <v>8.2872118235055039E-2</v>
      </c>
      <c r="N15" s="259">
        <v>7.999313147169812E-2</v>
      </c>
      <c r="O15" s="259">
        <v>7.8188017185237615E-2</v>
      </c>
      <c r="P15" s="259">
        <v>7.5476832405155722E-2</v>
      </c>
      <c r="Q15" s="259">
        <v>7.1594132545768852E-2</v>
      </c>
      <c r="R15" s="230">
        <v>6.9687333762606399E-2</v>
      </c>
      <c r="S15" s="55"/>
    </row>
    <row r="16" spans="3:19" ht="12.75" customHeight="1" x14ac:dyDescent="0.2">
      <c r="C16" s="33"/>
      <c r="D16" s="228"/>
      <c r="E16" s="149" t="s">
        <v>141</v>
      </c>
      <c r="F16" s="149"/>
      <c r="G16" s="149"/>
      <c r="H16" s="150"/>
      <c r="I16" s="151"/>
      <c r="J16" s="229"/>
      <c r="K16" s="259">
        <v>0.12240670759484623</v>
      </c>
      <c r="L16" s="259">
        <v>0.12722679800898956</v>
      </c>
      <c r="M16" s="259">
        <v>0.12978319978555564</v>
      </c>
      <c r="N16" s="259">
        <v>0.13016601116981133</v>
      </c>
      <c r="O16" s="259">
        <v>0.12646758768699645</v>
      </c>
      <c r="P16" s="259">
        <v>0.11758338597225888</v>
      </c>
      <c r="Q16" s="259">
        <v>0.11080683980486286</v>
      </c>
      <c r="R16" s="230">
        <v>0.10517468274974957</v>
      </c>
      <c r="S16" s="55"/>
    </row>
    <row r="17" spans="3:19" ht="12.75" customHeight="1" x14ac:dyDescent="0.2">
      <c r="C17" s="33"/>
      <c r="D17" s="228"/>
      <c r="E17" s="149" t="s">
        <v>142</v>
      </c>
      <c r="F17" s="149"/>
      <c r="G17" s="149"/>
      <c r="H17" s="150"/>
      <c r="I17" s="151"/>
      <c r="J17" s="229"/>
      <c r="K17" s="259">
        <v>0.13588426667583045</v>
      </c>
      <c r="L17" s="259">
        <v>0.13115408158798422</v>
      </c>
      <c r="M17" s="259">
        <v>0.13152759898289682</v>
      </c>
      <c r="N17" s="259">
        <v>0.13520157947169811</v>
      </c>
      <c r="O17" s="259">
        <v>0.1410985574665708</v>
      </c>
      <c r="P17" s="259">
        <v>0.14803041400999201</v>
      </c>
      <c r="Q17" s="259">
        <v>0.15409293285629849</v>
      </c>
      <c r="R17" s="230">
        <v>0.15591808905697024</v>
      </c>
      <c r="S17" s="55"/>
    </row>
    <row r="18" spans="3:19" ht="12.75" customHeight="1" x14ac:dyDescent="0.2">
      <c r="C18" s="33"/>
      <c r="D18" s="228"/>
      <c r="E18" s="149" t="s">
        <v>143</v>
      </c>
      <c r="F18" s="149"/>
      <c r="G18" s="149"/>
      <c r="H18" s="150"/>
      <c r="I18" s="151"/>
      <c r="J18" s="229">
        <v>0.19813208629808846</v>
      </c>
      <c r="K18" s="259">
        <v>0.18898250123654231</v>
      </c>
      <c r="L18" s="259">
        <v>0.18314006672251024</v>
      </c>
      <c r="M18" s="259">
        <v>0.17013642223889863</v>
      </c>
      <c r="N18" s="259">
        <v>0.15584515864150944</v>
      </c>
      <c r="O18" s="259">
        <v>0.14418797156379878</v>
      </c>
      <c r="P18" s="259">
        <v>0.13680228988401463</v>
      </c>
      <c r="Q18" s="259">
        <v>0.13278385393989137</v>
      </c>
      <c r="R18" s="230">
        <v>0.13473350230299785</v>
      </c>
      <c r="S18" s="55"/>
    </row>
    <row r="19" spans="3:19" ht="12.75" customHeight="1" x14ac:dyDescent="0.2">
      <c r="C19" s="33"/>
      <c r="D19" s="228"/>
      <c r="E19" s="149" t="s">
        <v>144</v>
      </c>
      <c r="F19" s="149"/>
      <c r="G19" s="149"/>
      <c r="H19" s="150"/>
      <c r="I19" s="151"/>
      <c r="J19" s="229">
        <v>0.31287660149090313</v>
      </c>
      <c r="K19" s="259">
        <v>0.17053831696295341</v>
      </c>
      <c r="L19" s="259">
        <v>0.17265073257049507</v>
      </c>
      <c r="M19" s="259">
        <v>0.17788699270220548</v>
      </c>
      <c r="N19" s="259">
        <v>0.18312999607547167</v>
      </c>
      <c r="O19" s="259">
        <v>0.18356453280861898</v>
      </c>
      <c r="P19" s="259">
        <v>0.18186994306234999</v>
      </c>
      <c r="Q19" s="259">
        <v>0.17579295305184323</v>
      </c>
      <c r="R19" s="230">
        <v>0.16286937449403113</v>
      </c>
      <c r="S19" s="55"/>
    </row>
    <row r="20" spans="3:19" ht="12.75" customHeight="1" x14ac:dyDescent="0.2">
      <c r="C20" s="33"/>
      <c r="D20" s="80"/>
      <c r="E20" s="41" t="s">
        <v>145</v>
      </c>
      <c r="F20" s="41"/>
      <c r="G20" s="41"/>
      <c r="H20" s="42"/>
      <c r="I20" s="43"/>
      <c r="J20" s="224">
        <v>0.30274759901319293</v>
      </c>
      <c r="K20" s="257">
        <v>0.13981693341639451</v>
      </c>
      <c r="L20" s="257">
        <v>0.14577230325956647</v>
      </c>
      <c r="M20" s="257">
        <v>0.15145503655274922</v>
      </c>
      <c r="N20" s="257">
        <v>0.15485448694339624</v>
      </c>
      <c r="O20" s="257">
        <v>0.15788321754350637</v>
      </c>
      <c r="P20" s="257">
        <v>0.16163005926861146</v>
      </c>
      <c r="Q20" s="257">
        <v>0.1630243662026632</v>
      </c>
      <c r="R20" s="225">
        <v>0.16851513435369159</v>
      </c>
      <c r="S20" s="55"/>
    </row>
    <row r="21" spans="3:19" x14ac:dyDescent="0.2">
      <c r="C21" s="33"/>
      <c r="D21" s="80"/>
      <c r="E21" s="41" t="s">
        <v>146</v>
      </c>
      <c r="F21" s="41"/>
      <c r="G21" s="41"/>
      <c r="H21" s="42"/>
      <c r="I21" s="43"/>
      <c r="J21" s="224">
        <v>0.14329842138258633</v>
      </c>
      <c r="K21" s="257">
        <v>4.4243137933786016E-2</v>
      </c>
      <c r="L21" s="257">
        <v>4.8921585829503074E-2</v>
      </c>
      <c r="M21" s="257">
        <v>5.3982178855780188E-2</v>
      </c>
      <c r="N21" s="257">
        <v>5.9190948226415095E-2</v>
      </c>
      <c r="O21" s="257">
        <v>6.5283988371473006E-2</v>
      </c>
      <c r="P21" s="257">
        <v>7.340627263512492E-2</v>
      </c>
      <c r="Q21" s="257">
        <v>8.0673790073797103E-2</v>
      </c>
      <c r="R21" s="225">
        <v>8.861804227597124E-2</v>
      </c>
      <c r="S21" s="55"/>
    </row>
    <row r="22" spans="3:19" ht="13.5" thickBot="1" x14ac:dyDescent="0.25">
      <c r="C22" s="33"/>
      <c r="D22" s="94"/>
      <c r="E22" s="95" t="s">
        <v>147</v>
      </c>
      <c r="F22" s="95"/>
      <c r="G22" s="95"/>
      <c r="H22" s="96"/>
      <c r="I22" s="97"/>
      <c r="J22" s="226">
        <v>1.0123216687771124E-2</v>
      </c>
      <c r="K22" s="258">
        <v>1.3558216249995625E-2</v>
      </c>
      <c r="L22" s="258">
        <v>1.4016272577300214E-2</v>
      </c>
      <c r="M22" s="258">
        <v>1.4595047874080816E-2</v>
      </c>
      <c r="N22" s="258">
        <v>1.5575349132075471E-2</v>
      </c>
      <c r="O22" s="258">
        <v>1.7268227956284975E-2</v>
      </c>
      <c r="P22" s="258">
        <v>1.9606528264211602E-2</v>
      </c>
      <c r="Q22" s="258">
        <v>2.3716795467304524E-2</v>
      </c>
      <c r="R22" s="227">
        <v>2.7320648439750614E-2</v>
      </c>
      <c r="S22" s="55"/>
    </row>
    <row r="23" spans="3:19" ht="13.5" x14ac:dyDescent="0.25">
      <c r="D23" s="109"/>
      <c r="E23" s="176"/>
      <c r="F23" s="176"/>
      <c r="G23" s="176"/>
      <c r="H23" s="176"/>
      <c r="I23" s="109"/>
      <c r="J23" s="57"/>
      <c r="K23" s="57"/>
      <c r="L23" s="57"/>
      <c r="M23" s="57"/>
      <c r="N23" s="57"/>
      <c r="O23" s="57"/>
      <c r="P23" s="57"/>
      <c r="Q23" s="57"/>
      <c r="R23" s="57" t="s">
        <v>117</v>
      </c>
    </row>
  </sheetData>
  <mergeCells count="10">
    <mergeCell ref="D7:I11"/>
    <mergeCell ref="J7:J10"/>
    <mergeCell ref="R7:R10"/>
    <mergeCell ref="N7:N10"/>
    <mergeCell ref="O7:O10"/>
    <mergeCell ref="K7:K10"/>
    <mergeCell ref="L7:L10"/>
    <mergeCell ref="M7:M10"/>
    <mergeCell ref="P7:P10"/>
    <mergeCell ref="Q7:Q10"/>
  </mergeCells>
  <phoneticPr fontId="0" type="noConversion"/>
  <conditionalFormatting sqref="G6">
    <cfRule type="expression" dxfId="20" priority="1" stopIfTrue="1">
      <formula>S6=" "</formula>
    </cfRule>
  </conditionalFormatting>
  <conditionalFormatting sqref="D6">
    <cfRule type="cellIs" dxfId="19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8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C1:BA44"/>
  <sheetViews>
    <sheetView showGridLines="0" showOutlineSymbols="0" topLeftCell="C3" zoomScale="90" zoomScaleNormal="90" workbookViewId="0">
      <selection activeCell="AJ20" sqref="AJ20"/>
    </sheetView>
  </sheetViews>
  <sheetFormatPr defaultRowHeight="12.75" x14ac:dyDescent="0.2"/>
  <cols>
    <col min="1" max="2" width="0" style="14" hidden="1" customWidth="1"/>
    <col min="3" max="3" width="1.7109375" style="14" customWidth="1"/>
    <col min="4" max="4" width="1.140625" style="14" customWidth="1"/>
    <col min="5" max="5" width="2.140625" style="14" customWidth="1"/>
    <col min="6" max="6" width="1.7109375" style="14" customWidth="1"/>
    <col min="7" max="7" width="15.28515625" style="14" customWidth="1"/>
    <col min="8" max="8" width="10.7109375" style="14" customWidth="1"/>
    <col min="9" max="9" width="1.140625" style="14" customWidth="1"/>
    <col min="10" max="14" width="9.42578125" style="14" hidden="1" customWidth="1"/>
    <col min="15" max="23" width="9.42578125" style="14" customWidth="1"/>
    <col min="24" max="24" width="9.85546875" style="14" customWidth="1"/>
    <col min="25" max="25" width="10.5703125" style="14" customWidth="1"/>
    <col min="26" max="49" width="1.7109375" style="14" customWidth="1"/>
    <col min="50" max="52" width="9.140625" style="14"/>
    <col min="53" max="53" width="10" style="14" bestFit="1" customWidth="1"/>
    <col min="54" max="16384" width="9.140625" style="14"/>
  </cols>
  <sheetData>
    <row r="1" spans="3:26" hidden="1" x14ac:dyDescent="0.2"/>
    <row r="2" spans="3:26" hidden="1" x14ac:dyDescent="0.2"/>
    <row r="3" spans="3:26" ht="9" customHeight="1" x14ac:dyDescent="0.2">
      <c r="C3" s="13"/>
    </row>
    <row r="4" spans="3:26" s="15" customFormat="1" ht="15.75" x14ac:dyDescent="0.2">
      <c r="D4" s="16" t="s">
        <v>3</v>
      </c>
      <c r="E4" s="16"/>
      <c r="F4" s="16"/>
      <c r="G4" s="16"/>
      <c r="H4" s="17" t="s">
        <v>53</v>
      </c>
      <c r="I4" s="1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3:26" s="15" customFormat="1" ht="15.75" x14ac:dyDescent="0.2">
      <c r="D5" s="128" t="s">
        <v>151</v>
      </c>
      <c r="E5" s="16"/>
      <c r="F5" s="16"/>
      <c r="G5" s="16"/>
      <c r="H5" s="17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3:26" s="21" customFormat="1" ht="21" customHeight="1" thickBot="1" x14ac:dyDescent="0.25">
      <c r="D6" s="22"/>
      <c r="E6" s="23"/>
      <c r="F6" s="23"/>
      <c r="G6" s="23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 t="s">
        <v>21</v>
      </c>
      <c r="Z6" s="26" t="s">
        <v>29</v>
      </c>
    </row>
    <row r="7" spans="3:26" ht="6" customHeight="1" x14ac:dyDescent="0.2">
      <c r="C7" s="27"/>
      <c r="D7" s="331"/>
      <c r="E7" s="332"/>
      <c r="F7" s="332"/>
      <c r="G7" s="332"/>
      <c r="H7" s="332"/>
      <c r="I7" s="333"/>
      <c r="J7" s="323">
        <v>2003</v>
      </c>
      <c r="K7" s="323">
        <v>2004</v>
      </c>
      <c r="L7" s="323">
        <v>2005</v>
      </c>
      <c r="M7" s="323">
        <v>2006</v>
      </c>
      <c r="N7" s="323">
        <v>2007</v>
      </c>
      <c r="O7" s="323">
        <v>2008</v>
      </c>
      <c r="P7" s="323">
        <v>2009</v>
      </c>
      <c r="Q7" s="323">
        <v>2010</v>
      </c>
      <c r="R7" s="323">
        <v>2011</v>
      </c>
      <c r="S7" s="323">
        <v>2012</v>
      </c>
      <c r="T7" s="323">
        <v>2013</v>
      </c>
      <c r="U7" s="323">
        <v>2014</v>
      </c>
      <c r="V7" s="323">
        <v>2015</v>
      </c>
      <c r="W7" s="323">
        <v>2016</v>
      </c>
      <c r="X7" s="329">
        <v>2017</v>
      </c>
      <c r="Y7" s="354">
        <v>2018</v>
      </c>
      <c r="Z7" s="28"/>
    </row>
    <row r="8" spans="3:26" ht="6" customHeight="1" x14ac:dyDescent="0.2">
      <c r="C8" s="27"/>
      <c r="D8" s="334"/>
      <c r="E8" s="335"/>
      <c r="F8" s="335"/>
      <c r="G8" s="335"/>
      <c r="H8" s="335"/>
      <c r="I8" s="336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30"/>
      <c r="Y8" s="355"/>
      <c r="Z8" s="28"/>
    </row>
    <row r="9" spans="3:26" ht="6" customHeight="1" x14ac:dyDescent="0.2">
      <c r="C9" s="27"/>
      <c r="D9" s="334"/>
      <c r="E9" s="335"/>
      <c r="F9" s="335"/>
      <c r="G9" s="335"/>
      <c r="H9" s="335"/>
      <c r="I9" s="336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30"/>
      <c r="Y9" s="355"/>
      <c r="Z9" s="28"/>
    </row>
    <row r="10" spans="3:26" ht="6" customHeight="1" x14ac:dyDescent="0.2">
      <c r="C10" s="27"/>
      <c r="D10" s="334"/>
      <c r="E10" s="335"/>
      <c r="F10" s="335"/>
      <c r="G10" s="335"/>
      <c r="H10" s="335"/>
      <c r="I10" s="336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30"/>
      <c r="Y10" s="355"/>
      <c r="Z10" s="28"/>
    </row>
    <row r="11" spans="3:26" ht="15" customHeight="1" thickBot="1" x14ac:dyDescent="0.25">
      <c r="C11" s="27"/>
      <c r="D11" s="337"/>
      <c r="E11" s="338"/>
      <c r="F11" s="338"/>
      <c r="G11" s="338"/>
      <c r="H11" s="338"/>
      <c r="I11" s="339"/>
      <c r="J11" s="29"/>
      <c r="K11" s="29"/>
      <c r="L11" s="29"/>
      <c r="M11" s="29"/>
      <c r="N11" s="29"/>
      <c r="O11" s="30"/>
      <c r="P11" s="30"/>
      <c r="Q11" s="30"/>
      <c r="R11" s="30"/>
      <c r="S11" s="30"/>
      <c r="T11" s="30"/>
      <c r="U11" s="29"/>
      <c r="V11" s="30"/>
      <c r="W11" s="30"/>
      <c r="X11" s="30"/>
      <c r="Y11" s="309"/>
      <c r="Z11" s="28"/>
    </row>
    <row r="12" spans="3:26" ht="16.5" thickTop="1" thickBot="1" x14ac:dyDescent="0.25">
      <c r="C12" s="27"/>
      <c r="D12" s="86" t="s">
        <v>52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303"/>
      <c r="V12" s="87"/>
      <c r="W12" s="87"/>
      <c r="X12" s="87"/>
      <c r="Y12" s="307"/>
    </row>
    <row r="13" spans="3:26" x14ac:dyDescent="0.2">
      <c r="C13" s="33"/>
      <c r="D13" s="66"/>
      <c r="E13" s="67" t="s">
        <v>35</v>
      </c>
      <c r="F13" s="67"/>
      <c r="G13" s="67"/>
      <c r="H13" s="68"/>
      <c r="I13" s="69"/>
      <c r="J13" s="59">
        <v>88719423.199999988</v>
      </c>
      <c r="K13" s="59">
        <v>92959097.380000025</v>
      </c>
      <c r="L13" s="59">
        <v>95531621.310000017</v>
      </c>
      <c r="M13" s="59">
        <v>103098700.13000001</v>
      </c>
      <c r="N13" s="59">
        <f t="shared" ref="N13:S13" si="0">N19+N31+N25</f>
        <v>105368849.89999999</v>
      </c>
      <c r="O13" s="59">
        <f t="shared" si="0"/>
        <v>109433676.92000002</v>
      </c>
      <c r="P13" s="143">
        <f t="shared" si="0"/>
        <v>120051447.63000003</v>
      </c>
      <c r="Q13" s="143">
        <f t="shared" si="0"/>
        <v>118543695.65000001</v>
      </c>
      <c r="R13" s="143">
        <f t="shared" si="0"/>
        <v>120189926.85178001</v>
      </c>
      <c r="S13" s="143">
        <f t="shared" si="0"/>
        <v>118606446.85488994</v>
      </c>
      <c r="T13" s="143">
        <f>T19+T31+T25</f>
        <v>119727309.56750999</v>
      </c>
      <c r="U13" s="59">
        <f>U19+U31+U25</f>
        <v>130203527.95825</v>
      </c>
      <c r="V13" s="143">
        <f>V19+V31+V25</f>
        <v>130761114.78316</v>
      </c>
      <c r="W13" s="143">
        <f>W19+W31+W25</f>
        <v>128935541.38594998</v>
      </c>
      <c r="X13" s="143">
        <f t="shared" ref="X13" si="1">X19+X31+X25</f>
        <v>146282172.25455004</v>
      </c>
      <c r="Y13" s="310">
        <v>219776675.91880995</v>
      </c>
    </row>
    <row r="14" spans="3:26" ht="12.75" customHeight="1" x14ac:dyDescent="0.2">
      <c r="C14" s="33"/>
      <c r="D14" s="83"/>
      <c r="E14" s="347" t="s">
        <v>36</v>
      </c>
      <c r="F14" s="35" t="s">
        <v>22</v>
      </c>
      <c r="G14" s="35"/>
      <c r="H14" s="36"/>
      <c r="I14" s="37"/>
      <c r="J14" s="38">
        <v>82040858.399999991</v>
      </c>
      <c r="K14" s="38">
        <v>84577281.350000024</v>
      </c>
      <c r="L14" s="38">
        <v>87592340.970000014</v>
      </c>
      <c r="M14" s="38">
        <v>92398846.950000003</v>
      </c>
      <c r="N14" s="38">
        <f t="shared" ref="N14:S15" si="2">N20+N26+N32</f>
        <v>97025341.280000016</v>
      </c>
      <c r="O14" s="38">
        <f t="shared" si="2"/>
        <v>98871269.890000001</v>
      </c>
      <c r="P14" s="39">
        <f t="shared" si="2"/>
        <v>105673231.81000002</v>
      </c>
      <c r="Q14" s="39">
        <f t="shared" si="2"/>
        <v>105114467.75999999</v>
      </c>
      <c r="R14" s="39">
        <f t="shared" si="2"/>
        <v>107893267.73833001</v>
      </c>
      <c r="S14" s="39">
        <f t="shared" si="2"/>
        <v>109674112.21864995</v>
      </c>
      <c r="T14" s="39">
        <f t="shared" ref="T14:X15" si="3">T20+T26+T32</f>
        <v>109349783.84732002</v>
      </c>
      <c r="U14" s="38">
        <f t="shared" si="3"/>
        <v>115459580.75981002</v>
      </c>
      <c r="V14" s="39">
        <f t="shared" si="3"/>
        <v>116899895.65564001</v>
      </c>
      <c r="W14" s="39">
        <f t="shared" si="3"/>
        <v>120486983.02379999</v>
      </c>
      <c r="X14" s="39">
        <f t="shared" si="3"/>
        <v>134777977.45864004</v>
      </c>
      <c r="Y14" s="311">
        <v>189807319.00391993</v>
      </c>
    </row>
    <row r="15" spans="3:26" x14ac:dyDescent="0.2">
      <c r="C15" s="33"/>
      <c r="D15" s="46"/>
      <c r="E15" s="348"/>
      <c r="F15" s="47" t="s">
        <v>23</v>
      </c>
      <c r="G15" s="47"/>
      <c r="H15" s="48"/>
      <c r="I15" s="49"/>
      <c r="J15" s="50">
        <v>6678564.7999999998</v>
      </c>
      <c r="K15" s="50">
        <v>8381816.0299999993</v>
      </c>
      <c r="L15" s="50">
        <v>7939280.3399999989</v>
      </c>
      <c r="M15" s="50">
        <v>10699853.18</v>
      </c>
      <c r="N15" s="50">
        <f t="shared" si="2"/>
        <v>8343508.6199999982</v>
      </c>
      <c r="O15" s="50">
        <f t="shared" si="2"/>
        <v>10562407.029999996</v>
      </c>
      <c r="P15" s="144">
        <f t="shared" si="2"/>
        <v>14378215.820000004</v>
      </c>
      <c r="Q15" s="144">
        <f t="shared" si="2"/>
        <v>13429227.889999999</v>
      </c>
      <c r="R15" s="144">
        <f t="shared" si="2"/>
        <v>12296659.113449998</v>
      </c>
      <c r="S15" s="144">
        <f t="shared" si="2"/>
        <v>8932334.6362399999</v>
      </c>
      <c r="T15" s="144">
        <f t="shared" si="3"/>
        <v>10377525.72019</v>
      </c>
      <c r="U15" s="50">
        <f t="shared" si="3"/>
        <v>14743947.198439999</v>
      </c>
      <c r="V15" s="144">
        <f t="shared" si="3"/>
        <v>13861219.127520004</v>
      </c>
      <c r="W15" s="144">
        <f t="shared" si="3"/>
        <v>8448558.3621500004</v>
      </c>
      <c r="X15" s="144">
        <f t="shared" si="3"/>
        <v>11504194.795910001</v>
      </c>
      <c r="Y15" s="312">
        <v>29969356.914889991</v>
      </c>
    </row>
    <row r="16" spans="3:26" ht="12.75" customHeight="1" x14ac:dyDescent="0.2">
      <c r="C16" s="33"/>
      <c r="D16" s="83"/>
      <c r="E16" s="347" t="s">
        <v>24</v>
      </c>
      <c r="F16" s="35" t="s">
        <v>22</v>
      </c>
      <c r="G16" s="35"/>
      <c r="H16" s="36"/>
      <c r="I16" s="37"/>
      <c r="J16" s="102">
        <v>0.92472263052314341</v>
      </c>
      <c r="K16" s="102">
        <v>0.90983328941182973</v>
      </c>
      <c r="L16" s="102">
        <v>0.91689369204530669</v>
      </c>
      <c r="M16" s="102">
        <v>0.89621738036941045</v>
      </c>
      <c r="N16" s="102">
        <f>N14/N13</f>
        <v>0.92081617453433007</v>
      </c>
      <c r="O16" s="102">
        <f>O14/O13</f>
        <v>0.90348120133328313</v>
      </c>
      <c r="P16" s="145">
        <v>0.8802328826195096</v>
      </c>
      <c r="Q16" s="145">
        <v>0.88670895009688155</v>
      </c>
      <c r="R16" s="145">
        <f t="shared" ref="R16:V16" si="4">R14/R13</f>
        <v>0.89768976955436186</v>
      </c>
      <c r="S16" s="145">
        <f t="shared" si="4"/>
        <v>0.92468929916458642</v>
      </c>
      <c r="T16" s="145">
        <f t="shared" si="4"/>
        <v>0.91332365391257331</v>
      </c>
      <c r="U16" s="102">
        <f t="shared" si="4"/>
        <v>0.88676230644712128</v>
      </c>
      <c r="V16" s="145">
        <f t="shared" si="4"/>
        <v>0.89399586298643952</v>
      </c>
      <c r="W16" s="145">
        <f>W14/W13</f>
        <v>0.93447455781908528</v>
      </c>
      <c r="X16" s="145">
        <f t="shared" ref="X16" si="5">X14/X13</f>
        <v>0.92135613917537951</v>
      </c>
      <c r="Y16" s="313">
        <v>0.86363722724625558</v>
      </c>
    </row>
    <row r="17" spans="3:53" ht="12.75" customHeight="1" thickBot="1" x14ac:dyDescent="0.25">
      <c r="C17" s="33"/>
      <c r="D17" s="45"/>
      <c r="E17" s="349"/>
      <c r="F17" s="103" t="s">
        <v>23</v>
      </c>
      <c r="G17" s="103"/>
      <c r="H17" s="104"/>
      <c r="I17" s="105"/>
      <c r="J17" s="81">
        <v>7.5277369476856565E-2</v>
      </c>
      <c r="K17" s="81">
        <v>9.0166710588170274E-2</v>
      </c>
      <c r="L17" s="81">
        <v>8.3106307954693259E-2</v>
      </c>
      <c r="M17" s="81">
        <v>0.1037826196305895</v>
      </c>
      <c r="N17" s="81">
        <f>N15/N13</f>
        <v>7.9183825465670182E-2</v>
      </c>
      <c r="O17" s="81">
        <f>O15/O13</f>
        <v>9.6518798666716629E-2</v>
      </c>
      <c r="P17" s="141">
        <v>0.11976711738049035</v>
      </c>
      <c r="Q17" s="141">
        <v>0.11329104990311842</v>
      </c>
      <c r="R17" s="141">
        <f t="shared" ref="R17:V17" si="6">R15/R13</f>
        <v>0.10231023044563808</v>
      </c>
      <c r="S17" s="141">
        <f t="shared" si="6"/>
        <v>7.5310700835413608E-2</v>
      </c>
      <c r="T17" s="141">
        <f t="shared" si="6"/>
        <v>8.6676346087426942E-2</v>
      </c>
      <c r="U17" s="81">
        <f t="shared" si="6"/>
        <v>0.11323769355287878</v>
      </c>
      <c r="V17" s="141">
        <f t="shared" si="6"/>
        <v>0.1060041370135605</v>
      </c>
      <c r="W17" s="141">
        <f>W15/W13</f>
        <v>6.5525442180914703E-2</v>
      </c>
      <c r="X17" s="141">
        <f t="shared" ref="X17" si="7">X15/X13</f>
        <v>7.8643860824620535E-2</v>
      </c>
      <c r="Y17" s="314">
        <v>0.13636277275374431</v>
      </c>
    </row>
    <row r="18" spans="3:53" ht="13.5" thickBot="1" x14ac:dyDescent="0.25">
      <c r="C18" s="27"/>
      <c r="D18" s="62" t="s">
        <v>55</v>
      </c>
      <c r="E18" s="63"/>
      <c r="F18" s="63"/>
      <c r="G18" s="63"/>
      <c r="H18" s="63"/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301"/>
      <c r="V18" s="64"/>
      <c r="W18" s="64"/>
      <c r="X18" s="64"/>
      <c r="Y18" s="302"/>
    </row>
    <row r="19" spans="3:53" ht="13.5" customHeight="1" x14ac:dyDescent="0.2">
      <c r="C19" s="33"/>
      <c r="D19" s="66"/>
      <c r="E19" s="67" t="s">
        <v>35</v>
      </c>
      <c r="F19" s="67"/>
      <c r="G19" s="67"/>
      <c r="H19" s="68"/>
      <c r="I19" s="69"/>
      <c r="J19" s="59">
        <v>67305642.530000001</v>
      </c>
      <c r="K19" s="59">
        <v>69859440.230000004</v>
      </c>
      <c r="L19" s="59">
        <v>72729690.350000009</v>
      </c>
      <c r="M19" s="59">
        <v>76156420.430000007</v>
      </c>
      <c r="N19" s="59">
        <v>79497225.909999996</v>
      </c>
      <c r="O19" s="143">
        <v>82132513.409999996</v>
      </c>
      <c r="P19" s="143">
        <v>88396466.660000026</v>
      </c>
      <c r="Q19" s="143">
        <v>85135869.570000008</v>
      </c>
      <c r="R19" s="143">
        <f>R20+R21</f>
        <v>90448214.586560011</v>
      </c>
      <c r="S19" s="143">
        <v>90136726.176770002</v>
      </c>
      <c r="T19" s="143">
        <f t="shared" ref="T19:X19" si="8">T20+T21</f>
        <v>90492763.299999997</v>
      </c>
      <c r="U19" s="59">
        <f t="shared" si="8"/>
        <v>92659141.914650008</v>
      </c>
      <c r="V19" s="143">
        <f t="shared" si="8"/>
        <v>95010793.036949992</v>
      </c>
      <c r="W19" s="143">
        <f t="shared" si="8"/>
        <v>98864186.807269976</v>
      </c>
      <c r="X19" s="143">
        <f t="shared" si="8"/>
        <v>112326043.92643</v>
      </c>
      <c r="Y19" s="310">
        <v>174949493.12529999</v>
      </c>
    </row>
    <row r="20" spans="3:53" ht="11.25" customHeight="1" x14ac:dyDescent="0.2">
      <c r="C20" s="33"/>
      <c r="D20" s="83"/>
      <c r="E20" s="347" t="s">
        <v>36</v>
      </c>
      <c r="F20" s="35" t="s">
        <v>22</v>
      </c>
      <c r="G20" s="35"/>
      <c r="H20" s="36"/>
      <c r="I20" s="37"/>
      <c r="J20" s="38">
        <v>66716406.410000004</v>
      </c>
      <c r="K20" s="38">
        <v>69066812.590000004</v>
      </c>
      <c r="L20" s="38">
        <v>72026925.720000014</v>
      </c>
      <c r="M20" s="38">
        <v>75554469.659999996</v>
      </c>
      <c r="N20" s="38">
        <v>79062285.829999998</v>
      </c>
      <c r="O20" s="39">
        <v>81611233.890000001</v>
      </c>
      <c r="P20" s="39">
        <v>87913952.100000024</v>
      </c>
      <c r="Q20" s="39">
        <v>84879289.090000004</v>
      </c>
      <c r="R20" s="39">
        <v>90116536.073710009</v>
      </c>
      <c r="S20" s="39">
        <v>90055275.642480001</v>
      </c>
      <c r="T20" s="39">
        <v>90287013.700000003</v>
      </c>
      <c r="U20" s="38">
        <v>92367817.790470004</v>
      </c>
      <c r="V20" s="39">
        <v>94676537.457539991</v>
      </c>
      <c r="W20" s="39">
        <v>98434734.184359983</v>
      </c>
      <c r="X20" s="39">
        <v>111871931.77289</v>
      </c>
      <c r="Y20" s="311">
        <v>164344404.86361</v>
      </c>
    </row>
    <row r="21" spans="3:53" x14ac:dyDescent="0.2">
      <c r="C21" s="33"/>
      <c r="D21" s="46"/>
      <c r="E21" s="348"/>
      <c r="F21" s="47" t="s">
        <v>23</v>
      </c>
      <c r="G21" s="47"/>
      <c r="H21" s="48"/>
      <c r="I21" s="49"/>
      <c r="J21" s="50">
        <v>589236.12</v>
      </c>
      <c r="K21" s="50">
        <v>792627.64</v>
      </c>
      <c r="L21" s="50">
        <v>702764.63</v>
      </c>
      <c r="M21" s="50">
        <v>601950.77</v>
      </c>
      <c r="N21" s="50">
        <v>434940.08</v>
      </c>
      <c r="O21" s="144">
        <v>521279.52</v>
      </c>
      <c r="P21" s="144">
        <v>482514.56</v>
      </c>
      <c r="Q21" s="144">
        <v>256580.48000000001</v>
      </c>
      <c r="R21" s="144">
        <v>331678.51285000006</v>
      </c>
      <c r="S21" s="144">
        <v>81450.534289999996</v>
      </c>
      <c r="T21" s="144">
        <v>205749.6</v>
      </c>
      <c r="U21" s="50">
        <v>291324.12417999998</v>
      </c>
      <c r="V21" s="144">
        <v>334255.57940999995</v>
      </c>
      <c r="W21" s="144">
        <v>429452.62290999992</v>
      </c>
      <c r="X21" s="144">
        <v>454112.15354000003</v>
      </c>
      <c r="Y21" s="312">
        <v>10605088.261689998</v>
      </c>
    </row>
    <row r="22" spans="3:53" ht="12.75" customHeight="1" x14ac:dyDescent="0.2">
      <c r="C22" s="33"/>
      <c r="D22" s="83"/>
      <c r="E22" s="347" t="s">
        <v>24</v>
      </c>
      <c r="F22" s="35" t="s">
        <v>22</v>
      </c>
      <c r="G22" s="35"/>
      <c r="H22" s="36"/>
      <c r="I22" s="37"/>
      <c r="J22" s="102">
        <v>0.99124536817641462</v>
      </c>
      <c r="K22" s="102">
        <v>0.98865396519940019</v>
      </c>
      <c r="L22" s="102">
        <v>0.99033730754774218</v>
      </c>
      <c r="M22" s="102">
        <v>0.99209586313798326</v>
      </c>
      <c r="N22" s="102">
        <v>0.99452886468651869</v>
      </c>
      <c r="O22" s="145">
        <v>0.99365318923825208</v>
      </c>
      <c r="P22" s="145">
        <v>0.99454147232088019</v>
      </c>
      <c r="Q22" s="145">
        <v>0.99698622353543898</v>
      </c>
      <c r="R22" s="145">
        <f t="shared" ref="R22:V22" si="9">R20/R19</f>
        <v>0.99633294571522379</v>
      </c>
      <c r="S22" s="145">
        <f t="shared" si="9"/>
        <v>0.99909636684462821</v>
      </c>
      <c r="T22" s="145">
        <f t="shared" si="9"/>
        <v>0.9977263419471688</v>
      </c>
      <c r="U22" s="102">
        <f t="shared" si="9"/>
        <v>0.99685595918373227</v>
      </c>
      <c r="V22" s="145">
        <f t="shared" si="9"/>
        <v>0.9964819199090359</v>
      </c>
      <c r="W22" s="145">
        <f>W20/W19</f>
        <v>0.99565613558580934</v>
      </c>
      <c r="X22" s="145">
        <f t="shared" ref="X22" si="10">X20/X19</f>
        <v>0.99595719623280399</v>
      </c>
      <c r="Y22" s="313">
        <v>0.93938200064349686</v>
      </c>
    </row>
    <row r="23" spans="3:53" ht="12.75" customHeight="1" thickBot="1" x14ac:dyDescent="0.25">
      <c r="C23" s="33"/>
      <c r="D23" s="45"/>
      <c r="E23" s="349"/>
      <c r="F23" s="103" t="s">
        <v>23</v>
      </c>
      <c r="G23" s="103"/>
      <c r="H23" s="104"/>
      <c r="I23" s="105"/>
      <c r="J23" s="106">
        <v>8.7546318235853862E-3</v>
      </c>
      <c r="K23" s="106">
        <v>1.1346034800599775E-2</v>
      </c>
      <c r="L23" s="106">
        <v>9.6626924522579087E-3</v>
      </c>
      <c r="M23" s="106">
        <v>7.9041368620166377E-3</v>
      </c>
      <c r="N23" s="106">
        <v>5.4711353134812802E-3</v>
      </c>
      <c r="O23" s="146">
        <v>6.3468107617480011E-3</v>
      </c>
      <c r="P23" s="146">
        <v>5.458527679119792E-3</v>
      </c>
      <c r="Q23" s="146">
        <v>3.0137764645609879E-3</v>
      </c>
      <c r="R23" s="146">
        <f t="shared" ref="R23:V23" si="11">R21/R19</f>
        <v>3.6670542847761778E-3</v>
      </c>
      <c r="S23" s="146">
        <f t="shared" si="11"/>
        <v>9.036331553718155E-4</v>
      </c>
      <c r="T23" s="146">
        <f t="shared" si="11"/>
        <v>2.273658052831281E-3</v>
      </c>
      <c r="U23" s="106">
        <f t="shared" si="11"/>
        <v>3.1440408162676904E-3</v>
      </c>
      <c r="V23" s="146">
        <f t="shared" si="11"/>
        <v>3.5180800909640542E-3</v>
      </c>
      <c r="W23" s="146">
        <f>W21/W19</f>
        <v>4.343864414190682E-3</v>
      </c>
      <c r="X23" s="146">
        <f t="shared" ref="X23" si="12">X21/X19</f>
        <v>4.0428037671960482E-3</v>
      </c>
      <c r="Y23" s="315">
        <v>6.0617999356503215E-2</v>
      </c>
    </row>
    <row r="24" spans="3:53" ht="12.75" customHeight="1" thickBot="1" x14ac:dyDescent="0.25">
      <c r="C24" s="27"/>
      <c r="D24" s="62" t="s">
        <v>56</v>
      </c>
      <c r="E24" s="63"/>
      <c r="F24" s="63"/>
      <c r="G24" s="63"/>
      <c r="H24" s="63"/>
      <c r="I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301"/>
      <c r="V24" s="64"/>
      <c r="W24" s="64"/>
      <c r="X24" s="64"/>
      <c r="Y24" s="302"/>
    </row>
    <row r="25" spans="3:53" x14ac:dyDescent="0.2">
      <c r="C25" s="33"/>
      <c r="D25" s="66"/>
      <c r="E25" s="67" t="s">
        <v>35</v>
      </c>
      <c r="F25" s="67"/>
      <c r="G25" s="67"/>
      <c r="H25" s="68"/>
      <c r="I25" s="69"/>
      <c r="J25" s="59">
        <v>-62873585.950000003</v>
      </c>
      <c r="K25" s="59">
        <v>-65467664.939999998</v>
      </c>
      <c r="L25" s="59">
        <v>-68546171.829999998</v>
      </c>
      <c r="M25" s="59">
        <v>-72430196.849999994</v>
      </c>
      <c r="N25" s="59">
        <v>-75098157.170000002</v>
      </c>
      <c r="O25" s="143">
        <v>-78469683.449999988</v>
      </c>
      <c r="P25" s="143">
        <v>-83397045.659999996</v>
      </c>
      <c r="Q25" s="143">
        <v>-80102122.590000004</v>
      </c>
      <c r="R25" s="143">
        <f>R26+R27</f>
        <v>-84823635.864779994</v>
      </c>
      <c r="S25" s="143">
        <v>-84756049.611880019</v>
      </c>
      <c r="T25" s="143">
        <v>-84956879.801289991</v>
      </c>
      <c r="U25" s="59">
        <f>U26+U27</f>
        <v>-86945909.665620014</v>
      </c>
      <c r="V25" s="143">
        <f>V26+V27</f>
        <v>-89266219.719260007</v>
      </c>
      <c r="W25" s="143">
        <f>W26+W27</f>
        <v>-93576750.537249997</v>
      </c>
      <c r="X25" s="143">
        <f>X26+X27</f>
        <v>-106254453.26748998</v>
      </c>
      <c r="Y25" s="310">
        <v>-120882985.38241</v>
      </c>
    </row>
    <row r="26" spans="3:53" ht="12.75" customHeight="1" x14ac:dyDescent="0.2">
      <c r="C26" s="33"/>
      <c r="D26" s="83"/>
      <c r="E26" s="347" t="s">
        <v>36</v>
      </c>
      <c r="F26" s="35" t="s">
        <v>5</v>
      </c>
      <c r="G26" s="35"/>
      <c r="H26" s="36"/>
      <c r="I26" s="37"/>
      <c r="J26" s="38">
        <v>-62788596.859999999</v>
      </c>
      <c r="K26" s="38">
        <v>-65433125.759999998</v>
      </c>
      <c r="L26" s="38">
        <v>-68474409.010000005</v>
      </c>
      <c r="M26" s="38">
        <v>-72362645.730000004</v>
      </c>
      <c r="N26" s="38">
        <v>-75090241.689999998</v>
      </c>
      <c r="O26" s="39">
        <v>-78252961.459999993</v>
      </c>
      <c r="P26" s="39">
        <v>-83342793.920000002</v>
      </c>
      <c r="Q26" s="39">
        <v>-80084782.180000007</v>
      </c>
      <c r="R26" s="39">
        <v>-84724903.77538</v>
      </c>
      <c r="S26" s="39">
        <v>-84740360.173830017</v>
      </c>
      <c r="T26" s="39">
        <v>-84956879.801289991</v>
      </c>
      <c r="U26" s="38">
        <v>-86336160.60191001</v>
      </c>
      <c r="V26" s="39">
        <v>-89044880.825010002</v>
      </c>
      <c r="W26" s="39">
        <v>-93257808.47383</v>
      </c>
      <c r="X26" s="39">
        <v>-105859375.95643999</v>
      </c>
      <c r="Y26" s="311">
        <v>-119998516.99234</v>
      </c>
    </row>
    <row r="27" spans="3:53" x14ac:dyDescent="0.2">
      <c r="C27" s="33"/>
      <c r="D27" s="46"/>
      <c r="E27" s="348"/>
      <c r="F27" s="47" t="s">
        <v>6</v>
      </c>
      <c r="G27" s="47"/>
      <c r="H27" s="48"/>
      <c r="I27" s="49"/>
      <c r="J27" s="50">
        <v>-84989.09</v>
      </c>
      <c r="K27" s="50">
        <v>-34539.18</v>
      </c>
      <c r="L27" s="50">
        <v>-71762.820000000007</v>
      </c>
      <c r="M27" s="50">
        <v>-67551.12</v>
      </c>
      <c r="N27" s="50">
        <v>-7915.48</v>
      </c>
      <c r="O27" s="144">
        <v>-216721.99</v>
      </c>
      <c r="P27" s="144">
        <v>-54251.74</v>
      </c>
      <c r="Q27" s="144">
        <v>-17340.41</v>
      </c>
      <c r="R27" s="144">
        <v>-98732.089399999997</v>
      </c>
      <c r="S27" s="144">
        <v>-15689.438049999999</v>
      </c>
      <c r="T27" s="144">
        <v>0</v>
      </c>
      <c r="U27" s="50">
        <v>-609749.06371000002</v>
      </c>
      <c r="V27" s="144">
        <v>-221338.89425000001</v>
      </c>
      <c r="W27" s="144">
        <v>-318942.06341999996</v>
      </c>
      <c r="X27" s="144">
        <v>-395077.31105000002</v>
      </c>
      <c r="Y27" s="312">
        <v>-884468.39006999996</v>
      </c>
    </row>
    <row r="28" spans="3:53" ht="12.75" customHeight="1" x14ac:dyDescent="0.2">
      <c r="C28" s="33"/>
      <c r="D28" s="83"/>
      <c r="E28" s="347" t="s">
        <v>24</v>
      </c>
      <c r="F28" s="35" t="s">
        <v>5</v>
      </c>
      <c r="G28" s="35"/>
      <c r="H28" s="36"/>
      <c r="I28" s="37"/>
      <c r="J28" s="102">
        <v>0.99864825445032523</v>
      </c>
      <c r="K28" s="102">
        <v>0.99947242382889856</v>
      </c>
      <c r="L28" s="102">
        <v>0.99895307326311422</v>
      </c>
      <c r="M28" s="102">
        <v>0.99906736246844829</v>
      </c>
      <c r="N28" s="102">
        <v>0.99989459821254889</v>
      </c>
      <c r="O28" s="145">
        <v>0.99723814369484376</v>
      </c>
      <c r="P28" s="145">
        <v>0.99934947647640693</v>
      </c>
      <c r="Q28" s="145">
        <v>0.99978352121717484</v>
      </c>
      <c r="R28" s="145">
        <f t="shared" ref="R28:V28" si="13">R26/R25</f>
        <v>0.99883603091999751</v>
      </c>
      <c r="S28" s="145">
        <f t="shared" si="13"/>
        <v>0.99981488710101696</v>
      </c>
      <c r="T28" s="145">
        <f t="shared" si="13"/>
        <v>1</v>
      </c>
      <c r="U28" s="102">
        <f t="shared" si="13"/>
        <v>0.99298702991256282</v>
      </c>
      <c r="V28" s="145">
        <f t="shared" si="13"/>
        <v>0.9975204630044141</v>
      </c>
      <c r="W28" s="145">
        <f>W26/W25</f>
        <v>0.99659165271727368</v>
      </c>
      <c r="X28" s="145">
        <f t="shared" ref="X28" si="14">X26/X25</f>
        <v>0.99628178114986476</v>
      </c>
      <c r="Y28" s="313">
        <v>0.99268326814338659</v>
      </c>
    </row>
    <row r="29" spans="3:53" ht="12.75" customHeight="1" thickBot="1" x14ac:dyDescent="0.25">
      <c r="C29" s="33"/>
      <c r="D29" s="45"/>
      <c r="E29" s="349"/>
      <c r="F29" s="103" t="s">
        <v>7</v>
      </c>
      <c r="G29" s="103"/>
      <c r="H29" s="104"/>
      <c r="I29" s="105"/>
      <c r="J29" s="106">
        <v>1.3517455496746642E-3</v>
      </c>
      <c r="K29" s="106">
        <v>5.27576171101483E-4</v>
      </c>
      <c r="L29" s="106">
        <v>1.0469267368858695E-3</v>
      </c>
      <c r="M29" s="106">
        <v>9.3263753155186963E-4</v>
      </c>
      <c r="N29" s="106">
        <v>1.0540178745107813E-4</v>
      </c>
      <c r="O29" s="146">
        <v>2.7618563051562818E-3</v>
      </c>
      <c r="P29" s="146">
        <v>6.5052352359312585E-4</v>
      </c>
      <c r="Q29" s="146">
        <v>2.16478782825223E-4</v>
      </c>
      <c r="R29" s="146">
        <f t="shared" ref="R29:V29" si="15">R27/R25</f>
        <v>1.1639690800025586E-3</v>
      </c>
      <c r="S29" s="146">
        <f t="shared" si="15"/>
        <v>1.8511289898297541E-4</v>
      </c>
      <c r="T29" s="146">
        <f t="shared" si="15"/>
        <v>0</v>
      </c>
      <c r="U29" s="106">
        <f t="shared" si="15"/>
        <v>7.0129700874370839E-3</v>
      </c>
      <c r="V29" s="146">
        <f t="shared" si="15"/>
        <v>2.4795369955858465E-3</v>
      </c>
      <c r="W29" s="146">
        <f>W27/W25</f>
        <v>3.4083472827263757E-3</v>
      </c>
      <c r="X29" s="146">
        <f t="shared" ref="X29" si="16">X27/X25</f>
        <v>3.7182188501352852E-3</v>
      </c>
      <c r="Y29" s="315">
        <v>7.3167318566133063E-3</v>
      </c>
    </row>
    <row r="30" spans="3:53" ht="13.5" thickBot="1" x14ac:dyDescent="0.25">
      <c r="C30" s="27"/>
      <c r="D30" s="62" t="s">
        <v>8</v>
      </c>
      <c r="E30" s="63"/>
      <c r="F30" s="63"/>
      <c r="G30" s="63"/>
      <c r="H30" s="63"/>
      <c r="I30" s="63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301"/>
      <c r="V30" s="64"/>
      <c r="W30" s="64"/>
      <c r="X30" s="64"/>
      <c r="Y30" s="302"/>
      <c r="BA30" s="126"/>
    </row>
    <row r="31" spans="3:53" x14ac:dyDescent="0.2">
      <c r="C31" s="33"/>
      <c r="D31" s="66"/>
      <c r="E31" s="67" t="s">
        <v>35</v>
      </c>
      <c r="F31" s="67"/>
      <c r="G31" s="67"/>
      <c r="H31" s="68"/>
      <c r="I31" s="69"/>
      <c r="J31" s="59">
        <v>84287366.619999975</v>
      </c>
      <c r="K31" s="59">
        <v>88567322.089999989</v>
      </c>
      <c r="L31" s="59">
        <v>91348102.790000007</v>
      </c>
      <c r="M31" s="59">
        <v>99372476.550000012</v>
      </c>
      <c r="N31" s="59">
        <f>N32+N33</f>
        <v>100969781.16000001</v>
      </c>
      <c r="O31" s="143">
        <f>O32+O33</f>
        <v>105770846.95999999</v>
      </c>
      <c r="P31" s="143">
        <v>115052026.63</v>
      </c>
      <c r="Q31" s="143">
        <f>Q32+Q33</f>
        <v>113509948.66999999</v>
      </c>
      <c r="R31" s="143">
        <f>R32+R33</f>
        <v>114565348.13</v>
      </c>
      <c r="S31" s="143">
        <v>113225770.28999996</v>
      </c>
      <c r="T31" s="143">
        <v>114191426.0688</v>
      </c>
      <c r="U31" s="59">
        <f>U32+U33</f>
        <v>124490295.70922002</v>
      </c>
      <c r="V31" s="143">
        <f>V32+V33</f>
        <v>125016541.46547002</v>
      </c>
      <c r="W31" s="143">
        <f>W32+W33</f>
        <v>123648105.11593001</v>
      </c>
      <c r="X31" s="143">
        <f>X32+X33</f>
        <v>140210581.59561002</v>
      </c>
      <c r="Y31" s="310">
        <v>165710168.17591992</v>
      </c>
      <c r="BA31" s="126"/>
    </row>
    <row r="32" spans="3:53" ht="12.75" customHeight="1" x14ac:dyDescent="0.2">
      <c r="C32" s="33"/>
      <c r="D32" s="83"/>
      <c r="E32" s="347" t="s">
        <v>36</v>
      </c>
      <c r="F32" s="35" t="s">
        <v>22</v>
      </c>
      <c r="G32" s="35"/>
      <c r="H32" s="36"/>
      <c r="I32" s="37"/>
      <c r="J32" s="38">
        <v>78113048.849999979</v>
      </c>
      <c r="K32" s="38">
        <v>80943594.519999996</v>
      </c>
      <c r="L32" s="38">
        <v>84039824.260000005</v>
      </c>
      <c r="M32" s="38">
        <v>89207023.020000026</v>
      </c>
      <c r="N32" s="38">
        <f>93053729.65-1.02-431.49</f>
        <v>93053297.140000015</v>
      </c>
      <c r="O32" s="39">
        <f>95514531.99-36.78-1497.75</f>
        <v>95512997.459999993</v>
      </c>
      <c r="P32" s="39">
        <v>101102073.63</v>
      </c>
      <c r="Q32" s="39">
        <v>100319960.84999999</v>
      </c>
      <c r="R32" s="39">
        <v>102501635.44</v>
      </c>
      <c r="S32" s="39">
        <v>104359196.74999997</v>
      </c>
      <c r="T32" s="39">
        <v>104019649.94861001</v>
      </c>
      <c r="U32" s="38">
        <v>109427923.57125002</v>
      </c>
      <c r="V32" s="39">
        <v>111268239.02311002</v>
      </c>
      <c r="W32" s="39">
        <v>115310057.31327</v>
      </c>
      <c r="X32" s="39">
        <v>128765421.64219002</v>
      </c>
      <c r="Y32" s="311">
        <v>145461431.13264993</v>
      </c>
    </row>
    <row r="33" spans="3:25" x14ac:dyDescent="0.2">
      <c r="C33" s="33"/>
      <c r="D33" s="46"/>
      <c r="E33" s="348"/>
      <c r="F33" s="47" t="s">
        <v>23</v>
      </c>
      <c r="G33" s="47"/>
      <c r="H33" s="48"/>
      <c r="I33" s="49"/>
      <c r="J33" s="50">
        <v>6174317.7699999996</v>
      </c>
      <c r="K33" s="50">
        <v>7623727.5699999984</v>
      </c>
      <c r="L33" s="50">
        <v>7308278.5299999993</v>
      </c>
      <c r="M33" s="50">
        <v>10165453.529999999</v>
      </c>
      <c r="N33" s="50">
        <v>7916484.0199999986</v>
      </c>
      <c r="O33" s="144">
        <v>10257849.499999996</v>
      </c>
      <c r="P33" s="144">
        <v>13949953.000000004</v>
      </c>
      <c r="Q33" s="144">
        <v>13189987.819999998</v>
      </c>
      <c r="R33" s="144">
        <v>12063712.689999998</v>
      </c>
      <c r="S33" s="144">
        <v>8866573.5399999991</v>
      </c>
      <c r="T33" s="144">
        <v>10171776.12019</v>
      </c>
      <c r="U33" s="50">
        <v>15062372.137969999</v>
      </c>
      <c r="V33" s="144">
        <v>13748302.442360004</v>
      </c>
      <c r="W33" s="144">
        <v>8338047.8026599996</v>
      </c>
      <c r="X33" s="144">
        <v>11445159.95342</v>
      </c>
      <c r="Y33" s="312">
        <v>20248737.043269992</v>
      </c>
    </row>
    <row r="34" spans="3:25" ht="12.75" customHeight="1" thickBot="1" x14ac:dyDescent="0.25">
      <c r="C34" s="33"/>
      <c r="D34" s="83"/>
      <c r="E34" s="351" t="s">
        <v>24</v>
      </c>
      <c r="F34" s="89" t="s">
        <v>22</v>
      </c>
      <c r="G34" s="35"/>
      <c r="H34" s="36"/>
      <c r="I34" s="37"/>
      <c r="J34" s="102">
        <v>0.92674681844271867</v>
      </c>
      <c r="K34" s="102">
        <v>0.91392166557488386</v>
      </c>
      <c r="L34" s="102">
        <v>0.91999528937343134</v>
      </c>
      <c r="M34" s="102">
        <v>0.89770353036451533</v>
      </c>
      <c r="N34" s="102">
        <v>0.89800766859234715</v>
      </c>
      <c r="O34" s="145">
        <v>0.85577912179944071</v>
      </c>
      <c r="P34" s="145">
        <v>0.8297943314980476</v>
      </c>
      <c r="Q34" s="145">
        <v>0.88379240630566669</v>
      </c>
      <c r="R34" s="145">
        <f t="shared" ref="R34:V34" si="17">R32/R31</f>
        <v>0.89470016120135187</v>
      </c>
      <c r="S34" s="145">
        <f t="shared" si="17"/>
        <v>0.92169120583335007</v>
      </c>
      <c r="T34" s="145">
        <f t="shared" si="17"/>
        <v>0.91092346885954878</v>
      </c>
      <c r="U34" s="102">
        <f t="shared" si="17"/>
        <v>0.87900766037898925</v>
      </c>
      <c r="V34" s="145">
        <f t="shared" si="17"/>
        <v>0.89002813322781504</v>
      </c>
      <c r="W34" s="145">
        <f>W32/W31</f>
        <v>0.93256631151086045</v>
      </c>
      <c r="X34" s="145">
        <f t="shared" ref="X34" si="18">X32/X31</f>
        <v>0.91837163912186248</v>
      </c>
      <c r="Y34" s="313">
        <v>0.877806309255726</v>
      </c>
    </row>
    <row r="35" spans="3:25" ht="12.75" customHeight="1" thickBot="1" x14ac:dyDescent="0.25">
      <c r="C35" s="33"/>
      <c r="D35" s="73"/>
      <c r="E35" s="352"/>
      <c r="F35" s="107" t="s">
        <v>23</v>
      </c>
      <c r="G35" s="95"/>
      <c r="H35" s="96"/>
      <c r="I35" s="97"/>
      <c r="J35" s="81">
        <v>7.3253181557281416E-2</v>
      </c>
      <c r="K35" s="81">
        <v>8.6078334425116171E-2</v>
      </c>
      <c r="L35" s="81">
        <v>8.0004710626568651E-2</v>
      </c>
      <c r="M35" s="81">
        <v>0.10229646963548478</v>
      </c>
      <c r="N35" s="81">
        <v>0.10199233140765286</v>
      </c>
      <c r="O35" s="141">
        <v>0.14422087820055929</v>
      </c>
      <c r="P35" s="141">
        <v>0.17020566850195235</v>
      </c>
      <c r="Q35" s="141">
        <v>0.11620759369433332</v>
      </c>
      <c r="R35" s="141">
        <f t="shared" ref="R35:V35" si="19">R33/R31</f>
        <v>0.10529983879864808</v>
      </c>
      <c r="S35" s="141">
        <f t="shared" si="19"/>
        <v>7.8308794166649973E-2</v>
      </c>
      <c r="T35" s="141">
        <f t="shared" si="19"/>
        <v>8.9076531140451248E-2</v>
      </c>
      <c r="U35" s="81">
        <f t="shared" si="19"/>
        <v>0.12099233962101069</v>
      </c>
      <c r="V35" s="141">
        <f t="shared" si="19"/>
        <v>0.10997186677218496</v>
      </c>
      <c r="W35" s="141">
        <f>W33/W31</f>
        <v>6.7433688489139498E-2</v>
      </c>
      <c r="X35" s="141">
        <f t="shared" ref="X35" si="20">X33/X31</f>
        <v>8.1628360878137504E-2</v>
      </c>
      <c r="Y35" s="314">
        <v>0.12219369074427398</v>
      </c>
    </row>
    <row r="36" spans="3:25" ht="13.5" thickBot="1" x14ac:dyDescent="0.25">
      <c r="C36" s="27"/>
      <c r="D36" s="62" t="s">
        <v>57</v>
      </c>
      <c r="E36" s="63"/>
      <c r="F36" s="63"/>
      <c r="G36" s="63"/>
      <c r="H36" s="63"/>
      <c r="I36" s="63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301"/>
      <c r="V36" s="64"/>
      <c r="W36" s="64"/>
      <c r="X36" s="64"/>
      <c r="Y36" s="302"/>
    </row>
    <row r="37" spans="3:25" ht="15" x14ac:dyDescent="0.2">
      <c r="C37" s="33"/>
      <c r="D37" s="34"/>
      <c r="E37" s="35" t="s">
        <v>54</v>
      </c>
      <c r="F37" s="35"/>
      <c r="G37" s="35"/>
      <c r="H37" s="36"/>
      <c r="I37" s="37"/>
      <c r="J37" s="61">
        <v>114.24777249999998</v>
      </c>
      <c r="K37" s="61">
        <v>121.34803966999998</v>
      </c>
      <c r="L37" s="61">
        <v>128.55417447999997</v>
      </c>
      <c r="M37" s="61">
        <v>141.24843944</v>
      </c>
      <c r="N37" s="61">
        <v>151.58498969999997</v>
      </c>
      <c r="O37" s="147">
        <v>149.79972682000005</v>
      </c>
      <c r="P37" s="147">
        <v>162.80350399</v>
      </c>
      <c r="Q37" s="147">
        <v>161.87480193999997</v>
      </c>
      <c r="R37" s="147">
        <v>172.76879587426001</v>
      </c>
      <c r="S37" s="147">
        <v>170.37426544439001</v>
      </c>
      <c r="T37" s="147">
        <v>171.72496276016</v>
      </c>
      <c r="U37" s="61">
        <v>177.59063407748005</v>
      </c>
      <c r="V37" s="147">
        <v>181.60898122443001</v>
      </c>
      <c r="W37" s="147">
        <v>172.2724</v>
      </c>
      <c r="X37" s="147">
        <v>193.64213354046001</v>
      </c>
      <c r="Y37" s="316">
        <v>221.50258083132999</v>
      </c>
    </row>
    <row r="38" spans="3:25" x14ac:dyDescent="0.2">
      <c r="C38" s="33"/>
      <c r="D38" s="60"/>
      <c r="E38" s="47" t="s">
        <v>9</v>
      </c>
      <c r="F38" s="47"/>
      <c r="G38" s="47"/>
      <c r="H38" s="48"/>
      <c r="I38" s="49"/>
      <c r="J38" s="108">
        <f t="shared" ref="J38:Q38" si="21">J13/1000000/J37</f>
        <v>0.77655276123654848</v>
      </c>
      <c r="K38" s="108">
        <f t="shared" si="21"/>
        <v>0.76605355663591868</v>
      </c>
      <c r="L38" s="108">
        <f t="shared" si="21"/>
        <v>0.74312344734369173</v>
      </c>
      <c r="M38" s="108">
        <f t="shared" si="21"/>
        <v>0.72991036601005876</v>
      </c>
      <c r="N38" s="108">
        <f t="shared" si="21"/>
        <v>0.69511400903568499</v>
      </c>
      <c r="O38" s="148">
        <f t="shared" si="21"/>
        <v>0.730533220874935</v>
      </c>
      <c r="P38" s="148">
        <f t="shared" si="21"/>
        <v>0.7374008831982759</v>
      </c>
      <c r="Q38" s="148">
        <f t="shared" si="21"/>
        <v>0.73231716258061619</v>
      </c>
      <c r="R38" s="148">
        <f t="shared" ref="R38:V38" si="22">R13/1000000/R37</f>
        <v>0.69566918171527603</v>
      </c>
      <c r="S38" s="148">
        <f t="shared" si="22"/>
        <v>0.69615235931040864</v>
      </c>
      <c r="T38" s="148">
        <f t="shared" si="22"/>
        <v>0.69720387556424968</v>
      </c>
      <c r="U38" s="108">
        <f t="shared" si="22"/>
        <v>0.7331666370504889</v>
      </c>
      <c r="V38" s="148">
        <f t="shared" si="22"/>
        <v>0.72001458243723704</v>
      </c>
      <c r="W38" s="148">
        <f>W13/1000000/W37</f>
        <v>0.7484399206486354</v>
      </c>
      <c r="X38" s="148">
        <f t="shared" ref="X38" si="23">X13/1000000/X37</f>
        <v>0.75542532805230389</v>
      </c>
      <c r="Y38" s="317">
        <f>Y13/1000000/Y37</f>
        <v>0.99220819501947799</v>
      </c>
    </row>
    <row r="39" spans="3:25" x14ac:dyDescent="0.2">
      <c r="C39" s="33"/>
      <c r="D39" s="34"/>
      <c r="E39" s="35" t="s">
        <v>10</v>
      </c>
      <c r="F39" s="35"/>
      <c r="G39" s="35"/>
      <c r="H39" s="36"/>
      <c r="I39" s="37"/>
      <c r="J39" s="61">
        <v>2688.107</v>
      </c>
      <c r="K39" s="61">
        <v>3057.66</v>
      </c>
      <c r="L39" s="61">
        <v>3257.9720000000002</v>
      </c>
      <c r="M39" s="61">
        <v>3507.1309999999999</v>
      </c>
      <c r="N39" s="61">
        <v>3840.1170000000002</v>
      </c>
      <c r="O39" s="147">
        <v>4024.1170000000002</v>
      </c>
      <c r="P39" s="147">
        <v>3930.4090000000001</v>
      </c>
      <c r="Q39" s="147">
        <v>3962.4639999999999</v>
      </c>
      <c r="R39" s="147">
        <v>4033.7550000000001</v>
      </c>
      <c r="S39" s="147">
        <v>4059.9119999999998</v>
      </c>
      <c r="T39" s="147">
        <v>4098.1279999999997</v>
      </c>
      <c r="U39" s="61">
        <v>4313.7889999999998</v>
      </c>
      <c r="V39" s="147">
        <v>4595.7830000000004</v>
      </c>
      <c r="W39" s="147">
        <v>4773.24</v>
      </c>
      <c r="X39" s="147">
        <v>5055.0290000000005</v>
      </c>
      <c r="Y39" s="318">
        <v>5408.7659999999996</v>
      </c>
    </row>
    <row r="40" spans="3:25" ht="13.5" thickBot="1" x14ac:dyDescent="0.25">
      <c r="C40" s="33"/>
      <c r="D40" s="94"/>
      <c r="E40" s="95" t="s">
        <v>11</v>
      </c>
      <c r="F40" s="95"/>
      <c r="G40" s="95"/>
      <c r="H40" s="96"/>
      <c r="I40" s="97"/>
      <c r="J40" s="81">
        <f t="shared" ref="J40:Q40" si="24">J13/1000000/J39</f>
        <v>3.3004424005443234E-2</v>
      </c>
      <c r="K40" s="81">
        <f t="shared" si="24"/>
        <v>3.040203861122559E-2</v>
      </c>
      <c r="L40" s="81">
        <f t="shared" si="24"/>
        <v>2.9322419379294855E-2</v>
      </c>
      <c r="M40" s="81">
        <f t="shared" si="24"/>
        <v>2.9396877427732244E-2</v>
      </c>
      <c r="N40" s="81">
        <f t="shared" si="24"/>
        <v>2.7438968630382872E-2</v>
      </c>
      <c r="O40" s="141">
        <f t="shared" si="24"/>
        <v>2.71944570498323E-2</v>
      </c>
      <c r="P40" s="141">
        <f t="shared" si="24"/>
        <v>3.0544263365466551E-2</v>
      </c>
      <c r="Q40" s="141">
        <f t="shared" si="24"/>
        <v>2.9916661867464285E-2</v>
      </c>
      <c r="R40" s="141">
        <f t="shared" ref="R40:V40" si="25">R13/1000000/R39</f>
        <v>2.9796040377211806E-2</v>
      </c>
      <c r="S40" s="141">
        <f t="shared" si="25"/>
        <v>2.9214043766192455E-2</v>
      </c>
      <c r="T40" s="141">
        <f t="shared" si="25"/>
        <v>2.9215122018519186E-2</v>
      </c>
      <c r="U40" s="81">
        <f t="shared" si="25"/>
        <v>3.0183100740033879E-2</v>
      </c>
      <c r="V40" s="141">
        <f t="shared" si="25"/>
        <v>2.8452412740801729E-2</v>
      </c>
      <c r="W40" s="141">
        <f>W13/1000000/W39</f>
        <v>2.7012163936016204E-2</v>
      </c>
      <c r="X40" s="141">
        <f>X13/1000000/X39</f>
        <v>2.8937949169935528E-2</v>
      </c>
      <c r="Y40" s="314">
        <f>Y13/1000000/Y39</f>
        <v>4.0633422839666193E-2</v>
      </c>
    </row>
    <row r="41" spans="3:25" ht="13.5" x14ac:dyDescent="0.25">
      <c r="D41" s="51" t="s">
        <v>34</v>
      </c>
      <c r="E41" s="52"/>
      <c r="F41" s="52"/>
      <c r="G41" s="52"/>
      <c r="H41" s="52"/>
      <c r="I41" s="51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57" t="s">
        <v>159</v>
      </c>
    </row>
    <row r="42" spans="3:25" ht="12.75" customHeight="1" x14ac:dyDescent="0.2">
      <c r="D42" s="54" t="s">
        <v>19</v>
      </c>
      <c r="E42" s="353" t="s">
        <v>113</v>
      </c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</row>
    <row r="43" spans="3:25" x14ac:dyDescent="0.2">
      <c r="D43" s="54" t="s">
        <v>0</v>
      </c>
      <c r="E43" s="350" t="s">
        <v>124</v>
      </c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</row>
    <row r="44" spans="3:25" ht="12" customHeight="1" x14ac:dyDescent="0.2">
      <c r="D44" s="54" t="s">
        <v>49</v>
      </c>
      <c r="E44" s="350" t="s">
        <v>65</v>
      </c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</row>
  </sheetData>
  <mergeCells count="28">
    <mergeCell ref="Y7:Y10"/>
    <mergeCell ref="R7:R10"/>
    <mergeCell ref="O7:O10"/>
    <mergeCell ref="P7:P10"/>
    <mergeCell ref="T7:T10"/>
    <mergeCell ref="U7:U10"/>
    <mergeCell ref="W7:W10"/>
    <mergeCell ref="X7:X10"/>
    <mergeCell ref="E44:Y44"/>
    <mergeCell ref="E43:Y43"/>
    <mergeCell ref="E28:E29"/>
    <mergeCell ref="E32:E33"/>
    <mergeCell ref="E34:E35"/>
    <mergeCell ref="E42:Y42"/>
    <mergeCell ref="E26:E27"/>
    <mergeCell ref="E16:E17"/>
    <mergeCell ref="E14:E15"/>
    <mergeCell ref="D7:I11"/>
    <mergeCell ref="E22:E23"/>
    <mergeCell ref="E20:E21"/>
    <mergeCell ref="K7:K10"/>
    <mergeCell ref="J7:J10"/>
    <mergeCell ref="V7:V10"/>
    <mergeCell ref="L7:L10"/>
    <mergeCell ref="M7:M10"/>
    <mergeCell ref="N7:N10"/>
    <mergeCell ref="Q7:Q10"/>
    <mergeCell ref="S7:S10"/>
  </mergeCells>
  <phoneticPr fontId="0" type="noConversion"/>
  <conditionalFormatting sqref="G6">
    <cfRule type="expression" dxfId="17" priority="1" stopIfTrue="1">
      <formula>Z6=" "</formula>
    </cfRule>
  </conditionalFormatting>
  <conditionalFormatting sqref="D6">
    <cfRule type="cellIs" dxfId="16" priority="2" stopIfTrue="1" operator="equal">
      <formula>"   sem (do závorky) poznámku, proč vývojová řada nezačíná jako obvykle - nebo červenou buňku vymazat"</formula>
    </cfRule>
  </conditionalFormatting>
  <conditionalFormatting sqref="G4:G5">
    <cfRule type="expression" dxfId="15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autoPageBreaks="0"/>
  </sheetPr>
  <dimension ref="C1:AO23"/>
  <sheetViews>
    <sheetView showGridLines="0" topLeftCell="C3" zoomScale="90" zoomScaleNormal="90" workbookViewId="0">
      <selection activeCell="G41" sqref="G41"/>
    </sheetView>
  </sheetViews>
  <sheetFormatPr defaultRowHeight="12.75" x14ac:dyDescent="0.2"/>
  <cols>
    <col min="1" max="2" width="0" style="14" hidden="1" customWidth="1"/>
    <col min="3" max="3" width="1.7109375" style="14" customWidth="1"/>
    <col min="4" max="4" width="1.140625" style="14" customWidth="1"/>
    <col min="5" max="6" width="1.7109375" style="14" customWidth="1"/>
    <col min="7" max="7" width="15.7109375" style="14" customWidth="1"/>
    <col min="8" max="8" width="26" style="14" customWidth="1"/>
    <col min="9" max="9" width="1.140625" style="14" customWidth="1"/>
    <col min="10" max="10" width="19.28515625" style="14" customWidth="1"/>
    <col min="11" max="11" width="20.28515625" style="14" customWidth="1"/>
    <col min="12" max="39" width="1.7109375" style="14" customWidth="1"/>
    <col min="40" max="16384" width="9.140625" style="14"/>
  </cols>
  <sheetData>
    <row r="1" spans="3:41" hidden="1" x14ac:dyDescent="0.2"/>
    <row r="2" spans="3:41" hidden="1" x14ac:dyDescent="0.2"/>
    <row r="3" spans="3:41" ht="9" customHeight="1" x14ac:dyDescent="0.2">
      <c r="C3" s="13"/>
    </row>
    <row r="4" spans="3:41" s="15" customFormat="1" ht="15.75" x14ac:dyDescent="0.2">
      <c r="D4" s="16" t="s">
        <v>4</v>
      </c>
      <c r="E4" s="16"/>
      <c r="F4" s="16"/>
      <c r="G4" s="16"/>
      <c r="H4" s="17" t="s">
        <v>48</v>
      </c>
      <c r="I4" s="18"/>
      <c r="J4" s="16"/>
      <c r="K4" s="16"/>
    </row>
    <row r="5" spans="3:41" s="15" customFormat="1" ht="15.75" x14ac:dyDescent="0.2">
      <c r="D5" s="129" t="s">
        <v>152</v>
      </c>
      <c r="E5" s="20"/>
      <c r="F5" s="20"/>
      <c r="G5" s="20"/>
      <c r="H5" s="20"/>
      <c r="I5" s="20"/>
      <c r="J5" s="20"/>
      <c r="K5" s="20"/>
      <c r="Q5" s="21"/>
      <c r="R5" s="21"/>
    </row>
    <row r="6" spans="3:41" s="21" customFormat="1" ht="21" customHeight="1" thickBot="1" x14ac:dyDescent="0.25">
      <c r="D6" s="22"/>
      <c r="E6" s="23"/>
      <c r="F6" s="23"/>
      <c r="G6" s="23"/>
      <c r="H6" s="23"/>
      <c r="I6" s="24"/>
      <c r="J6" s="24"/>
      <c r="K6" s="25" t="s">
        <v>13</v>
      </c>
      <c r="L6" s="26" t="s">
        <v>29</v>
      </c>
    </row>
    <row r="7" spans="3:41" ht="12.75" customHeight="1" x14ac:dyDescent="0.2">
      <c r="C7" s="27"/>
      <c r="D7" s="331"/>
      <c r="E7" s="332"/>
      <c r="F7" s="332"/>
      <c r="G7" s="332"/>
      <c r="H7" s="332"/>
      <c r="I7" s="333"/>
      <c r="J7" s="358" t="s">
        <v>121</v>
      </c>
      <c r="K7" s="361" t="s">
        <v>153</v>
      </c>
      <c r="L7" s="28"/>
    </row>
    <row r="8" spans="3:41" x14ac:dyDescent="0.2">
      <c r="C8" s="27"/>
      <c r="D8" s="334"/>
      <c r="E8" s="335"/>
      <c r="F8" s="335"/>
      <c r="G8" s="335"/>
      <c r="H8" s="335"/>
      <c r="I8" s="336"/>
      <c r="J8" s="359"/>
      <c r="K8" s="362"/>
      <c r="L8" s="28"/>
    </row>
    <row r="9" spans="3:41" x14ac:dyDescent="0.2">
      <c r="C9" s="27"/>
      <c r="D9" s="334"/>
      <c r="E9" s="335"/>
      <c r="F9" s="335"/>
      <c r="G9" s="335"/>
      <c r="H9" s="335"/>
      <c r="I9" s="336"/>
      <c r="J9" s="359"/>
      <c r="K9" s="362"/>
      <c r="L9" s="28"/>
      <c r="AN9" s="304"/>
      <c r="AO9" s="304"/>
    </row>
    <row r="10" spans="3:41" x14ac:dyDescent="0.2">
      <c r="C10" s="27"/>
      <c r="D10" s="334"/>
      <c r="E10" s="335"/>
      <c r="F10" s="335"/>
      <c r="G10" s="335"/>
      <c r="H10" s="335"/>
      <c r="I10" s="336"/>
      <c r="J10" s="359"/>
      <c r="K10" s="362"/>
      <c r="L10" s="28"/>
    </row>
    <row r="11" spans="3:41" ht="13.5" thickBot="1" x14ac:dyDescent="0.25">
      <c r="C11" s="27"/>
      <c r="D11" s="337"/>
      <c r="E11" s="338"/>
      <c r="F11" s="338"/>
      <c r="G11" s="338"/>
      <c r="H11" s="338"/>
      <c r="I11" s="339"/>
      <c r="J11" s="360"/>
      <c r="K11" s="363"/>
      <c r="L11" s="28"/>
    </row>
    <row r="12" spans="3:41" ht="13.5" thickTop="1" x14ac:dyDescent="0.2">
      <c r="C12" s="33"/>
      <c r="D12" s="74"/>
      <c r="E12" s="70" t="s">
        <v>14</v>
      </c>
      <c r="F12" s="70"/>
      <c r="G12" s="70"/>
      <c r="H12" s="71"/>
      <c r="I12" s="72"/>
      <c r="J12" s="233">
        <v>31</v>
      </c>
      <c r="K12" s="234">
        <v>31</v>
      </c>
      <c r="L12" s="28"/>
    </row>
    <row r="13" spans="3:41" x14ac:dyDescent="0.2">
      <c r="C13" s="33"/>
      <c r="D13" s="80"/>
      <c r="E13" s="41" t="s">
        <v>59</v>
      </c>
      <c r="F13" s="41"/>
      <c r="G13" s="41"/>
      <c r="H13" s="42"/>
      <c r="I13" s="43"/>
      <c r="J13" s="235">
        <v>22</v>
      </c>
      <c r="K13" s="236" t="s">
        <v>15</v>
      </c>
      <c r="L13" s="28"/>
    </row>
    <row r="14" spans="3:41" x14ac:dyDescent="0.2">
      <c r="C14" s="33"/>
      <c r="D14" s="80"/>
      <c r="E14" s="41" t="s">
        <v>60</v>
      </c>
      <c r="F14" s="41"/>
      <c r="G14" s="41"/>
      <c r="H14" s="42"/>
      <c r="I14" s="43"/>
      <c r="J14" s="235">
        <v>22</v>
      </c>
      <c r="K14" s="236">
        <v>22</v>
      </c>
      <c r="L14" s="28"/>
    </row>
    <row r="15" spans="3:41" ht="13.5" thickBot="1" x14ac:dyDescent="0.25">
      <c r="C15" s="33"/>
      <c r="D15" s="80"/>
      <c r="E15" s="41" t="s">
        <v>58</v>
      </c>
      <c r="F15" s="41"/>
      <c r="G15" s="41"/>
      <c r="H15" s="42"/>
      <c r="I15" s="43"/>
      <c r="J15" s="237">
        <v>21</v>
      </c>
      <c r="K15" s="238">
        <v>21</v>
      </c>
      <c r="L15" s="28"/>
    </row>
    <row r="16" spans="3:41" ht="13.5" x14ac:dyDescent="0.25">
      <c r="D16" s="51" t="s">
        <v>34</v>
      </c>
      <c r="E16" s="52"/>
      <c r="F16" s="52"/>
      <c r="G16" s="52"/>
      <c r="H16" s="52"/>
      <c r="I16" s="51"/>
      <c r="J16" s="51"/>
      <c r="K16" s="53" t="s">
        <v>117</v>
      </c>
      <c r="L16" s="14" t="s">
        <v>29</v>
      </c>
    </row>
    <row r="17" spans="4:11" ht="27.75" customHeight="1" x14ac:dyDescent="0.25">
      <c r="D17" s="232" t="s">
        <v>73</v>
      </c>
      <c r="E17" s="356" t="s">
        <v>86</v>
      </c>
      <c r="F17" s="357"/>
      <c r="G17" s="357"/>
      <c r="H17" s="357"/>
      <c r="I17" s="357"/>
      <c r="J17" s="357"/>
      <c r="K17" s="357"/>
    </row>
    <row r="18" spans="4:11" ht="37.5" customHeight="1" x14ac:dyDescent="0.25">
      <c r="D18" s="306" t="s">
        <v>74</v>
      </c>
      <c r="E18" s="356" t="s">
        <v>84</v>
      </c>
      <c r="F18" s="357"/>
      <c r="G18" s="357"/>
      <c r="H18" s="357"/>
      <c r="I18" s="357"/>
      <c r="J18" s="357"/>
      <c r="K18" s="357"/>
    </row>
    <row r="21" spans="4:11" ht="23.25" customHeight="1" x14ac:dyDescent="0.2"/>
    <row r="22" spans="4:11" ht="11.25" customHeight="1" x14ac:dyDescent="0.2"/>
    <row r="23" spans="4:11" ht="13.5" customHeight="1" x14ac:dyDescent="0.2"/>
  </sheetData>
  <mergeCells count="5">
    <mergeCell ref="E18:K18"/>
    <mergeCell ref="J7:J11"/>
    <mergeCell ref="K7:K11"/>
    <mergeCell ref="D7:I11"/>
    <mergeCell ref="E17:K17"/>
  </mergeCells>
  <phoneticPr fontId="0" type="noConversion"/>
  <conditionalFormatting sqref="G6">
    <cfRule type="expression" dxfId="14" priority="1" stopIfTrue="1">
      <formula>L6=" "</formula>
    </cfRule>
  </conditionalFormatting>
  <conditionalFormatting sqref="D6">
    <cfRule type="cellIs" dxfId="13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2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C1:AX30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14" hidden="1" customWidth="1"/>
    <col min="3" max="3" width="1.7109375" style="14" customWidth="1"/>
    <col min="4" max="4" width="1.140625" style="14" customWidth="1"/>
    <col min="5" max="6" width="1.7109375" style="14" customWidth="1"/>
    <col min="7" max="7" width="15.7109375" style="14" customWidth="1"/>
    <col min="8" max="8" width="4.85546875" style="14" customWidth="1"/>
    <col min="9" max="9" width="1.140625" style="14" customWidth="1"/>
    <col min="10" max="14" width="6.85546875" style="14" hidden="1" customWidth="1"/>
    <col min="15" max="25" width="6.85546875" style="14" customWidth="1"/>
    <col min="26" max="49" width="1.7109375" style="14" customWidth="1"/>
    <col min="50" max="16384" width="9.140625" style="14"/>
  </cols>
  <sheetData>
    <row r="1" spans="3:50" hidden="1" x14ac:dyDescent="0.2"/>
    <row r="2" spans="3:50" hidden="1" x14ac:dyDescent="0.2"/>
    <row r="3" spans="3:50" ht="9" customHeight="1" x14ac:dyDescent="0.2">
      <c r="C3" s="13"/>
    </row>
    <row r="4" spans="3:50" s="15" customFormat="1" ht="15.75" x14ac:dyDescent="0.2">
      <c r="D4" s="16" t="s">
        <v>12</v>
      </c>
      <c r="E4" s="16"/>
      <c r="F4" s="16"/>
      <c r="G4" s="16"/>
      <c r="H4" s="17" t="s">
        <v>50</v>
      </c>
      <c r="I4" s="1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3:50" s="15" customFormat="1" ht="15.75" x14ac:dyDescent="0.2">
      <c r="D5" s="129" t="s">
        <v>151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3:50" s="21" customFormat="1" ht="21" customHeight="1" thickBot="1" x14ac:dyDescent="0.25">
      <c r="D6" s="22"/>
      <c r="E6" s="23"/>
      <c r="F6" s="23"/>
      <c r="G6" s="23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6" t="s">
        <v>29</v>
      </c>
    </row>
    <row r="7" spans="3:50" ht="6" customHeight="1" x14ac:dyDescent="0.2">
      <c r="C7" s="27"/>
      <c r="D7" s="331"/>
      <c r="E7" s="332"/>
      <c r="F7" s="332"/>
      <c r="G7" s="332"/>
      <c r="H7" s="332"/>
      <c r="I7" s="333"/>
      <c r="J7" s="323">
        <v>2003</v>
      </c>
      <c r="K7" s="323">
        <v>2004</v>
      </c>
      <c r="L7" s="323">
        <v>2005</v>
      </c>
      <c r="M7" s="323">
        <v>2006</v>
      </c>
      <c r="N7" s="323">
        <v>2007</v>
      </c>
      <c r="O7" s="323">
        <v>2008</v>
      </c>
      <c r="P7" s="323">
        <v>2009</v>
      </c>
      <c r="Q7" s="323">
        <v>2010</v>
      </c>
      <c r="R7" s="323">
        <v>2011</v>
      </c>
      <c r="S7" s="323">
        <v>2012</v>
      </c>
      <c r="T7" s="323">
        <v>2013</v>
      </c>
      <c r="U7" s="323">
        <v>2014</v>
      </c>
      <c r="V7" s="323">
        <v>2015</v>
      </c>
      <c r="W7" s="323">
        <v>2016</v>
      </c>
      <c r="X7" s="323">
        <v>2017</v>
      </c>
      <c r="Y7" s="340">
        <v>2018</v>
      </c>
      <c r="Z7" s="28"/>
    </row>
    <row r="8" spans="3:50" ht="6" customHeight="1" x14ac:dyDescent="0.2">
      <c r="C8" s="27"/>
      <c r="D8" s="334"/>
      <c r="E8" s="335"/>
      <c r="F8" s="335"/>
      <c r="G8" s="335"/>
      <c r="H8" s="335"/>
      <c r="I8" s="336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41"/>
      <c r="Z8" s="28"/>
    </row>
    <row r="9" spans="3:50" ht="6" customHeight="1" x14ac:dyDescent="0.2">
      <c r="C9" s="27"/>
      <c r="D9" s="334"/>
      <c r="E9" s="335"/>
      <c r="F9" s="335"/>
      <c r="G9" s="335"/>
      <c r="H9" s="335"/>
      <c r="I9" s="336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41"/>
      <c r="Z9" s="28"/>
    </row>
    <row r="10" spans="3:50" ht="6" customHeight="1" x14ac:dyDescent="0.2">
      <c r="C10" s="27"/>
      <c r="D10" s="334"/>
      <c r="E10" s="335"/>
      <c r="F10" s="335"/>
      <c r="G10" s="335"/>
      <c r="H10" s="335"/>
      <c r="I10" s="336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41"/>
      <c r="Z10" s="28"/>
    </row>
    <row r="11" spans="3:50" ht="15" customHeight="1" thickBot="1" x14ac:dyDescent="0.25">
      <c r="C11" s="27"/>
      <c r="D11" s="337"/>
      <c r="E11" s="338"/>
      <c r="F11" s="338"/>
      <c r="G11" s="338"/>
      <c r="H11" s="338"/>
      <c r="I11" s="339"/>
      <c r="J11" s="29"/>
      <c r="K11" s="29"/>
      <c r="L11" s="29"/>
      <c r="M11" s="29"/>
      <c r="N11" s="29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2"/>
      <c r="Z11" s="28"/>
    </row>
    <row r="12" spans="3:50" ht="14.25" thickTop="1" thickBot="1" x14ac:dyDescent="0.25">
      <c r="C12" s="27"/>
      <c r="D12" s="86" t="s">
        <v>64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8"/>
      <c r="Z12" s="28"/>
    </row>
    <row r="13" spans="3:50" x14ac:dyDescent="0.2">
      <c r="C13" s="33"/>
      <c r="D13" s="80"/>
      <c r="E13" s="110" t="s">
        <v>25</v>
      </c>
      <c r="F13" s="41"/>
      <c r="G13" s="41"/>
      <c r="H13" s="42"/>
      <c r="I13" s="43"/>
      <c r="J13" s="111">
        <v>244248.25399999999</v>
      </c>
      <c r="K13" s="111">
        <v>241290.158</v>
      </c>
      <c r="L13" s="111">
        <v>238113.30000000054</v>
      </c>
      <c r="M13" s="111">
        <v>236084.97400000016</v>
      </c>
      <c r="N13" s="111">
        <v>234899.47899999999</v>
      </c>
      <c r="O13" s="142">
        <v>233315.31700000333</v>
      </c>
      <c r="P13" s="142">
        <v>232614.73</v>
      </c>
      <c r="Q13" s="142">
        <v>233147.79100000029</v>
      </c>
      <c r="R13" s="142">
        <v>231528.71599999955</v>
      </c>
      <c r="S13" s="142">
        <v>229787.50299999813</v>
      </c>
      <c r="T13" s="142">
        <v>229649.45899999782</v>
      </c>
      <c r="U13" s="142">
        <v>231920.14099999907</v>
      </c>
      <c r="V13" s="142">
        <v>235149.15399999853</v>
      </c>
      <c r="W13" s="142">
        <v>238449.1339999995</v>
      </c>
      <c r="X13" s="142">
        <v>246237.87899999871</v>
      </c>
      <c r="Y13" s="112">
        <v>253506.63410000008</v>
      </c>
      <c r="Z13" s="28"/>
    </row>
    <row r="14" spans="3:50" ht="15.75" thickBot="1" x14ac:dyDescent="0.25">
      <c r="C14" s="33"/>
      <c r="D14" s="94"/>
      <c r="E14" s="95"/>
      <c r="F14" s="95" t="s">
        <v>62</v>
      </c>
      <c r="G14" s="95"/>
      <c r="H14" s="96"/>
      <c r="I14" s="97"/>
      <c r="J14" s="84">
        <v>137976.42000000001</v>
      </c>
      <c r="K14" s="84">
        <v>136572.796</v>
      </c>
      <c r="L14" s="84">
        <v>137676.68500000011</v>
      </c>
      <c r="M14" s="84">
        <v>133792.54600000035</v>
      </c>
      <c r="N14" s="84">
        <v>132876.32399999999</v>
      </c>
      <c r="O14" s="101">
        <v>131875.70599999951</v>
      </c>
      <c r="P14" s="101">
        <v>131449.14099999954</v>
      </c>
      <c r="Q14" s="101">
        <v>131867.99599999943</v>
      </c>
      <c r="R14" s="101">
        <v>132046.23100000003</v>
      </c>
      <c r="S14" s="101">
        <v>131718.65599999996</v>
      </c>
      <c r="T14" s="101">
        <v>131368.38400000014</v>
      </c>
      <c r="U14" s="101">
        <v>131912.93599999943</v>
      </c>
      <c r="V14" s="101">
        <v>132950.68499999988</v>
      </c>
      <c r="W14" s="101">
        <v>133582.20200000014</v>
      </c>
      <c r="X14" s="101">
        <v>135609.4380000004</v>
      </c>
      <c r="Y14" s="85">
        <v>137773.42210000008</v>
      </c>
      <c r="Z14" s="28"/>
      <c r="AX14" s="231"/>
    </row>
    <row r="15" spans="3:50" ht="13.5" x14ac:dyDescent="0.25">
      <c r="D15" s="134" t="s">
        <v>34</v>
      </c>
      <c r="E15" s="135"/>
      <c r="F15" s="135"/>
      <c r="G15" s="135"/>
      <c r="H15" s="135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6" t="s">
        <v>117</v>
      </c>
      <c r="Z15" s="14" t="s">
        <v>29</v>
      </c>
      <c r="AX15" s="231"/>
    </row>
    <row r="16" spans="3:50" ht="12" customHeight="1" x14ac:dyDescent="0.2">
      <c r="D16" s="137" t="s">
        <v>19</v>
      </c>
      <c r="E16" s="350" t="s">
        <v>61</v>
      </c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</row>
    <row r="17" spans="10:25" ht="11.25" customHeight="1" x14ac:dyDescent="0.2"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</row>
    <row r="18" spans="10:25" x14ac:dyDescent="0.2"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</row>
    <row r="19" spans="10:25" x14ac:dyDescent="0.2"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</row>
    <row r="20" spans="10:25" x14ac:dyDescent="0.2"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</row>
    <row r="21" spans="10:25" x14ac:dyDescent="0.2"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</row>
    <row r="23" spans="10:25" x14ac:dyDescent="0.2"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</row>
    <row r="24" spans="10:25" x14ac:dyDescent="0.2"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</row>
    <row r="25" spans="10:25" x14ac:dyDescent="0.2"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</row>
    <row r="26" spans="10:25" x14ac:dyDescent="0.2"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10:25" x14ac:dyDescent="0.2"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9" spans="10:25" x14ac:dyDescent="0.2">
      <c r="J29" s="126"/>
    </row>
    <row r="30" spans="10:25" x14ac:dyDescent="0.2">
      <c r="J30" s="126"/>
    </row>
  </sheetData>
  <mergeCells count="18">
    <mergeCell ref="X7:X10"/>
    <mergeCell ref="W7:W10"/>
    <mergeCell ref="E16:Y16"/>
    <mergeCell ref="Y7:Y10"/>
    <mergeCell ref="J7:J10"/>
    <mergeCell ref="K7:K10"/>
    <mergeCell ref="D7:I11"/>
    <mergeCell ref="L7:L10"/>
    <mergeCell ref="M7:M10"/>
    <mergeCell ref="N7:N10"/>
    <mergeCell ref="S7:S10"/>
    <mergeCell ref="V7:V10"/>
    <mergeCell ref="U7:U10"/>
    <mergeCell ref="T7:T10"/>
    <mergeCell ref="O7:O10"/>
    <mergeCell ref="P7:P10"/>
    <mergeCell ref="Q7:Q10"/>
    <mergeCell ref="R7:R10"/>
  </mergeCells>
  <phoneticPr fontId="0" type="noConversion"/>
  <conditionalFormatting sqref="G6">
    <cfRule type="expression" dxfId="11" priority="1" stopIfTrue="1">
      <formula>Z6=" "</formula>
    </cfRule>
  </conditionalFormatting>
  <conditionalFormatting sqref="D6">
    <cfRule type="cellIs" dxfId="10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9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autoPageBreaks="0"/>
  </sheetPr>
  <dimension ref="C1:Z48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14" hidden="1" customWidth="1"/>
    <col min="3" max="3" width="1.7109375" style="14" customWidth="1"/>
    <col min="4" max="4" width="1.140625" style="14" customWidth="1"/>
    <col min="5" max="6" width="1.7109375" style="14" customWidth="1"/>
    <col min="7" max="7" width="15.140625" style="14" customWidth="1"/>
    <col min="8" max="8" width="1" style="14" customWidth="1"/>
    <col min="9" max="9" width="1.140625" style="14" customWidth="1"/>
    <col min="10" max="14" width="8.7109375" style="14" hidden="1" customWidth="1"/>
    <col min="15" max="25" width="8.7109375" style="14" customWidth="1"/>
    <col min="26" max="49" width="1.7109375" style="14" customWidth="1"/>
    <col min="50" max="16384" width="9.140625" style="14"/>
  </cols>
  <sheetData>
    <row r="1" spans="3:26" hidden="1" x14ac:dyDescent="0.2"/>
    <row r="2" spans="3:26" hidden="1" x14ac:dyDescent="0.2"/>
    <row r="3" spans="3:26" ht="9" customHeight="1" x14ac:dyDescent="0.2">
      <c r="C3" s="13"/>
    </row>
    <row r="4" spans="3:26" s="15" customFormat="1" ht="15.75" x14ac:dyDescent="0.2">
      <c r="D4" s="16" t="s">
        <v>16</v>
      </c>
      <c r="E4" s="16"/>
      <c r="F4" s="16"/>
      <c r="G4" s="16"/>
      <c r="H4" s="58" t="s">
        <v>51</v>
      </c>
      <c r="I4" s="1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3:26" s="15" customFormat="1" ht="15.75" x14ac:dyDescent="0.2">
      <c r="D5" s="128" t="s">
        <v>151</v>
      </c>
      <c r="E5" s="16"/>
      <c r="F5" s="16"/>
      <c r="G5" s="16"/>
      <c r="H5" s="58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3:26" s="21" customFormat="1" ht="15" customHeight="1" thickBot="1" x14ac:dyDescent="0.25">
      <c r="D6" s="22"/>
      <c r="E6" s="23"/>
      <c r="F6" s="23"/>
      <c r="G6" s="23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6" t="s">
        <v>29</v>
      </c>
    </row>
    <row r="7" spans="3:26" ht="6" customHeight="1" x14ac:dyDescent="0.2">
      <c r="C7" s="27"/>
      <c r="D7" s="331"/>
      <c r="E7" s="332"/>
      <c r="F7" s="332"/>
      <c r="G7" s="332"/>
      <c r="H7" s="332"/>
      <c r="I7" s="333"/>
      <c r="J7" s="323">
        <v>2003</v>
      </c>
      <c r="K7" s="323">
        <v>2004</v>
      </c>
      <c r="L7" s="323">
        <v>2005</v>
      </c>
      <c r="M7" s="323">
        <v>2006</v>
      </c>
      <c r="N7" s="323">
        <v>2007</v>
      </c>
      <c r="O7" s="323">
        <v>2008</v>
      </c>
      <c r="P7" s="323">
        <v>2009</v>
      </c>
      <c r="Q7" s="323">
        <v>2010</v>
      </c>
      <c r="R7" s="323">
        <v>2011</v>
      </c>
      <c r="S7" s="323">
        <v>2012</v>
      </c>
      <c r="T7" s="323">
        <v>2013</v>
      </c>
      <c r="U7" s="323">
        <v>2014</v>
      </c>
      <c r="V7" s="323">
        <v>2015</v>
      </c>
      <c r="W7" s="323">
        <v>2016</v>
      </c>
      <c r="X7" s="323">
        <v>2017</v>
      </c>
      <c r="Y7" s="340">
        <v>2018</v>
      </c>
      <c r="Z7" s="28"/>
    </row>
    <row r="8" spans="3:26" ht="6" customHeight="1" x14ac:dyDescent="0.2">
      <c r="C8" s="27"/>
      <c r="D8" s="334"/>
      <c r="E8" s="335"/>
      <c r="F8" s="335"/>
      <c r="G8" s="335"/>
      <c r="H8" s="335"/>
      <c r="I8" s="336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41"/>
      <c r="Z8" s="28"/>
    </row>
    <row r="9" spans="3:26" ht="6" customHeight="1" x14ac:dyDescent="0.2">
      <c r="C9" s="27"/>
      <c r="D9" s="334"/>
      <c r="E9" s="335"/>
      <c r="F9" s="335"/>
      <c r="G9" s="335"/>
      <c r="H9" s="335"/>
      <c r="I9" s="336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41"/>
      <c r="Z9" s="28"/>
    </row>
    <row r="10" spans="3:26" ht="6" customHeight="1" x14ac:dyDescent="0.2">
      <c r="C10" s="27"/>
      <c r="D10" s="334"/>
      <c r="E10" s="335"/>
      <c r="F10" s="335"/>
      <c r="G10" s="335"/>
      <c r="H10" s="335"/>
      <c r="I10" s="336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41"/>
      <c r="Z10" s="28"/>
    </row>
    <row r="11" spans="3:26" ht="15" customHeight="1" thickBot="1" x14ac:dyDescent="0.25">
      <c r="C11" s="27"/>
      <c r="D11" s="334"/>
      <c r="E11" s="335"/>
      <c r="F11" s="335"/>
      <c r="G11" s="335"/>
      <c r="H11" s="335"/>
      <c r="I11" s="336"/>
      <c r="J11" s="29"/>
      <c r="K11" s="29"/>
      <c r="L11" s="29"/>
      <c r="M11" s="29"/>
      <c r="N11" s="29"/>
      <c r="O11" s="30"/>
      <c r="P11" s="30"/>
      <c r="Q11" s="30"/>
      <c r="R11" s="30"/>
      <c r="S11" s="30"/>
      <c r="T11" s="30"/>
      <c r="U11" s="29"/>
      <c r="V11" s="30"/>
      <c r="W11" s="30"/>
      <c r="X11" s="30"/>
      <c r="Y11" s="32"/>
      <c r="Z11" s="28"/>
    </row>
    <row r="12" spans="3:26" ht="15" customHeight="1" thickTop="1" thickBot="1" x14ac:dyDescent="0.25">
      <c r="C12" s="27"/>
      <c r="D12" s="86" t="s">
        <v>64</v>
      </c>
      <c r="E12" s="90"/>
      <c r="F12" s="90"/>
      <c r="G12" s="90"/>
      <c r="H12" s="9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297"/>
      <c r="V12" s="91"/>
      <c r="W12" s="91"/>
      <c r="X12" s="91"/>
      <c r="Y12" s="298"/>
      <c r="Z12" s="28"/>
    </row>
    <row r="13" spans="3:26" ht="13.5" customHeight="1" thickBot="1" x14ac:dyDescent="0.25">
      <c r="C13" s="27"/>
      <c r="D13" s="92" t="s">
        <v>27</v>
      </c>
      <c r="E13" s="93"/>
      <c r="F13" s="93"/>
      <c r="G13" s="93"/>
      <c r="H13" s="93"/>
      <c r="I13" s="9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299"/>
      <c r="V13" s="63"/>
      <c r="W13" s="63"/>
      <c r="X13" s="63"/>
      <c r="Y13" s="300"/>
      <c r="Z13" s="28"/>
    </row>
    <row r="14" spans="3:26" x14ac:dyDescent="0.2">
      <c r="C14" s="33"/>
      <c r="D14" s="74"/>
      <c r="E14" s="110" t="s">
        <v>25</v>
      </c>
      <c r="F14" s="70"/>
      <c r="G14" s="70"/>
      <c r="H14" s="71"/>
      <c r="I14" s="72"/>
      <c r="J14" s="113">
        <v>15708</v>
      </c>
      <c r="K14" s="113">
        <v>16699</v>
      </c>
      <c r="L14" s="113">
        <v>17712.680593650053</v>
      </c>
      <c r="M14" s="113">
        <v>18787</v>
      </c>
      <c r="N14" s="113">
        <v>19842</v>
      </c>
      <c r="O14" s="138">
        <v>20519.082443767049</v>
      </c>
      <c r="P14" s="138">
        <v>21890.625309569397</v>
      </c>
      <c r="Q14" s="138">
        <v>21457.948217274818</v>
      </c>
      <c r="R14" s="138">
        <v>22059.453305207786</v>
      </c>
      <c r="S14" s="138">
        <v>22600.393453874563</v>
      </c>
      <c r="T14" s="138">
        <v>22736.160423889331</v>
      </c>
      <c r="U14" s="113">
        <v>23105.298815983475</v>
      </c>
      <c r="V14" s="138">
        <v>23637.347321692072</v>
      </c>
      <c r="W14" s="138">
        <v>24814.030370938806</v>
      </c>
      <c r="X14" s="138">
        <v>26608.581841437241</v>
      </c>
      <c r="Y14" s="114">
        <v>29476</v>
      </c>
      <c r="Z14" s="28"/>
    </row>
    <row r="15" spans="3:26" ht="15.75" thickBot="1" x14ac:dyDescent="0.25">
      <c r="C15" s="33"/>
      <c r="D15" s="40"/>
      <c r="E15" s="75"/>
      <c r="F15" s="75" t="s">
        <v>62</v>
      </c>
      <c r="G15" s="75"/>
      <c r="H15" s="76"/>
      <c r="I15" s="77"/>
      <c r="J15" s="98">
        <v>18658</v>
      </c>
      <c r="K15" s="98">
        <v>19996</v>
      </c>
      <c r="L15" s="98">
        <v>21305.762701094493</v>
      </c>
      <c r="M15" s="98">
        <v>22598</v>
      </c>
      <c r="N15" s="98">
        <v>23858</v>
      </c>
      <c r="O15" s="139">
        <v>24661.298237902916</v>
      </c>
      <c r="P15" s="139">
        <v>26006.025776666727</v>
      </c>
      <c r="Q15" s="139">
        <v>25150.829181605844</v>
      </c>
      <c r="R15" s="139">
        <v>26011.552765056589</v>
      </c>
      <c r="S15" s="139">
        <v>26654.328590325251</v>
      </c>
      <c r="T15" s="139">
        <v>26815.832769169177</v>
      </c>
      <c r="U15" s="98">
        <v>27261.212713184505</v>
      </c>
      <c r="V15" s="139">
        <v>27969.264789171051</v>
      </c>
      <c r="W15" s="139">
        <v>29487.404484094175</v>
      </c>
      <c r="X15" s="139">
        <v>31631.639671839443</v>
      </c>
      <c r="Y15" s="99">
        <v>35088.9</v>
      </c>
      <c r="Z15" s="28"/>
    </row>
    <row r="16" spans="3:26" ht="13.5" customHeight="1" thickBot="1" x14ac:dyDescent="0.25">
      <c r="C16" s="27"/>
      <c r="D16" s="62" t="s">
        <v>133</v>
      </c>
      <c r="E16" s="63"/>
      <c r="F16" s="63"/>
      <c r="G16" s="63"/>
      <c r="H16" s="63"/>
      <c r="I16" s="63"/>
      <c r="J16" s="64"/>
      <c r="K16" s="64"/>
      <c r="L16" s="64"/>
      <c r="M16" s="64"/>
      <c r="N16" s="65"/>
      <c r="O16" s="65"/>
      <c r="P16" s="65"/>
      <c r="Q16" s="65"/>
      <c r="R16" s="65"/>
      <c r="S16" s="65"/>
      <c r="T16" s="65"/>
      <c r="U16" s="301"/>
      <c r="V16" s="64"/>
      <c r="W16" s="64"/>
      <c r="X16" s="64"/>
      <c r="Y16" s="302"/>
      <c r="Z16" s="28"/>
    </row>
    <row r="17" spans="3:26" x14ac:dyDescent="0.2">
      <c r="C17" s="33"/>
      <c r="D17" s="80"/>
      <c r="E17" s="110" t="s">
        <v>25</v>
      </c>
      <c r="F17" s="70"/>
      <c r="G17" s="41"/>
      <c r="H17" s="42"/>
      <c r="I17" s="43"/>
      <c r="J17" s="113">
        <f>J14/J$20*100</f>
        <v>16448.167539267015</v>
      </c>
      <c r="K17" s="113">
        <f t="shared" ref="K17:Y17" si="0">K14/K$20*100</f>
        <v>17022.426095820592</v>
      </c>
      <c r="L17" s="113">
        <f t="shared" si="0"/>
        <v>17712.680593650053</v>
      </c>
      <c r="M17" s="113">
        <f t="shared" si="0"/>
        <v>22634.939759036144</v>
      </c>
      <c r="N17" s="113">
        <f t="shared" si="0"/>
        <v>23261.430246189921</v>
      </c>
      <c r="O17" s="138">
        <f t="shared" si="0"/>
        <v>22623.023642521555</v>
      </c>
      <c r="P17" s="138">
        <f t="shared" si="0"/>
        <v>23872.001428101852</v>
      </c>
      <c r="Q17" s="138">
        <f t="shared" si="0"/>
        <v>23073.062599220233</v>
      </c>
      <c r="R17" s="138">
        <f t="shared" ref="R17:X18" si="1">R14/R$20*100</f>
        <v>23269.46551182256</v>
      </c>
      <c r="S17" s="138">
        <f t="shared" si="1"/>
        <v>23085.182281792197</v>
      </c>
      <c r="T17" s="138">
        <f t="shared" si="1"/>
        <v>22896.435472194695</v>
      </c>
      <c r="U17" s="113">
        <f t="shared" si="1"/>
        <v>23174.823285840997</v>
      </c>
      <c r="V17" s="138">
        <f t="shared" si="1"/>
        <v>23637.347321692072</v>
      </c>
      <c r="W17" s="138">
        <f t="shared" si="1"/>
        <v>24641.53959378233</v>
      </c>
      <c r="X17" s="138">
        <f t="shared" si="1"/>
        <v>25808.517789948826</v>
      </c>
      <c r="Y17" s="114">
        <f t="shared" si="0"/>
        <v>27992.402659069325</v>
      </c>
      <c r="Z17" s="28"/>
    </row>
    <row r="18" spans="3:26" ht="13.5" thickBot="1" x14ac:dyDescent="0.25">
      <c r="C18" s="33"/>
      <c r="D18" s="94"/>
      <c r="E18" s="95"/>
      <c r="F18" s="95" t="s">
        <v>26</v>
      </c>
      <c r="G18" s="95"/>
      <c r="H18" s="96"/>
      <c r="I18" s="97"/>
      <c r="J18" s="98">
        <f>J15/J$20*100</f>
        <v>19537.172774869108</v>
      </c>
      <c r="K18" s="98">
        <f t="shared" ref="K18:Y18" si="2">K15/K$20*100</f>
        <v>20383.282364933744</v>
      </c>
      <c r="L18" s="98">
        <f t="shared" si="2"/>
        <v>21305.762701094493</v>
      </c>
      <c r="M18" s="98">
        <f t="shared" si="2"/>
        <v>27226.506024096387</v>
      </c>
      <c r="N18" s="98">
        <f t="shared" si="2"/>
        <v>27969.51934349355</v>
      </c>
      <c r="O18" s="139">
        <f t="shared" si="2"/>
        <v>27189.964981149853</v>
      </c>
      <c r="P18" s="139">
        <f t="shared" si="2"/>
        <v>28359.897248273421</v>
      </c>
      <c r="Q18" s="139">
        <f t="shared" si="2"/>
        <v>27043.902345812734</v>
      </c>
      <c r="R18" s="139">
        <f t="shared" si="1"/>
        <v>27438.346798582897</v>
      </c>
      <c r="S18" s="139">
        <f t="shared" si="1"/>
        <v>27226.076190322012</v>
      </c>
      <c r="T18" s="139">
        <f t="shared" si="1"/>
        <v>27004.866837028378</v>
      </c>
      <c r="U18" s="98">
        <f t="shared" si="1"/>
        <v>27343.242440506019</v>
      </c>
      <c r="V18" s="139">
        <f t="shared" si="1"/>
        <v>27969.264789171051</v>
      </c>
      <c r="W18" s="139">
        <f t="shared" si="1"/>
        <v>29282.427491652605</v>
      </c>
      <c r="X18" s="139">
        <f t="shared" si="1"/>
        <v>30680.542843685202</v>
      </c>
      <c r="Y18" s="99">
        <f t="shared" si="2"/>
        <v>33322.792022792026</v>
      </c>
      <c r="Z18" s="28"/>
    </row>
    <row r="19" spans="3:26" ht="13.5" customHeight="1" thickBot="1" x14ac:dyDescent="0.25">
      <c r="C19" s="27"/>
      <c r="D19" s="62" t="s">
        <v>28</v>
      </c>
      <c r="E19" s="63"/>
      <c r="F19" s="63"/>
      <c r="G19" s="63"/>
      <c r="H19" s="63"/>
      <c r="I19" s="63"/>
      <c r="J19" s="64"/>
      <c r="K19" s="64"/>
      <c r="L19" s="64"/>
      <c r="M19" s="64"/>
      <c r="N19" s="65"/>
      <c r="O19" s="65"/>
      <c r="P19" s="65"/>
      <c r="Q19" s="65"/>
      <c r="R19" s="65"/>
      <c r="S19" s="65"/>
      <c r="T19" s="65"/>
      <c r="U19" s="301"/>
      <c r="V19" s="64"/>
      <c r="W19" s="64"/>
      <c r="X19" s="64"/>
      <c r="Y19" s="302"/>
      <c r="Z19" s="28"/>
    </row>
    <row r="20" spans="3:26" ht="24" customHeight="1" x14ac:dyDescent="0.2">
      <c r="C20" s="33"/>
      <c r="D20" s="80"/>
      <c r="E20" s="364" t="s">
        <v>129</v>
      </c>
      <c r="F20" s="364"/>
      <c r="G20" s="364"/>
      <c r="H20" s="42"/>
      <c r="I20" s="43"/>
      <c r="J20" s="78">
        <v>95.5</v>
      </c>
      <c r="K20" s="78">
        <v>98.1</v>
      </c>
      <c r="L20" s="78">
        <v>100</v>
      </c>
      <c r="M20" s="78">
        <v>83</v>
      </c>
      <c r="N20" s="78">
        <v>85.3</v>
      </c>
      <c r="O20" s="140">
        <v>90.7</v>
      </c>
      <c r="P20" s="140">
        <v>91.7</v>
      </c>
      <c r="Q20" s="140">
        <v>93</v>
      </c>
      <c r="R20" s="140">
        <v>94.8</v>
      </c>
      <c r="S20" s="140">
        <v>97.9</v>
      </c>
      <c r="T20" s="140">
        <v>99.3</v>
      </c>
      <c r="U20" s="78">
        <v>99.7</v>
      </c>
      <c r="V20" s="140">
        <v>100</v>
      </c>
      <c r="W20" s="140">
        <v>100.7</v>
      </c>
      <c r="X20" s="140">
        <v>103.1</v>
      </c>
      <c r="Y20" s="79">
        <v>105.3</v>
      </c>
      <c r="Z20" s="28"/>
    </row>
    <row r="21" spans="3:26" ht="13.5" thickBot="1" x14ac:dyDescent="0.25">
      <c r="C21" s="33"/>
      <c r="D21" s="80"/>
      <c r="E21" s="41" t="s">
        <v>79</v>
      </c>
      <c r="F21" s="41"/>
      <c r="G21" s="41"/>
      <c r="H21" s="42"/>
      <c r="I21" s="43"/>
      <c r="J21" s="81">
        <v>1E-3</v>
      </c>
      <c r="K21" s="81">
        <v>2.8000000000000001E-2</v>
      </c>
      <c r="L21" s="81">
        <v>1.9E-2</v>
      </c>
      <c r="M21" s="81">
        <v>2.5000000000000001E-2</v>
      </c>
      <c r="N21" s="81">
        <v>2.8000000000000001E-2</v>
      </c>
      <c r="O21" s="141">
        <v>6.3E-2</v>
      </c>
      <c r="P21" s="141">
        <v>0.01</v>
      </c>
      <c r="Q21" s="141">
        <v>1.4999999999999999E-2</v>
      </c>
      <c r="R21" s="141">
        <v>1.9E-2</v>
      </c>
      <c r="S21" s="141">
        <v>3.3000000000000002E-2</v>
      </c>
      <c r="T21" s="141">
        <v>1.4E-2</v>
      </c>
      <c r="U21" s="81">
        <v>4.0000000000000001E-3</v>
      </c>
      <c r="V21" s="141">
        <v>3.0000000000000001E-3</v>
      </c>
      <c r="W21" s="141">
        <v>7.0000000000000001E-3</v>
      </c>
      <c r="X21" s="141">
        <v>2.5000000000000001E-2</v>
      </c>
      <c r="Y21" s="82">
        <v>2.1000000000000001E-2</v>
      </c>
      <c r="Z21" s="28"/>
    </row>
    <row r="22" spans="3:26" ht="13.5" x14ac:dyDescent="0.25">
      <c r="D22" s="134" t="s">
        <v>34</v>
      </c>
      <c r="E22" s="135"/>
      <c r="F22" s="135"/>
      <c r="G22" s="135"/>
      <c r="H22" s="135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6" t="s">
        <v>118</v>
      </c>
      <c r="Z22" s="14" t="s">
        <v>17</v>
      </c>
    </row>
    <row r="23" spans="3:26" x14ac:dyDescent="0.2">
      <c r="D23" s="137" t="s">
        <v>19</v>
      </c>
      <c r="E23" s="350" t="s">
        <v>61</v>
      </c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</row>
    <row r="24" spans="3:26" x14ac:dyDescent="0.2"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</row>
    <row r="25" spans="3:26" x14ac:dyDescent="0.2"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</row>
    <row r="26" spans="3:26" x14ac:dyDescent="0.2">
      <c r="K26" s="133"/>
      <c r="L26" s="133"/>
      <c r="M26" s="133"/>
      <c r="N26" s="133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</row>
    <row r="27" spans="3:26" x14ac:dyDescent="0.2">
      <c r="K27" s="133"/>
      <c r="L27" s="133"/>
      <c r="M27" s="133"/>
      <c r="N27" s="133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</row>
    <row r="28" spans="3:26" x14ac:dyDescent="0.2">
      <c r="K28" s="133"/>
      <c r="L28" s="133"/>
      <c r="M28" s="133"/>
      <c r="N28" s="133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</row>
    <row r="29" spans="3:26" x14ac:dyDescent="0.2">
      <c r="K29" s="133"/>
      <c r="L29" s="133"/>
      <c r="M29" s="133"/>
      <c r="N29" s="133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</row>
    <row r="30" spans="3:26" x14ac:dyDescent="0.2">
      <c r="K30" s="133"/>
      <c r="L30" s="133"/>
      <c r="M30" s="133"/>
      <c r="N30" s="133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</row>
    <row r="31" spans="3:26" x14ac:dyDescent="0.2"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3:26" x14ac:dyDescent="0.2"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</row>
    <row r="33" spans="11:25" x14ac:dyDescent="0.2"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1:25" x14ac:dyDescent="0.2"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</row>
    <row r="35" spans="11:25" x14ac:dyDescent="0.2"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</row>
    <row r="36" spans="11:25" x14ac:dyDescent="0.2">
      <c r="K36" s="133"/>
    </row>
    <row r="37" spans="11:25" x14ac:dyDescent="0.2"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</row>
    <row r="38" spans="11:25" x14ac:dyDescent="0.2"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</row>
    <row r="39" spans="11:25" x14ac:dyDescent="0.2"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</row>
    <row r="40" spans="11:25" x14ac:dyDescent="0.2"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</row>
    <row r="41" spans="11:25" x14ac:dyDescent="0.2"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</row>
    <row r="42" spans="11:25" x14ac:dyDescent="0.2"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</row>
    <row r="43" spans="11:25" x14ac:dyDescent="0.2"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</row>
    <row r="44" spans="11:25" x14ac:dyDescent="0.2"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1:25" x14ac:dyDescent="0.2"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</row>
    <row r="46" spans="11:25" x14ac:dyDescent="0.2"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</row>
    <row r="47" spans="11:25" x14ac:dyDescent="0.2"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</row>
    <row r="48" spans="11:25" x14ac:dyDescent="0.2"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</row>
  </sheetData>
  <mergeCells count="19">
    <mergeCell ref="L7:L10"/>
    <mergeCell ref="M7:M10"/>
    <mergeCell ref="S7:S10"/>
    <mergeCell ref="Q7:Q10"/>
    <mergeCell ref="P7:P10"/>
    <mergeCell ref="R7:R10"/>
    <mergeCell ref="E23:Y23"/>
    <mergeCell ref="E20:G20"/>
    <mergeCell ref="D7:I11"/>
    <mergeCell ref="N7:N10"/>
    <mergeCell ref="Y7:Y10"/>
    <mergeCell ref="X7:X10"/>
    <mergeCell ref="V7:V10"/>
    <mergeCell ref="U7:U10"/>
    <mergeCell ref="O7:O10"/>
    <mergeCell ref="T7:T10"/>
    <mergeCell ref="W7:W10"/>
    <mergeCell ref="J7:J10"/>
    <mergeCell ref="K7:K10"/>
  </mergeCells>
  <phoneticPr fontId="0" type="noConversion"/>
  <conditionalFormatting sqref="G6">
    <cfRule type="expression" dxfId="8" priority="1" stopIfTrue="1">
      <formula>Z6=" "</formula>
    </cfRule>
  </conditionalFormatting>
  <conditionalFormatting sqref="D6">
    <cfRule type="cellIs" dxfId="7" priority="2" stopIfTrue="1" operator="equal">
      <formula>"   sem (do závorky) poznámku, proč vývojová řada nezačíná jako obvykle - nebo červenou buňku vymazat"</formula>
    </cfRule>
  </conditionalFormatting>
  <conditionalFormatting sqref="G4:G5">
    <cfRule type="expression" dxfId="6" priority="3" stopIfTrue="1">
      <formula>#REF!=" ?"</formula>
    </cfRule>
  </conditionalFormatting>
  <printOptions horizontalCentered="1"/>
  <pageMargins left="0.51" right="0.48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pageSetUpPr autoPageBreaks="0"/>
  </sheetPr>
  <dimension ref="C1:X48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14" hidden="1" customWidth="1"/>
    <col min="3" max="3" width="1.7109375" style="14" customWidth="1"/>
    <col min="4" max="4" width="1.140625" style="14" customWidth="1"/>
    <col min="5" max="5" width="1.7109375" style="14" customWidth="1"/>
    <col min="6" max="6" width="5.140625" style="14" customWidth="1"/>
    <col min="7" max="7" width="3" style="14" customWidth="1"/>
    <col min="8" max="8" width="1.140625" style="14" customWidth="1"/>
    <col min="9" max="9" width="6.7109375" style="14" customWidth="1"/>
    <col min="10" max="10" width="8.7109375" style="14" hidden="1" customWidth="1"/>
    <col min="11" max="13" width="8.28515625" style="14" hidden="1" customWidth="1"/>
    <col min="14" max="23" width="8.28515625" style="14" customWidth="1"/>
    <col min="24" max="24" width="7" style="14" customWidth="1"/>
    <col min="25" max="47" width="1.7109375" style="14" customWidth="1"/>
    <col min="48" max="16384" width="9.140625" style="14"/>
  </cols>
  <sheetData>
    <row r="1" spans="3:24" hidden="1" x14ac:dyDescent="0.2"/>
    <row r="2" spans="3:24" hidden="1" x14ac:dyDescent="0.2"/>
    <row r="3" spans="3:24" ht="9" customHeight="1" x14ac:dyDescent="0.2">
      <c r="C3" s="13"/>
    </row>
    <row r="4" spans="3:24" s="15" customFormat="1" ht="15.75" x14ac:dyDescent="0.2">
      <c r="D4" s="16" t="s">
        <v>93</v>
      </c>
      <c r="E4" s="16"/>
      <c r="F4" s="16"/>
      <c r="G4" s="58" t="s">
        <v>154</v>
      </c>
      <c r="H4" s="1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3:24" s="15" customFormat="1" ht="15.75" x14ac:dyDescent="0.2">
      <c r="D5" s="128"/>
      <c r="E5" s="16"/>
      <c r="F5" s="16"/>
      <c r="G5" s="58"/>
      <c r="H5" s="1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3:24" s="21" customFormat="1" ht="15" customHeight="1" x14ac:dyDescent="0.2">
      <c r="D6" s="262"/>
      <c r="E6" s="263"/>
      <c r="F6" s="263"/>
      <c r="G6" s="263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5"/>
      <c r="X6" s="265"/>
    </row>
    <row r="7" spans="3:24" ht="13.5" customHeight="1" x14ac:dyDescent="0.2">
      <c r="C7" s="55"/>
      <c r="D7" s="269"/>
      <c r="E7" s="269"/>
      <c r="F7" s="269"/>
      <c r="G7" s="269"/>
      <c r="H7" s="269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</row>
    <row r="8" spans="3:24" ht="13.5" customHeight="1" x14ac:dyDescent="0.2">
      <c r="C8" s="55"/>
      <c r="D8" s="269"/>
      <c r="E8" s="269"/>
      <c r="F8" s="269"/>
      <c r="G8" s="269"/>
      <c r="H8" s="269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</row>
    <row r="9" spans="3:24" ht="13.5" customHeight="1" x14ac:dyDescent="0.2">
      <c r="C9" s="55"/>
      <c r="D9" s="269"/>
      <c r="E9" s="269"/>
      <c r="F9" s="269"/>
      <c r="G9" s="269"/>
      <c r="H9" s="269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3:24" ht="13.5" customHeight="1" x14ac:dyDescent="0.2">
      <c r="C10" s="55"/>
      <c r="D10" s="269"/>
      <c r="E10" s="269"/>
      <c r="F10" s="269"/>
      <c r="G10" s="269"/>
      <c r="H10" s="269"/>
      <c r="I10" s="285"/>
      <c r="J10" s="285" t="s">
        <v>30</v>
      </c>
      <c r="K10" s="285" t="s">
        <v>31</v>
      </c>
      <c r="L10" s="285" t="s">
        <v>32</v>
      </c>
      <c r="M10" s="285" t="s">
        <v>18</v>
      </c>
      <c r="N10" s="285" t="s">
        <v>47</v>
      </c>
      <c r="O10" s="285" t="s">
        <v>66</v>
      </c>
      <c r="P10" s="285" t="s">
        <v>87</v>
      </c>
      <c r="Q10" s="285" t="s">
        <v>114</v>
      </c>
      <c r="R10" s="285" t="s">
        <v>119</v>
      </c>
      <c r="S10" s="285" t="s">
        <v>120</v>
      </c>
      <c r="T10" s="285" t="s">
        <v>125</v>
      </c>
      <c r="U10" s="285" t="s">
        <v>127</v>
      </c>
      <c r="V10" s="285" t="s">
        <v>128</v>
      </c>
      <c r="W10" s="285" t="s">
        <v>132</v>
      </c>
      <c r="X10" s="285" t="s">
        <v>149</v>
      </c>
    </row>
    <row r="11" spans="3:24" ht="13.5" customHeight="1" x14ac:dyDescent="0.2">
      <c r="C11" s="55"/>
      <c r="D11" s="269"/>
      <c r="E11" s="269"/>
      <c r="F11" s="269"/>
      <c r="G11" s="269"/>
      <c r="H11" s="269"/>
      <c r="I11" s="286" t="s">
        <v>97</v>
      </c>
      <c r="J11" s="285">
        <v>5067</v>
      </c>
      <c r="K11" s="285">
        <v>4994</v>
      </c>
      <c r="L11" s="285">
        <v>4834</v>
      </c>
      <c r="M11" s="285">
        <v>4808</v>
      </c>
      <c r="N11" s="285">
        <v>4809</v>
      </c>
      <c r="O11" s="285">
        <v>4826</v>
      </c>
      <c r="P11" s="285">
        <v>4880</v>
      </c>
      <c r="Q11" s="285">
        <v>4931</v>
      </c>
      <c r="R11" s="285">
        <v>5011</v>
      </c>
      <c r="S11" s="285">
        <v>5085</v>
      </c>
      <c r="T11" s="285">
        <v>5158</v>
      </c>
      <c r="U11" s="285">
        <v>5209</v>
      </c>
      <c r="V11" s="285">
        <v>5209</v>
      </c>
      <c r="W11" s="285">
        <v>5269</v>
      </c>
      <c r="X11" s="285">
        <v>5287</v>
      </c>
    </row>
    <row r="12" spans="3:24" ht="13.5" customHeight="1" x14ac:dyDescent="0.2">
      <c r="C12" s="55"/>
      <c r="D12" s="269"/>
      <c r="E12" s="269"/>
      <c r="F12" s="269"/>
      <c r="G12" s="269"/>
      <c r="H12" s="269"/>
      <c r="I12" s="286" t="s">
        <v>98</v>
      </c>
      <c r="J12" s="285">
        <v>4838</v>
      </c>
      <c r="K12" s="285">
        <v>4765</v>
      </c>
      <c r="L12" s="285">
        <v>4474</v>
      </c>
      <c r="M12" s="285">
        <v>4155</v>
      </c>
      <c r="N12" s="285">
        <v>4133</v>
      </c>
      <c r="O12" s="285">
        <v>4125</v>
      </c>
      <c r="P12" s="285">
        <v>4123</v>
      </c>
      <c r="Q12" s="285">
        <v>4111</v>
      </c>
      <c r="R12" s="285">
        <v>4095</v>
      </c>
      <c r="S12" s="285">
        <v>4095</v>
      </c>
      <c r="T12" s="285">
        <v>4106</v>
      </c>
      <c r="U12" s="285">
        <v>4115</v>
      </c>
      <c r="V12" s="285">
        <v>4140</v>
      </c>
      <c r="W12" s="285">
        <v>4155</v>
      </c>
      <c r="X12" s="285">
        <v>4172</v>
      </c>
    </row>
    <row r="13" spans="3:24" ht="13.5" customHeight="1" x14ac:dyDescent="0.2">
      <c r="C13" s="55"/>
      <c r="D13" s="269"/>
      <c r="E13" s="269"/>
      <c r="F13" s="269"/>
      <c r="G13" s="269"/>
      <c r="H13" s="269"/>
      <c r="I13" s="286" t="s">
        <v>99</v>
      </c>
      <c r="J13" s="285">
        <v>2006</v>
      </c>
      <c r="K13" s="285">
        <v>1966</v>
      </c>
      <c r="L13" s="285">
        <v>2004</v>
      </c>
      <c r="M13" s="285">
        <v>1447</v>
      </c>
      <c r="N13" s="285">
        <v>1438</v>
      </c>
      <c r="O13" s="285">
        <v>1433</v>
      </c>
      <c r="P13" s="285">
        <v>1423</v>
      </c>
      <c r="Q13" s="285">
        <v>1393</v>
      </c>
      <c r="R13" s="285">
        <v>1347</v>
      </c>
      <c r="S13" s="285">
        <v>1331</v>
      </c>
      <c r="T13" s="285">
        <v>1310</v>
      </c>
      <c r="U13" s="285">
        <v>1304</v>
      </c>
      <c r="V13" s="285">
        <v>1307</v>
      </c>
      <c r="W13" s="285">
        <v>1308</v>
      </c>
      <c r="X13" s="285">
        <v>1290</v>
      </c>
    </row>
    <row r="14" spans="3:24" ht="13.5" customHeight="1" x14ac:dyDescent="0.2">
      <c r="C14" s="55"/>
      <c r="D14" s="269"/>
      <c r="E14" s="269"/>
      <c r="F14" s="269"/>
      <c r="G14" s="269"/>
      <c r="H14" s="269"/>
      <c r="I14" s="286" t="s">
        <v>100</v>
      </c>
      <c r="J14" s="285">
        <v>17</v>
      </c>
      <c r="K14" s="285">
        <v>17</v>
      </c>
      <c r="L14" s="285">
        <v>17</v>
      </c>
      <c r="M14" s="285">
        <v>19</v>
      </c>
      <c r="N14" s="285">
        <v>18</v>
      </c>
      <c r="O14" s="285">
        <v>17</v>
      </c>
      <c r="P14" s="285">
        <v>18</v>
      </c>
      <c r="Q14" s="285">
        <v>18</v>
      </c>
      <c r="R14" s="285">
        <v>18</v>
      </c>
      <c r="S14" s="285">
        <v>18</v>
      </c>
      <c r="T14" s="285">
        <v>18</v>
      </c>
      <c r="U14" s="285">
        <v>18</v>
      </c>
      <c r="V14" s="285">
        <v>18</v>
      </c>
      <c r="W14" s="285">
        <v>18</v>
      </c>
      <c r="X14" s="285">
        <v>18</v>
      </c>
    </row>
    <row r="15" spans="3:24" ht="13.5" customHeight="1" x14ac:dyDescent="0.2">
      <c r="C15" s="55"/>
      <c r="D15" s="269"/>
      <c r="E15" s="269"/>
      <c r="F15" s="269"/>
      <c r="G15" s="269"/>
      <c r="H15" s="269"/>
      <c r="I15" s="286" t="s">
        <v>101</v>
      </c>
      <c r="J15" s="285">
        <v>169</v>
      </c>
      <c r="K15" s="285">
        <v>174</v>
      </c>
      <c r="L15" s="285">
        <v>176</v>
      </c>
      <c r="M15" s="285">
        <v>177</v>
      </c>
      <c r="N15" s="285">
        <v>184</v>
      </c>
      <c r="O15" s="285">
        <v>184</v>
      </c>
      <c r="P15" s="285">
        <v>182</v>
      </c>
      <c r="Q15" s="285">
        <v>180</v>
      </c>
      <c r="R15" s="285">
        <v>178</v>
      </c>
      <c r="S15" s="285">
        <v>174</v>
      </c>
      <c r="T15" s="285">
        <v>174</v>
      </c>
      <c r="U15" s="285">
        <v>171</v>
      </c>
      <c r="V15" s="285">
        <v>168</v>
      </c>
      <c r="W15" s="285">
        <v>166</v>
      </c>
      <c r="X15" s="285">
        <v>166</v>
      </c>
    </row>
    <row r="16" spans="3:24" ht="13.5" customHeight="1" x14ac:dyDescent="0.2">
      <c r="C16" s="55"/>
      <c r="D16" s="269"/>
      <c r="E16" s="269"/>
      <c r="F16" s="269"/>
      <c r="G16" s="269"/>
      <c r="H16" s="269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</row>
    <row r="17" spans="3:24" ht="13.5" customHeight="1" x14ac:dyDescent="0.2">
      <c r="C17" s="55"/>
      <c r="D17" s="269"/>
      <c r="E17" s="269"/>
      <c r="F17" s="269"/>
      <c r="G17" s="269"/>
      <c r="H17" s="269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3:24" ht="13.5" customHeight="1" x14ac:dyDescent="0.2">
      <c r="C18" s="55"/>
      <c r="D18" s="269"/>
      <c r="E18" s="269"/>
      <c r="F18" s="269"/>
      <c r="G18" s="269"/>
      <c r="H18" s="269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</row>
    <row r="19" spans="3:24" ht="13.5" customHeight="1" x14ac:dyDescent="0.2">
      <c r="C19" s="55"/>
      <c r="D19" s="269"/>
      <c r="E19" s="269"/>
      <c r="F19" s="269"/>
      <c r="G19" s="269"/>
      <c r="H19" s="269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</row>
    <row r="20" spans="3:24" ht="13.5" customHeight="1" x14ac:dyDescent="0.2">
      <c r="C20" s="55"/>
      <c r="D20" s="269"/>
      <c r="E20" s="269"/>
      <c r="F20" s="269"/>
      <c r="G20" s="269"/>
      <c r="H20" s="269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</row>
    <row r="21" spans="3:24" ht="13.5" customHeight="1" x14ac:dyDescent="0.2">
      <c r="C21" s="55"/>
      <c r="D21" s="269"/>
      <c r="E21" s="269"/>
      <c r="F21" s="269"/>
      <c r="G21" s="269"/>
      <c r="H21" s="269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</row>
    <row r="22" spans="3:24" ht="13.5" customHeight="1" x14ac:dyDescent="0.2">
      <c r="C22" s="55"/>
      <c r="D22" s="269"/>
      <c r="E22" s="269"/>
      <c r="F22" s="269"/>
      <c r="G22" s="269"/>
      <c r="H22" s="269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3:24" ht="13.5" customHeight="1" x14ac:dyDescent="0.2">
      <c r="C23" s="55"/>
      <c r="D23" s="272"/>
      <c r="E23" s="273"/>
      <c r="F23" s="273"/>
      <c r="G23" s="273"/>
      <c r="H23" s="273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</row>
    <row r="24" spans="3:24" ht="13.5" customHeight="1" x14ac:dyDescent="0.2">
      <c r="C24" s="55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</row>
    <row r="25" spans="3:24" ht="13.5" customHeight="1" x14ac:dyDescent="0.2">
      <c r="C25" s="177"/>
      <c r="D25" s="275"/>
      <c r="E25" s="276"/>
      <c r="F25" s="277"/>
      <c r="G25" s="278"/>
      <c r="H25" s="277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</row>
    <row r="26" spans="3:24" ht="13.5" customHeight="1" x14ac:dyDescent="0.2">
      <c r="C26" s="177"/>
      <c r="D26" s="275"/>
      <c r="E26" s="277"/>
      <c r="F26" s="277"/>
      <c r="G26" s="278"/>
      <c r="H26" s="277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</row>
    <row r="27" spans="3:24" ht="13.5" customHeight="1" x14ac:dyDescent="0.2">
      <c r="C27" s="55"/>
      <c r="D27" s="272"/>
      <c r="E27" s="272"/>
      <c r="F27" s="272"/>
      <c r="G27" s="272"/>
      <c r="H27" s="272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</row>
    <row r="28" spans="3:24" ht="13.5" customHeight="1" x14ac:dyDescent="0.2">
      <c r="C28" s="177"/>
      <c r="D28" s="275"/>
      <c r="E28" s="276"/>
      <c r="F28" s="277"/>
      <c r="G28" s="278"/>
      <c r="H28" s="277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</row>
    <row r="29" spans="3:24" ht="13.5" customHeight="1" x14ac:dyDescent="0.2">
      <c r="C29" s="177"/>
      <c r="D29" s="275"/>
      <c r="E29" s="277"/>
      <c r="F29" s="277"/>
      <c r="G29" s="278"/>
      <c r="H29" s="277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</row>
    <row r="30" spans="3:24" ht="9" customHeight="1" x14ac:dyDescent="0.2">
      <c r="C30" s="55"/>
      <c r="D30" s="272"/>
      <c r="E30" s="272"/>
      <c r="F30" s="272"/>
      <c r="G30" s="272"/>
      <c r="H30" s="272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</row>
    <row r="31" spans="3:24" ht="13.5" hidden="1" customHeight="1" x14ac:dyDescent="0.2">
      <c r="C31" s="177"/>
      <c r="D31" s="275"/>
      <c r="E31" s="282"/>
      <c r="F31" s="282"/>
      <c r="G31" s="278"/>
      <c r="H31" s="277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</row>
    <row r="32" spans="3:24" ht="6.75" customHeight="1" x14ac:dyDescent="0.2">
      <c r="C32" s="177"/>
      <c r="D32" s="275"/>
      <c r="E32" s="277"/>
      <c r="F32" s="277"/>
      <c r="G32" s="278"/>
      <c r="H32" s="277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</row>
    <row r="33" spans="4:24" ht="13.5" x14ac:dyDescent="0.25">
      <c r="D33" s="266"/>
      <c r="E33" s="267"/>
      <c r="F33" s="267"/>
      <c r="G33" s="267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8"/>
      <c r="X33" s="268" t="s">
        <v>117</v>
      </c>
    </row>
    <row r="34" spans="4:24" x14ac:dyDescent="0.2"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</row>
    <row r="35" spans="4:24" x14ac:dyDescent="0.2"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</row>
    <row r="36" spans="4:24" x14ac:dyDescent="0.2">
      <c r="J36" s="133"/>
      <c r="K36" s="133"/>
      <c r="L36" s="133"/>
      <c r="M36" s="133"/>
      <c r="N36" s="231"/>
      <c r="O36" s="231"/>
      <c r="P36" s="231"/>
      <c r="Q36" s="231"/>
      <c r="R36" s="231"/>
      <c r="S36" s="231"/>
      <c r="T36" s="231"/>
      <c r="U36" s="231"/>
      <c r="V36" s="231"/>
      <c r="W36" s="231"/>
    </row>
    <row r="37" spans="4:24" x14ac:dyDescent="0.2"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</row>
    <row r="38" spans="4:24" x14ac:dyDescent="0.2"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</row>
    <row r="39" spans="4:24" x14ac:dyDescent="0.2"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</row>
    <row r="40" spans="4:24" x14ac:dyDescent="0.2"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</row>
    <row r="41" spans="4:24" x14ac:dyDescent="0.2"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</row>
    <row r="42" spans="4:24" x14ac:dyDescent="0.2"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</row>
    <row r="43" spans="4:24" x14ac:dyDescent="0.2"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</row>
    <row r="44" spans="4:24" x14ac:dyDescent="0.2"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</row>
    <row r="45" spans="4:24" x14ac:dyDescent="0.2"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</row>
    <row r="46" spans="4:24" x14ac:dyDescent="0.2"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</row>
    <row r="47" spans="4:24" x14ac:dyDescent="0.2"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</row>
    <row r="48" spans="4:24" x14ac:dyDescent="0.2"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</row>
  </sheetData>
  <phoneticPr fontId="0" type="noConversion"/>
  <conditionalFormatting sqref="D6">
    <cfRule type="cellIs" dxfId="5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46</vt:i4>
      </vt:variant>
    </vt:vector>
  </HeadingPairs>
  <TitlesOfParts>
    <vt:vector size="58" baseType="lpstr">
      <vt:lpstr>Obsah</vt:lpstr>
      <vt:lpstr>B2.1</vt:lpstr>
      <vt:lpstr>B2.2</vt:lpstr>
      <vt:lpstr>B2.3</vt:lpstr>
      <vt:lpstr>B2.4</vt:lpstr>
      <vt:lpstr>B2.5</vt:lpstr>
      <vt:lpstr>B2.6</vt:lpstr>
      <vt:lpstr>B2.7</vt:lpstr>
      <vt:lpstr>GB1</vt:lpstr>
      <vt:lpstr>GB2</vt:lpstr>
      <vt:lpstr>GB3</vt:lpstr>
      <vt:lpstr>GB4</vt:lpstr>
      <vt:lpstr>data_1</vt:lpstr>
      <vt:lpstr>data_11</vt:lpstr>
      <vt:lpstr>'GB1'!data_12</vt:lpstr>
      <vt:lpstr>'GB2'!data_12</vt:lpstr>
      <vt:lpstr>'GB3'!data_12</vt:lpstr>
      <vt:lpstr>'GB4'!data_12</vt:lpstr>
      <vt:lpstr>data_12</vt:lpstr>
      <vt:lpstr>data_2</vt:lpstr>
      <vt:lpstr>data_3</vt:lpstr>
      <vt:lpstr>data_4</vt:lpstr>
      <vt:lpstr>data_5</vt:lpstr>
      <vt:lpstr>B2.1!Datova_oblast</vt:lpstr>
      <vt:lpstr>B2.2!Datova_oblast</vt:lpstr>
      <vt:lpstr>B2.3!Datova_oblast</vt:lpstr>
      <vt:lpstr>B2.4!Datova_oblast</vt:lpstr>
      <vt:lpstr>B2.5!Datova_oblast</vt:lpstr>
      <vt:lpstr>B2.6!Datova_oblast</vt:lpstr>
      <vt:lpstr>B2.7!Datova_oblast</vt:lpstr>
      <vt:lpstr>'GB1'!Datova_oblast</vt:lpstr>
      <vt:lpstr>'GB2'!Datova_oblast</vt:lpstr>
      <vt:lpstr>'GB3'!Datova_oblast</vt:lpstr>
      <vt:lpstr>'GB4'!Datova_oblast</vt:lpstr>
      <vt:lpstr>Obsah!Názvy_tisku</vt:lpstr>
      <vt:lpstr>B2.1!Novy_rok</vt:lpstr>
      <vt:lpstr>B2.2!Novy_rok</vt:lpstr>
      <vt:lpstr>B2.3!Novy_rok</vt:lpstr>
      <vt:lpstr>B2.4!Novy_rok</vt:lpstr>
      <vt:lpstr>B2.5!Novy_rok</vt:lpstr>
      <vt:lpstr>B2.6!Novy_rok</vt:lpstr>
      <vt:lpstr>B2.7!Novy_rok</vt:lpstr>
      <vt:lpstr>'GB1'!Novy_rok</vt:lpstr>
      <vt:lpstr>'GB2'!Novy_rok</vt:lpstr>
      <vt:lpstr>'GB3'!Novy_rok</vt:lpstr>
      <vt:lpstr>'GB4'!Novy_rok</vt:lpstr>
      <vt:lpstr>B2.1!Oblast_tisku</vt:lpstr>
      <vt:lpstr>B2.2!Oblast_tisku</vt:lpstr>
      <vt:lpstr>B2.3!Oblast_tisku</vt:lpstr>
      <vt:lpstr>B2.4!Oblast_tisku</vt:lpstr>
      <vt:lpstr>B2.5!Oblast_tisku</vt:lpstr>
      <vt:lpstr>B2.6!Oblast_tisku</vt:lpstr>
      <vt:lpstr>B2.7!Oblast_tisku</vt:lpstr>
      <vt:lpstr>'GB1'!Oblast_tisku</vt:lpstr>
      <vt:lpstr>'GB2'!Oblast_tisku</vt:lpstr>
      <vt:lpstr>'GB3'!Oblast_tisku</vt:lpstr>
      <vt:lpstr>'GB4'!Oblast_tisku</vt:lpstr>
      <vt:lpstr>Obsah!Oblast_tisku</vt:lpstr>
    </vt:vector>
  </TitlesOfParts>
  <Company>UIV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Kočová Jaroslava</cp:lastModifiedBy>
  <cp:lastPrinted>2014-05-26T11:12:07Z</cp:lastPrinted>
  <dcterms:created xsi:type="dcterms:W3CDTF">2000-10-16T14:33:05Z</dcterms:created>
  <dcterms:modified xsi:type="dcterms:W3CDTF">2020-09-04T09:15:27Z</dcterms:modified>
</cp:coreProperties>
</file>