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K:\Y\OMDV\Ročenky\Rocenky 2018_2019\Vývojová ročenka 2018\"/>
    </mc:Choice>
  </mc:AlternateContent>
  <bookViews>
    <workbookView xWindow="0" yWindow="0" windowWidth="25200" windowHeight="10935" tabRatio="931"/>
  </bookViews>
  <sheets>
    <sheet name="Obsah" sheetId="1" r:id="rId1"/>
    <sheet name="B3.1" sheetId="39" r:id="rId2"/>
    <sheet name="B3.2" sheetId="40" r:id="rId3"/>
    <sheet name="B3.3" sheetId="6" r:id="rId4"/>
    <sheet name="B3.4" sheetId="7" r:id="rId5"/>
    <sheet name="B3.5" sheetId="21" r:id="rId6"/>
    <sheet name="B3.6" sheetId="9" r:id="rId7"/>
    <sheet name="B3.7" sheetId="32" r:id="rId8"/>
    <sheet name="B3.8" sheetId="11" r:id="rId9"/>
    <sheet name="B3.9" sheetId="20" r:id="rId10"/>
    <sheet name="B3.10" sheetId="23" r:id="rId11"/>
    <sheet name="B3.11" sheetId="24" r:id="rId12"/>
    <sheet name="B3.12" sheetId="33" r:id="rId13"/>
    <sheet name="B3.13" sheetId="34" r:id="rId14"/>
    <sheet name="B3.14" sheetId="14" r:id="rId15"/>
    <sheet name="B3.15" sheetId="17" r:id="rId16"/>
    <sheet name="B3.16" sheetId="12" r:id="rId17"/>
    <sheet name="GB1" sheetId="35" r:id="rId18"/>
    <sheet name="GB2" sheetId="36" r:id="rId19"/>
    <sheet name="GB3" sheetId="37" r:id="rId20"/>
    <sheet name="GB4" sheetId="38" r:id="rId21"/>
  </sheets>
  <definedNames>
    <definedName name="data_1" localSheetId="1">'B3.1'!$K$12:$Y$19</definedName>
    <definedName name="data_1">#REF!</definedName>
    <definedName name="data_10" localSheetId="12">#REF!</definedName>
    <definedName name="data_10" localSheetId="13">#REF!</definedName>
    <definedName name="data_10">'B3.8'!$K$13:$Y$18</definedName>
    <definedName name="data_11">'B3.4'!$K$12:$Y$19</definedName>
    <definedName name="data_12">#REF!</definedName>
    <definedName name="data_13" localSheetId="12">#REF!</definedName>
    <definedName name="data_13" localSheetId="13">#REF!</definedName>
    <definedName name="data_13">'B3.5'!$K$13:$Y$18</definedName>
    <definedName name="data_14" localSheetId="12">#REF!</definedName>
    <definedName name="data_14" localSheetId="13">#REF!</definedName>
    <definedName name="data_14">#REF!</definedName>
    <definedName name="data_15" localSheetId="12">#REF!</definedName>
    <definedName name="data_15" localSheetId="13">#REF!</definedName>
    <definedName name="data_15">'B3.10'!$K$12:$Y$21</definedName>
    <definedName name="data_16" localSheetId="12">#REF!</definedName>
    <definedName name="data_16" localSheetId="13">#REF!</definedName>
    <definedName name="data_16">#REF!</definedName>
    <definedName name="data_17" localSheetId="12">#REF!</definedName>
    <definedName name="data_17" localSheetId="13">#REF!</definedName>
    <definedName name="data_17">'B3.11'!$K$12:$Y$18</definedName>
    <definedName name="data_18" localSheetId="12">#REF!</definedName>
    <definedName name="data_18" localSheetId="13">#REF!</definedName>
    <definedName name="data_18">#REF!</definedName>
    <definedName name="data_19" localSheetId="12">#REF!</definedName>
    <definedName name="data_19" localSheetId="13">#REF!</definedName>
    <definedName name="data_19">'B3.9'!$K$14:$Y$16</definedName>
    <definedName name="data_2" localSheetId="12">'B3.12'!$J$13:$R$35</definedName>
    <definedName name="data_2" localSheetId="2">'B3.2'!$K$12:$Y$63</definedName>
    <definedName name="data_2">#REF!</definedName>
    <definedName name="data_20" localSheetId="12">#REF!</definedName>
    <definedName name="data_20" localSheetId="13">#REF!</definedName>
    <definedName name="data_20" localSheetId="17">'GB1'!$J$13:$W$37</definedName>
    <definedName name="data_20" localSheetId="18">'GB2'!$I$13:$V$37</definedName>
    <definedName name="data_20" localSheetId="19">'GB3'!$J$13:$W$35</definedName>
    <definedName name="data_20" localSheetId="20">'GB4'!$J$14:$W$41</definedName>
    <definedName name="data_20">'B3.16'!$K$13:$Y$38</definedName>
    <definedName name="data_21" localSheetId="12">#REF!</definedName>
    <definedName name="data_21" localSheetId="13">#REF!</definedName>
    <definedName name="data_21">#REF!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'B3.15'!$K$11:$Y$20</definedName>
    <definedName name="data_24" localSheetId="12">#REF!</definedName>
    <definedName name="data_24" localSheetId="13">#REF!</definedName>
    <definedName name="data_24">#REF!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'B3.14'!$K$12:$Y$14</definedName>
    <definedName name="data_27" localSheetId="12">#REF!</definedName>
    <definedName name="data_27" localSheetId="13">#REF!</definedName>
    <definedName name="data_27">#REF!</definedName>
    <definedName name="data_3" localSheetId="13">'B3.13'!$J$13:$R$23</definedName>
    <definedName name="data_3">#REF!</definedName>
    <definedName name="data_4">'B3.3'!$K$12:$Y$20</definedName>
    <definedName name="data_5">#REF!</definedName>
    <definedName name="data_6" localSheetId="12">#REF!</definedName>
    <definedName name="data_6" localSheetId="13">#REF!</definedName>
    <definedName name="data_6">'B3.6'!$K$12:$Y$34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'B3.7'!$K$12:$Y$34</definedName>
    <definedName name="data_9" localSheetId="12">#REF!</definedName>
    <definedName name="data_9" localSheetId="13">#REF!</definedName>
    <definedName name="data_9">#REF!</definedName>
    <definedName name="Datova_oblast" localSheetId="1">'B3.1'!$J$12:$Y$19</definedName>
    <definedName name="Datova_oblast" localSheetId="10">'B3.10'!$J$12:$Y$21</definedName>
    <definedName name="Datova_oblast" localSheetId="11">'B3.11'!$J$12:$Y$18</definedName>
    <definedName name="Datova_oblast" localSheetId="12">'B3.12'!$J$12:$Q$18</definedName>
    <definedName name="Datova_oblast" localSheetId="13">'B3.13'!$J$12:$Q$22</definedName>
    <definedName name="Datova_oblast" localSheetId="14">'B3.14'!$J$12:$Y$14</definedName>
    <definedName name="Datova_oblast" localSheetId="15">'B3.15'!$J$12:$Y$20</definedName>
    <definedName name="Datova_oblast" localSheetId="16">'B3.16'!$J$12:$Y$38</definedName>
    <definedName name="Datova_oblast" localSheetId="2">'B3.2'!$J$12:$Y$63</definedName>
    <definedName name="Datova_oblast" localSheetId="3">'B3.3'!$J$12:$Y$20</definedName>
    <definedName name="Datova_oblast" localSheetId="4">'B3.4'!$J$12:$Y$19</definedName>
    <definedName name="Datova_oblast" localSheetId="5">'B3.5'!$J$13:$Y$18</definedName>
    <definedName name="Datova_oblast" localSheetId="6">'B3.6'!$J$12:$Y$34</definedName>
    <definedName name="Datova_oblast" localSheetId="7">'B3.7'!$J$12:$Y$34</definedName>
    <definedName name="Datova_oblast" localSheetId="8">'B3.8'!$J$13:$Y$18</definedName>
    <definedName name="Datova_oblast" localSheetId="9">'B3.9'!$J$12:$Y$16</definedName>
    <definedName name="Datova_oblast" localSheetId="17">'GB1'!$I$12:$W$37</definedName>
    <definedName name="Datova_oblast" localSheetId="18">'GB2'!$H$12:$V$37</definedName>
    <definedName name="Datova_oblast" localSheetId="19">'GB3'!$I$12:$W$35</definedName>
    <definedName name="Datova_oblast" localSheetId="20">'GB4'!$I$13:$W$41</definedName>
    <definedName name="_xlnm.Print_Titles" localSheetId="0">Obsah!$3:$5</definedName>
    <definedName name="Novy_rok" localSheetId="1">'B3.1'!$Y$12:$Y$19</definedName>
    <definedName name="Novy_rok" localSheetId="10">'B3.10'!$Y$12:$Y$21</definedName>
    <definedName name="Novy_rok" localSheetId="11">'B3.11'!$N$12:$N$18</definedName>
    <definedName name="Novy_rok" localSheetId="12">'B3.12'!$R$13:$R$35</definedName>
    <definedName name="Novy_rok" localSheetId="13">'B3.13'!$R$13:$R$23</definedName>
    <definedName name="Novy_rok" localSheetId="14">'B3.14'!$Y$12:$Y$14</definedName>
    <definedName name="Novy_rok" localSheetId="15">'B3.15'!$Y$12:$Y$17</definedName>
    <definedName name="Novy_rok" localSheetId="16">'B3.16'!$Y$12:$Y$38</definedName>
    <definedName name="Novy_rok" localSheetId="2">'B3.2'!$Y$12:$Y$63</definedName>
    <definedName name="Novy_rok" localSheetId="3">'B3.3'!$Y$12:$Y$20</definedName>
    <definedName name="Novy_rok" localSheetId="4">'B3.4'!$Y$12:$Y$19</definedName>
    <definedName name="Novy_rok" localSheetId="5">'B3.5'!$Y$13:$Y$18</definedName>
    <definedName name="Novy_rok" localSheetId="6">'B3.6'!$Y$12:$Y$34</definedName>
    <definedName name="Novy_rok" localSheetId="7">'B3.7'!$Y$12:$Y$34</definedName>
    <definedName name="Novy_rok" localSheetId="8">'B3.8'!$Y$13:$Y$18</definedName>
    <definedName name="Novy_rok" localSheetId="9">'B3.9'!$Y$14:$Y$16</definedName>
    <definedName name="Novy_rok" localSheetId="17">'GB1'!$W$12:$W$37</definedName>
    <definedName name="Novy_rok" localSheetId="18">'GB2'!$V$12:$V$37</definedName>
    <definedName name="Novy_rok" localSheetId="19">'GB3'!$W$12:$W$35</definedName>
    <definedName name="Novy_rok" localSheetId="20">'GB4'!$W$13:$W$41</definedName>
    <definedName name="_xlnm.Print_Area" localSheetId="1">'B3.1'!$D$4:$Y$20</definedName>
    <definedName name="_xlnm.Print_Area" localSheetId="10">'B3.10'!$D$4:$Y$24</definedName>
    <definedName name="_xlnm.Print_Area" localSheetId="11">'B3.11'!$D$4:$Y$19</definedName>
    <definedName name="_xlnm.Print_Area" localSheetId="12">'B3.12'!$D$4:$Q$19</definedName>
    <definedName name="_xlnm.Print_Area" localSheetId="13">'B3.13'!$D$4:$Q$23</definedName>
    <definedName name="_xlnm.Print_Area" localSheetId="14">'B3.14'!$D$4:$Y$16</definedName>
    <definedName name="_xlnm.Print_Area" localSheetId="15">'B3.15'!$D$4:$Y$22</definedName>
    <definedName name="_xlnm.Print_Area" localSheetId="16">'B3.16'!$D$4:$Y$43</definedName>
    <definedName name="_xlnm.Print_Area" localSheetId="2">'B3.2'!$D$4:$Y$64</definedName>
    <definedName name="_xlnm.Print_Area" localSheetId="3">'B3.3'!$D$4:$Y$21</definedName>
    <definedName name="_xlnm.Print_Area" localSheetId="4">'B3.4'!$D$4:$Y$29</definedName>
    <definedName name="_xlnm.Print_Area" localSheetId="5">'B3.5'!$D$4:$Y$20</definedName>
    <definedName name="_xlnm.Print_Area" localSheetId="6">'B3.6'!$D$4:$Y$35</definedName>
    <definedName name="_xlnm.Print_Area" localSheetId="7">'B3.7'!$D$4:$Y$35</definedName>
    <definedName name="_xlnm.Print_Area" localSheetId="8">'B3.8'!$D$4:$Y$20</definedName>
    <definedName name="_xlnm.Print_Area" localSheetId="9">'B3.9'!$D$4:$Y$20</definedName>
    <definedName name="_xlnm.Print_Area" localSheetId="17">'GB1'!$D$4:$W$38</definedName>
    <definedName name="_xlnm.Print_Area" localSheetId="18">'GB2'!$D$4:$V$38</definedName>
    <definedName name="_xlnm.Print_Area" localSheetId="19">'GB3'!$D$4:$W$36</definedName>
    <definedName name="_xlnm.Print_Area" localSheetId="20">'GB4'!$D$4:$W$44</definedName>
    <definedName name="_xlnm.Print_Area" localSheetId="0">Obsah!$D$3:$H$49</definedName>
  </definedNames>
  <calcPr calcId="152511"/>
</workbook>
</file>

<file path=xl/calcChain.xml><?xml version="1.0" encoding="utf-8"?>
<calcChain xmlns="http://schemas.openxmlformats.org/spreadsheetml/2006/main">
  <c r="X21" i="38" l="1"/>
  <c r="X18" i="38"/>
  <c r="X14" i="38"/>
  <c r="X12" i="38"/>
  <c r="F11" i="1" l="1"/>
  <c r="F9" i="1"/>
  <c r="F13" i="1"/>
  <c r="X25" i="12" l="1"/>
  <c r="X29" i="12" s="1"/>
  <c r="X19" i="12"/>
  <c r="X22" i="12" s="1"/>
  <c r="X15" i="12"/>
  <c r="X14" i="12"/>
  <c r="X17" i="17"/>
  <c r="X16" i="17"/>
  <c r="X13" i="12" l="1"/>
  <c r="X32" i="12" s="1"/>
  <c r="X28" i="12"/>
  <c r="X34" i="12"/>
  <c r="X17" i="12"/>
  <c r="X16" i="12"/>
  <c r="X23" i="12"/>
  <c r="W25" i="12"/>
  <c r="W29" i="12" s="1"/>
  <c r="W19" i="12"/>
  <c r="W23" i="12" s="1"/>
  <c r="W15" i="12"/>
  <c r="W14" i="12"/>
  <c r="W13" i="12" s="1"/>
  <c r="W17" i="17"/>
  <c r="W16" i="17"/>
  <c r="W22" i="12"/>
  <c r="Y14" i="12"/>
  <c r="V17" i="17"/>
  <c r="U17" i="17"/>
  <c r="T17" i="17"/>
  <c r="S17" i="17"/>
  <c r="R17" i="17"/>
  <c r="Q17" i="17"/>
  <c r="P17" i="17"/>
  <c r="O17" i="17"/>
  <c r="N17" i="17"/>
  <c r="M17" i="17"/>
  <c r="V16" i="17"/>
  <c r="U16" i="17"/>
  <c r="T16" i="17"/>
  <c r="S16" i="17"/>
  <c r="R16" i="17"/>
  <c r="Q16" i="17"/>
  <c r="P16" i="17"/>
  <c r="O16" i="17"/>
  <c r="N16" i="17"/>
  <c r="M16" i="17"/>
  <c r="V14" i="12"/>
  <c r="V15" i="12"/>
  <c r="V25" i="12"/>
  <c r="V28" i="12" s="1"/>
  <c r="V19" i="12"/>
  <c r="U14" i="12"/>
  <c r="U15" i="12"/>
  <c r="U25" i="12"/>
  <c r="U28" i="12" s="1"/>
  <c r="U19" i="12"/>
  <c r="Y19" i="12"/>
  <c r="Y22" i="12" s="1"/>
  <c r="T14" i="12"/>
  <c r="T15" i="12"/>
  <c r="T25" i="12"/>
  <c r="T29" i="12" s="1"/>
  <c r="Y15" i="12"/>
  <c r="S32" i="12"/>
  <c r="R32" i="12"/>
  <c r="Q32" i="12"/>
  <c r="P32" i="12"/>
  <c r="O14" i="12"/>
  <c r="O13" i="12" s="1"/>
  <c r="N14" i="12"/>
  <c r="N13" i="12" s="1"/>
  <c r="L32" i="12"/>
  <c r="K32" i="12"/>
  <c r="S34" i="12"/>
  <c r="Q34" i="12"/>
  <c r="P34" i="12"/>
  <c r="M34" i="12"/>
  <c r="L34" i="12"/>
  <c r="K34" i="12"/>
  <c r="Y25" i="12"/>
  <c r="Y28" i="12" s="1"/>
  <c r="Y17" i="17"/>
  <c r="X19" i="38" s="1"/>
  <c r="Y16" i="17"/>
  <c r="X13" i="38" s="1"/>
  <c r="R34" i="12"/>
  <c r="M32" i="12"/>
  <c r="L16" i="17"/>
  <c r="L17" i="17"/>
  <c r="K17" i="17"/>
  <c r="K16" i="17"/>
  <c r="J17" i="17"/>
  <c r="J16" i="17"/>
  <c r="J34" i="12"/>
  <c r="F48" i="1"/>
  <c r="F46" i="1"/>
  <c r="F44" i="1"/>
  <c r="F42" i="1"/>
  <c r="F39" i="1"/>
  <c r="F15" i="1"/>
  <c r="O26" i="12"/>
  <c r="O25" i="12" s="1"/>
  <c r="N26" i="12"/>
  <c r="F37" i="1"/>
  <c r="F35" i="1"/>
  <c r="F33" i="1"/>
  <c r="F31" i="1"/>
  <c r="F29" i="1"/>
  <c r="F27" i="1"/>
  <c r="F25" i="1"/>
  <c r="F23" i="1"/>
  <c r="F21" i="1"/>
  <c r="F19" i="1"/>
  <c r="F17" i="1"/>
  <c r="J32" i="12"/>
  <c r="N25" i="12"/>
  <c r="N29" i="12"/>
  <c r="T28" i="12"/>
  <c r="U29" i="12"/>
  <c r="T13" i="12" l="1"/>
  <c r="U13" i="12"/>
  <c r="U16" i="12" s="1"/>
  <c r="T32" i="12"/>
  <c r="T17" i="12"/>
  <c r="O29" i="12"/>
  <c r="O28" i="12"/>
  <c r="O16" i="12"/>
  <c r="O32" i="12"/>
  <c r="O34" i="12"/>
  <c r="O17" i="12"/>
  <c r="U17" i="12"/>
  <c r="U32" i="12"/>
  <c r="U34" i="12"/>
  <c r="T16" i="12"/>
  <c r="N28" i="12"/>
  <c r="V13" i="12"/>
  <c r="V17" i="12" s="1"/>
  <c r="V29" i="12"/>
  <c r="Y23" i="12"/>
  <c r="Y29" i="12"/>
  <c r="Y13" i="12"/>
  <c r="Y34" i="12" s="1"/>
  <c r="W17" i="12"/>
  <c r="W34" i="12"/>
  <c r="W16" i="12"/>
  <c r="W32" i="12"/>
  <c r="V32" i="12"/>
  <c r="V16" i="12"/>
  <c r="N17" i="12"/>
  <c r="N34" i="12"/>
  <c r="N16" i="12"/>
  <c r="N32" i="12"/>
  <c r="T34" i="12"/>
  <c r="W28" i="12"/>
  <c r="V34" i="12" l="1"/>
  <c r="Y16" i="12"/>
  <c r="Y32" i="12"/>
  <c r="Y17" i="12"/>
</calcChain>
</file>

<file path=xl/sharedStrings.xml><?xml version="1.0" encoding="utf-8"?>
<sst xmlns="http://schemas.openxmlformats.org/spreadsheetml/2006/main" count="887" uniqueCount="309">
  <si>
    <t xml:space="preserve"> </t>
  </si>
  <si>
    <t>Tab. B3.11:</t>
  </si>
  <si>
    <t>Tab. B3.14:</t>
  </si>
  <si>
    <t>2007/08</t>
  </si>
  <si>
    <t>1)</t>
  </si>
  <si>
    <t>Předškolní vzdělávání celkem</t>
  </si>
  <si>
    <t>Zřizovatel</t>
  </si>
  <si>
    <t>Počet dětí</t>
  </si>
  <si>
    <t xml:space="preserve"> 301 a více</t>
  </si>
  <si>
    <t>nad 150</t>
  </si>
  <si>
    <t>Věk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</si>
  <si>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</si>
  <si>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</si>
  <si>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</si>
  <si>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</si>
  <si>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</si>
  <si>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</si>
  <si>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</si>
  <si>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</si>
  <si>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</si>
  <si>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</si>
  <si>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</si>
  <si>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</si>
  <si>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</si>
  <si>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</si>
  <si>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</si>
  <si>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</si>
  <si>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</si>
  <si>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</si>
  <si>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</si>
  <si>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</si>
  <si>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</si>
  <si>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</si>
  <si>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</si>
  <si>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</si>
  <si>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</si>
  <si>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</si>
  <si>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</si>
  <si>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</si>
  <si>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</si>
  <si>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</si>
  <si>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</si>
  <si>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</si>
  <si>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</si>
  <si>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</si>
  <si>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</si>
  <si>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</si>
  <si>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</si>
  <si>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</si>
  <si>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</si>
  <si>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</si>
  <si>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</si>
  <si>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</si>
  <si>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</si>
  <si>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</si>
  <si>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</si>
  <si>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</si>
  <si>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</si>
  <si>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</si>
  <si>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</si>
  <si>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</si>
  <si>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</si>
  <si>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</si>
  <si>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</si>
  <si>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</si>
  <si>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</si>
  <si>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>Zaměstnanci celkem</t>
  </si>
  <si>
    <t>Nominální mzda (v běžných cenách)</t>
  </si>
  <si>
    <t>Index spotřebitelských cen a meziroční inflace</t>
  </si>
  <si>
    <t>Poměrové ukazatele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</si>
  <si>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</si>
  <si>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</si>
  <si>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</si>
  <si>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</si>
  <si>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</si>
  <si>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</si>
  <si>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</si>
  <si>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</si>
  <si>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</si>
  <si>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2003/04</t>
  </si>
  <si>
    <t>2004/05</t>
  </si>
  <si>
    <t>2005/06</t>
  </si>
  <si>
    <t>2006/07</t>
  </si>
  <si>
    <t>Komentáře:</t>
  </si>
  <si>
    <t>Tab. B3.2: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</si>
  <si>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</si>
  <si>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</si>
  <si>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</si>
  <si>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</si>
  <si>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</si>
  <si>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</si>
  <si>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</si>
  <si>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Tabulka 1</t>
  </si>
  <si>
    <t>Tabulka 2</t>
  </si>
  <si>
    <t>Tabulka 4</t>
  </si>
  <si>
    <t>Tabulka 6</t>
  </si>
  <si>
    <t>Tabulka 8</t>
  </si>
  <si>
    <t>Tabulka 10</t>
  </si>
  <si>
    <t>Tabulka 12</t>
  </si>
  <si>
    <t>Tabulka 13</t>
  </si>
  <si>
    <t xml:space="preserve">   </t>
  </si>
  <si>
    <t>Zdroje dat jsou uvedeny v zápatí jednotlivých tabulek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</si>
  <si>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</si>
  <si>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</si>
  <si>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</si>
  <si>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</si>
  <si>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</si>
  <si>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</si>
  <si>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</si>
  <si>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</si>
  <si>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</si>
  <si>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</si>
  <si>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</t>
  </si>
  <si>
    <t>2008/09</t>
  </si>
  <si>
    <t>Přípravné třídy pro děti se sociálním znevýhodněním</t>
  </si>
  <si>
    <t xml:space="preserve"> starší než 6 let</t>
  </si>
  <si>
    <t>2)</t>
  </si>
  <si>
    <t>starší než 6 let</t>
  </si>
  <si>
    <t>Tab. B3.9:</t>
  </si>
  <si>
    <t>Tab. B3.10:</t>
  </si>
  <si>
    <t>Přípravný stupeň základní školy speciální</t>
  </si>
  <si>
    <t xml:space="preserve"> veřejný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</si>
  <si>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</si>
  <si>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</si>
  <si>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</si>
  <si>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</si>
  <si>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</si>
  <si>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</si>
  <si>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</si>
  <si>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</si>
  <si>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</si>
  <si>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</si>
  <si>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</si>
  <si>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</si>
  <si>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r>
      <t>6leté</t>
    </r>
    <r>
      <rPr>
        <vertAlign val="superscript"/>
        <sz val="10"/>
        <rFont val="Arial Narrow"/>
        <family val="2"/>
        <charset val="238"/>
      </rPr>
      <t>2)</t>
    </r>
  </si>
  <si>
    <t>Druh provozu</t>
  </si>
  <si>
    <t>Tabulka 3</t>
  </si>
  <si>
    <t>Tabulka 5</t>
  </si>
  <si>
    <t>Tabulka 7</t>
  </si>
  <si>
    <t>Tabulka 9</t>
  </si>
  <si>
    <t>Tabulka 11</t>
  </si>
  <si>
    <t>Tabulka 14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</si>
  <si>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</si>
  <si>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</si>
  <si>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</si>
  <si>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</si>
  <si>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</si>
  <si>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 xml:space="preserve">Mateřské školy – třídy a děti 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</si>
  <si>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</si>
  <si>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</si>
  <si>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</si>
  <si>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</si>
  <si>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</si>
  <si>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Podíl dětí v předškolním vzdělávání k populaci 3–5letých</t>
  </si>
  <si>
    <t>Předškolní vzdělávání – děti v předškolním vzdělávání, podíl na populaci 3–5letých</t>
  </si>
  <si>
    <t>Mateřské školy – školy, třídy, děti/dívky, učitelé</t>
  </si>
  <si>
    <t>1),2)</t>
  </si>
  <si>
    <t>Z toho dívky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</si>
  <si>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</si>
  <si>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</si>
  <si>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t>3)</t>
  </si>
  <si>
    <t>Včetně vedoucích zaměstnanců.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</si>
  <si>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</si>
  <si>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z toho učitelé</t>
  </si>
  <si>
    <t xml:space="preserve"> 0–50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</si>
  <si>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</si>
  <si>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</si>
  <si>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</si>
  <si>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</si>
  <si>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</si>
  <si>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</si>
  <si>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</si>
  <si>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</si>
  <si>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</si>
  <si>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</si>
  <si>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</si>
  <si>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</si>
  <si>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</si>
  <si>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</si>
  <si>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</si>
  <si>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</si>
  <si>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</si>
  <si>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t>Individuálně integrované děti v běžných třídách MŠ</t>
  </si>
  <si>
    <t>Nejvyšší dosažené vzdělání</t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</si>
  <si>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</si>
  <si>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</si>
  <si>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</si>
  <si>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</si>
  <si>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Meziroční inflace</t>
  </si>
  <si>
    <t>Tab. B3.15:</t>
  </si>
  <si>
    <t>Tab. B3.16:</t>
  </si>
  <si>
    <t>Tabulka 15</t>
  </si>
  <si>
    <t>Tabulka 16</t>
  </si>
  <si>
    <t xml:space="preserve"> Od roku 2008 nejsou k dispozici údaje o dotacích soukromým školám v potřebném členění.</t>
  </si>
  <si>
    <t>Zdravotně postižené a znevýhodněné děti celkem</t>
  </si>
  <si>
    <t xml:space="preserve">Mateřské školy – zdravotně postižené a znevýhodněné děti </t>
  </si>
  <si>
    <t>Mateřské školy – struktura učitelů</t>
  </si>
  <si>
    <t>Mateřské školy – podíl na celkovém  počtu dětí</t>
  </si>
  <si>
    <t>1),2),3)</t>
  </si>
  <si>
    <t>Tab. B3.13:</t>
  </si>
  <si>
    <t>2010/11</t>
  </si>
  <si>
    <t>.</t>
  </si>
  <si>
    <t>Obrazová příloha</t>
  </si>
  <si>
    <t>Graf 1</t>
  </si>
  <si>
    <t>Graf 2</t>
  </si>
  <si>
    <t>Graf 3</t>
  </si>
  <si>
    <t>Graf 4</t>
  </si>
  <si>
    <t>Obr. B1:</t>
  </si>
  <si>
    <t>Obr. B4:</t>
  </si>
  <si>
    <t>Obr. B3:</t>
  </si>
  <si>
    <t>Obr. B2:</t>
  </si>
  <si>
    <t>běžné třídy</t>
  </si>
  <si>
    <t>speciální třídy včetně škol
pro žáky se SVP</t>
  </si>
  <si>
    <t>přípravné třídy pro děti se sociálním znevýhodněním
a přípravný stupeň základní školy speciální</t>
  </si>
  <si>
    <t>populace 3–5 let</t>
  </si>
  <si>
    <t>do 3 let</t>
  </si>
  <si>
    <t>starší než 5 let</t>
  </si>
  <si>
    <t>51–100</t>
  </si>
  <si>
    <t>101–150</t>
  </si>
  <si>
    <t>151 a více</t>
  </si>
  <si>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</si>
  <si>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</si>
  <si>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</si>
  <si>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</si>
  <si>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</si>
  <si>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</si>
  <si>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</si>
  <si>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Mateřské školy – všichni zřizovatelé – přepočtené počty zaměstnanců a učitelů,</t>
  </si>
  <si>
    <t>Učitelé včetně vedoucích zaměstnanců.</t>
  </si>
  <si>
    <t>2011/12</t>
  </si>
  <si>
    <t>Zdroj: databáze MŠMT, ČSÚ</t>
  </si>
  <si>
    <t>Zdroj: databáze MŠMT</t>
  </si>
  <si>
    <t>Obsah</t>
  </si>
  <si>
    <t>2012/13</t>
  </si>
  <si>
    <t>Kraj Vysočina</t>
  </si>
  <si>
    <t>Tab. B3.12:</t>
  </si>
  <si>
    <t>2013/14</t>
  </si>
  <si>
    <t xml:space="preserve"> privátní sektor</t>
  </si>
  <si>
    <r>
      <t>Výdaje na předškolní vzdělávání z rozpočtu kapitoly 700-Obce a DSO, KÚ</t>
    </r>
    <r>
      <rPr>
        <b/>
        <vertAlign val="superscript"/>
        <sz val="10"/>
        <rFont val="Arial Narrow"/>
        <family val="2"/>
        <charset val="238"/>
      </rPr>
      <t>1)</t>
    </r>
  </si>
  <si>
    <r>
      <t>Výdaje na školství celkem</t>
    </r>
    <r>
      <rPr>
        <vertAlign val="superscript"/>
        <sz val="10"/>
        <rFont val="Arial Narrow"/>
        <family val="2"/>
        <charset val="238"/>
      </rPr>
      <t>2),3)</t>
    </r>
  </si>
  <si>
    <r>
      <t xml:space="preserve"> soukromým školám</t>
    </r>
    <r>
      <rPr>
        <vertAlign val="superscript"/>
        <sz val="10"/>
        <rFont val="Arial Narrow"/>
        <family val="2"/>
        <charset val="238"/>
      </rPr>
      <t>4)</t>
    </r>
  </si>
  <si>
    <t>4)</t>
  </si>
  <si>
    <t>Údaje neobsahují z daných tříd následující položky: 5321, 5323, 5329, 5344, 5345, 5349, 5366, 5367, 5641, 5642, 5649, 6341, 6342, 6349, 6441, 6442, 6449.</t>
  </si>
  <si>
    <t>Ve školním roce 2004/05 včetně MŠ při zdravotnických zařízeních.</t>
  </si>
  <si>
    <t>Ve školním roce 2004/05 včetně škol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</si>
  <si>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</si>
  <si>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jsou školy započteny podle počtu jednotlivých pracovišť, od školního roku 2005/06 je uveden počet škol bez ohledu na počet jejich pracovišť.</t>
  </si>
  <si>
    <t xml:space="preserve">Ve školním roce 2004/05 nejsou údaje o druhu provozu dostupné v potřebném členění. </t>
  </si>
  <si>
    <t>2014/15</t>
  </si>
  <si>
    <t xml:space="preserve"> mladší než 2 roky</t>
  </si>
  <si>
    <t>Do školního roku 2013/14 děti mladší 3 let.</t>
  </si>
  <si>
    <t>mladší než 2 roky</t>
  </si>
  <si>
    <t>2015/16</t>
  </si>
  <si>
    <t>Školy</t>
  </si>
  <si>
    <t>Učitelé (přepočtené počty)</t>
  </si>
  <si>
    <r>
      <t>2leté</t>
    </r>
    <r>
      <rPr>
        <vertAlign val="superscript"/>
        <sz val="10"/>
        <rFont val="Arial Narrow"/>
        <family val="2"/>
        <charset val="238"/>
      </rPr>
      <t>1)</t>
    </r>
  </si>
  <si>
    <r>
      <t xml:space="preserve"> 2leté</t>
    </r>
    <r>
      <rPr>
        <vertAlign val="superscript"/>
        <sz val="10"/>
        <rFont val="Arial Narrow"/>
        <family val="2"/>
        <charset val="238"/>
      </rPr>
      <t>1)</t>
    </r>
  </si>
  <si>
    <t xml:space="preserve"> 6leté</t>
  </si>
  <si>
    <r>
      <t xml:space="preserve"> děti ve speciálních třídách MŠ</t>
    </r>
    <r>
      <rPr>
        <vertAlign val="superscript"/>
        <sz val="10"/>
        <rFont val="Arial Narrow"/>
        <family val="2"/>
        <charset val="238"/>
      </rPr>
      <t>1)</t>
    </r>
  </si>
  <si>
    <r>
      <t>Děti ve speciálních třídách MŠ</t>
    </r>
    <r>
      <rPr>
        <vertAlign val="superscript"/>
        <sz val="10"/>
        <rFont val="Arial Narrow"/>
        <family val="2"/>
        <charset val="238"/>
      </rPr>
      <t>1)</t>
    </r>
  </si>
  <si>
    <t>Žádosti, jimž nebylo vyhověno</t>
  </si>
  <si>
    <t>Žádosti, jimž bylo vyhověno</t>
  </si>
  <si>
    <t>z toho děti, které nastoupily</t>
  </si>
  <si>
    <t>2016/17</t>
  </si>
  <si>
    <t>Index spotřebitelských cen
(rok 2015 = 100)</t>
  </si>
  <si>
    <t>Průměrná reálná měsíční mzda ve stálých cenách roku 2015.</t>
  </si>
  <si>
    <t>2017/18</t>
  </si>
  <si>
    <t>Zdroj: ISP</t>
  </si>
  <si>
    <t>Reálná mzda (ve stálých cenách roku 2015)</t>
  </si>
  <si>
    <t>do 24 let</t>
  </si>
  <si>
    <t>25–29 let</t>
  </si>
  <si>
    <t>30–34 let</t>
  </si>
  <si>
    <t>35–39 let</t>
  </si>
  <si>
    <t>40–44 let</t>
  </si>
  <si>
    <t>45–49 let</t>
  </si>
  <si>
    <t>50–54 let</t>
  </si>
  <si>
    <t>55–59 let</t>
  </si>
  <si>
    <t>60–64 let</t>
  </si>
  <si>
    <t>65 a více let</t>
  </si>
  <si>
    <t>Vysokoškolské – bakalářské</t>
  </si>
  <si>
    <t>Vysokoškolské – magisterské</t>
  </si>
  <si>
    <t>Vysokoškolské – doktorské</t>
  </si>
  <si>
    <t>Učitelé (bez ředitelů a zástupců ředitele/řídících pracovníků)</t>
  </si>
  <si>
    <t>2018/19</t>
  </si>
  <si>
    <t>dětí ve školním roce 2008/09 až 2018/19</t>
  </si>
  <si>
    <t>ve školním roce 2008/09 až 2018/19 – podle zřizovatele</t>
  </si>
  <si>
    <t>ve školním roce 2008/09 až 2018/19 – podle počtu dětí v mateřské škole</t>
  </si>
  <si>
    <t>ve školním roce 2008/09 až 2018/19 – podle věku</t>
  </si>
  <si>
    <t>v populačním ročníku ve školním roce 2008/09 až 2018/19</t>
  </si>
  <si>
    <t>ve školním roce 2008/09 až 2018/19 – podle území</t>
  </si>
  <si>
    <t>ve školním roce 2008/09 až 2018/19 – podle  území</t>
  </si>
  <si>
    <t>ve školním roce 2008/09 až 2018/19</t>
  </si>
  <si>
    <t>ve školním roce 2008/09 až 2018/19 – podle druhu provozu</t>
  </si>
  <si>
    <t xml:space="preserve">v letech 2011 až 2018 – podle nejvyššího dosaženého vzdělání </t>
  </si>
  <si>
    <t xml:space="preserve">v letech 2011 až 2018 – podle věku </t>
  </si>
  <si>
    <t>Navíc děti podle § 34 odst. 10 ŠZ</t>
  </si>
  <si>
    <t>Navíc s indiv. vzděl. podle podle § 34b ŠZ</t>
  </si>
  <si>
    <t>v letech 2008 až 2018</t>
  </si>
  <si>
    <t>v letech 2008 až 2018</t>
  </si>
  <si>
    <t>na předškolní vzdělávání v letech 2008 až 2018</t>
  </si>
  <si>
    <t>Předškolní výchova – děti v předškolním vzdělávání, populace 3–5letých dětí ve školním roce 2008/09 až 2018/19</t>
  </si>
  <si>
    <t>Mateřské školy – struktura dětí  ve školní roce 2008/09 až 2018/19 – podle věku</t>
  </si>
  <si>
    <t>Mateřské školy – struktura škol ve školním roce 2008/09 až 2018/19 – podle počtu dětí v mateřské škole</t>
  </si>
  <si>
    <t>průměrné nominální a reálné mzdy v letech 2008 až 2018</t>
  </si>
  <si>
    <t xml:space="preserve">Jedná se o uvolněné prostředky odpovídající hodnotám, na co bylo příjemcům dotačních prostředků vystavena rozhodnutí o poskytnutí dotace a co příjemcům dotačních prostředků skutečně v součtu za všechna rozhodnutí o poskytnutí dotace v příslušném roce odešlo. </t>
  </si>
  <si>
    <t xml:space="preserve">5) </t>
  </si>
  <si>
    <r>
      <t xml:space="preserve"> církevním školám </t>
    </r>
    <r>
      <rPr>
        <vertAlign val="superscript"/>
        <sz val="10"/>
        <rFont val="Arial Narrow"/>
        <family val="2"/>
        <charset val="238"/>
      </rPr>
      <t>5)</t>
    </r>
  </si>
  <si>
    <t>Podíly na celkovém počtu dětí v mateřských školách</t>
  </si>
  <si>
    <t>Zdroj: Státní závěrečný účet, ZÚ - kapitola 333-MŠMT; 700-Obce a DSO, KÚ; ČSÚ; monitor.statnipokladna.cz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</si>
</sst>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#,##0\ &quot;Kč&quot;\ ;[Red]\-#,##0\ &quot;Kč&quot;\ ;\–\ "/>
    <numFmt numFmtId="169" formatCode="0.00%\ ;[Red]\-0.00%\ ;\–\ "/>
    <numFmt numFmtId="170" formatCode="0.0"/>
    <numFmt numFmtId="171" formatCode="#,##0.0"/>
    <numFmt numFmtId="172" formatCode="#,##0.0_ ;[Red]\-#,##0\ ;\–\ "/>
  </numFmts>
  <fonts count="25" x14ac:knownFonts="1"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 CE"/>
      <charset val="238"/>
    </font>
    <font>
      <i/>
      <sz val="8"/>
      <color theme="0"/>
      <name val="Arial Narrow"/>
      <family val="2"/>
      <charset val="238"/>
    </font>
    <font>
      <sz val="10"/>
      <color theme="0" tint="-0.249977111117893"/>
      <name val="Arial Narrow"/>
      <family val="2"/>
      <charset val="238"/>
    </font>
    <font>
      <i/>
      <vertAlign val="superscript"/>
      <sz val="8"/>
      <color theme="0" tint="-0.249977111117893"/>
      <name val="Arial Narrow"/>
      <family val="2"/>
      <charset val="238"/>
    </font>
    <font>
      <i/>
      <sz val="8"/>
      <color theme="0" tint="-0.249977111117893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</fills>
  <borders count="200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683">
    <xf numFmtId="0" fontId="0" fillId="0" borderId="0" xfId="0"/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locked="0"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horizontal="right" vertical="center"/>
    </xf>
    <xf numFmtId="0" fontId="12" fillId="4" borderId="3" xfId="0" applyNumberFormat="1" applyFont="1" applyFill="1" applyBorder="1" applyAlignment="1" applyProtection="1">
      <alignment horizontal="center" vertical="top"/>
    </xf>
    <xf numFmtId="0" fontId="12" fillId="4" borderId="4" xfId="0" applyNumberFormat="1" applyFont="1" applyFill="1" applyBorder="1" applyAlignment="1" applyProtection="1">
      <alignment horizontal="center" vertical="top"/>
    </xf>
    <xf numFmtId="0" fontId="6" fillId="3" borderId="5" xfId="0" applyFont="1" applyFill="1" applyBorder="1" applyAlignment="1" applyProtection="1">
      <alignment vertical="center"/>
    </xf>
    <xf numFmtId="49" fontId="6" fillId="4" borderId="6" xfId="0" applyNumberFormat="1" applyFont="1" applyFill="1" applyBorder="1" applyAlignment="1" applyProtection="1">
      <alignment vertical="center"/>
    </xf>
    <xf numFmtId="49" fontId="5" fillId="4" borderId="7" xfId="0" applyNumberFormat="1" applyFont="1" applyFill="1" applyBorder="1" applyAlignment="1" applyProtection="1">
      <alignment horizontal="left" vertical="center"/>
    </xf>
    <xf numFmtId="49" fontId="5" fillId="4" borderId="7" xfId="0" applyNumberFormat="1" applyFont="1" applyFill="1" applyBorder="1" applyAlignment="1" applyProtection="1">
      <alignment horizontal="right" vertical="center"/>
    </xf>
    <xf numFmtId="49" fontId="5" fillId="4" borderId="8" xfId="0" applyNumberFormat="1" applyFont="1" applyFill="1" applyBorder="1" applyAlignment="1" applyProtection="1">
      <alignment horizontal="left" vertical="center"/>
    </xf>
    <xf numFmtId="49" fontId="6" fillId="4" borderId="11" xfId="0" applyNumberFormat="1" applyFont="1" applyFill="1" applyBorder="1" applyAlignment="1" applyProtection="1">
      <alignment horizontal="left" vertical="center"/>
    </xf>
    <xf numFmtId="49" fontId="5" fillId="4" borderId="12" xfId="0" applyNumberFormat="1" applyFont="1" applyFill="1" applyBorder="1" applyAlignment="1" applyProtection="1">
      <alignment horizontal="left" vertical="center"/>
    </xf>
    <xf numFmtId="49" fontId="6" fillId="4" borderId="7" xfId="0" applyNumberFormat="1" applyFont="1" applyFill="1" applyBorder="1" applyAlignment="1" applyProtection="1">
      <alignment horizontal="left" vertical="center"/>
    </xf>
    <xf numFmtId="49" fontId="6" fillId="4" borderId="7" xfId="0" applyNumberFormat="1" applyFont="1" applyFill="1" applyBorder="1" applyAlignment="1" applyProtection="1">
      <alignment horizontal="right" vertical="center"/>
    </xf>
    <xf numFmtId="49" fontId="6" fillId="4" borderId="8" xfId="0" applyNumberFormat="1" applyFont="1" applyFill="1" applyBorder="1" applyAlignment="1" applyProtection="1">
      <alignment horizontal="left" vertical="center"/>
    </xf>
    <xf numFmtId="49" fontId="6" fillId="4" borderId="18" xfId="0" applyNumberFormat="1" applyFont="1" applyFill="1" applyBorder="1" applyAlignment="1" applyProtection="1">
      <alignment vertical="center"/>
    </xf>
    <xf numFmtId="49" fontId="6" fillId="4" borderId="19" xfId="0" applyNumberFormat="1" applyFont="1" applyFill="1" applyBorder="1" applyAlignment="1" applyProtection="1">
      <alignment horizontal="left" vertical="center"/>
    </xf>
    <xf numFmtId="49" fontId="6" fillId="4" borderId="19" xfId="0" applyNumberFormat="1" applyFont="1" applyFill="1" applyBorder="1" applyAlignment="1" applyProtection="1">
      <alignment horizontal="right" vertical="center"/>
    </xf>
    <xf numFmtId="49" fontId="6" fillId="4" borderId="20" xfId="0" applyNumberFormat="1" applyFont="1" applyFill="1" applyBorder="1" applyAlignment="1" applyProtection="1">
      <alignment horizontal="left" vertical="center"/>
    </xf>
    <xf numFmtId="166" fontId="13" fillId="5" borderId="21" xfId="0" applyNumberFormat="1" applyFont="1" applyFill="1" applyBorder="1" applyAlignment="1" applyProtection="1">
      <alignment horizontal="right" vertical="center"/>
    </xf>
    <xf numFmtId="49" fontId="6" fillId="4" borderId="23" xfId="0" applyNumberFormat="1" applyFont="1" applyFill="1" applyBorder="1" applyAlignment="1" applyProtection="1">
      <alignment vertical="center"/>
    </xf>
    <xf numFmtId="49" fontId="6" fillId="4" borderId="24" xfId="0" applyNumberFormat="1" applyFont="1" applyFill="1" applyBorder="1" applyAlignment="1" applyProtection="1">
      <alignment horizontal="left" vertical="center"/>
    </xf>
    <xf numFmtId="49" fontId="6" fillId="4" borderId="24" xfId="0" applyNumberFormat="1" applyFont="1" applyFill="1" applyBorder="1" applyAlignment="1" applyProtection="1">
      <alignment horizontal="right" vertical="center"/>
    </xf>
    <xf numFmtId="49" fontId="6" fillId="4" borderId="25" xfId="0" applyNumberFormat="1" applyFont="1" applyFill="1" applyBorder="1" applyAlignment="1" applyProtection="1">
      <alignment horizontal="left" vertical="center"/>
    </xf>
    <xf numFmtId="165" fontId="13" fillId="5" borderId="26" xfId="0" applyNumberFormat="1" applyFont="1" applyFill="1" applyBorder="1" applyAlignment="1" applyProtection="1">
      <alignment horizontal="right" vertical="center"/>
    </xf>
    <xf numFmtId="165" fontId="13" fillId="5" borderId="27" xfId="0" applyNumberFormat="1" applyFont="1" applyFill="1" applyBorder="1" applyAlignment="1" applyProtection="1">
      <alignment horizontal="right" vertical="center"/>
    </xf>
    <xf numFmtId="49" fontId="6" fillId="4" borderId="28" xfId="0" applyNumberFormat="1" applyFont="1" applyFill="1" applyBorder="1" applyAlignment="1" applyProtection="1">
      <alignment vertical="center"/>
    </xf>
    <xf numFmtId="49" fontId="6" fillId="4" borderId="29" xfId="0" applyNumberFormat="1" applyFont="1" applyFill="1" applyBorder="1" applyAlignment="1" applyProtection="1">
      <alignment horizontal="left" vertical="center"/>
    </xf>
    <xf numFmtId="49" fontId="6" fillId="4" borderId="29" xfId="0" applyNumberFormat="1" applyFont="1" applyFill="1" applyBorder="1" applyAlignment="1" applyProtection="1">
      <alignment horizontal="right" vertical="center"/>
    </xf>
    <xf numFmtId="49" fontId="6" fillId="4" borderId="30" xfId="0" applyNumberFormat="1" applyFont="1" applyFill="1" applyBorder="1" applyAlignment="1" applyProtection="1">
      <alignment horizontal="left" vertical="center"/>
    </xf>
    <xf numFmtId="165" fontId="13" fillId="5" borderId="31" xfId="0" applyNumberFormat="1" applyFont="1" applyFill="1" applyBorder="1" applyAlignment="1" applyProtection="1">
      <alignment horizontal="right" vertical="center"/>
    </xf>
    <xf numFmtId="165" fontId="13" fillId="5" borderId="32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vertical="top"/>
    </xf>
    <xf numFmtId="0" fontId="10" fillId="3" borderId="0" xfId="0" applyFont="1" applyFill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/>
    <xf numFmtId="0" fontId="15" fillId="0" borderId="33" xfId="0" applyFont="1" applyFill="1" applyBorder="1" applyAlignment="1" applyProtection="1"/>
    <xf numFmtId="49" fontId="5" fillId="4" borderId="34" xfId="0" applyNumberFormat="1" applyFont="1" applyFill="1" applyBorder="1" applyAlignment="1" applyProtection="1">
      <alignment horizontal="centerContinuous" vertical="center"/>
    </xf>
    <xf numFmtId="49" fontId="5" fillId="4" borderId="35" xfId="0" applyNumberFormat="1" applyFont="1" applyFill="1" applyBorder="1" applyAlignment="1" applyProtection="1">
      <alignment horizontal="centerContinuous" vertical="center"/>
    </xf>
    <xf numFmtId="49" fontId="5" fillId="4" borderId="36" xfId="0" applyNumberFormat="1" applyFont="1" applyFill="1" applyBorder="1" applyAlignment="1" applyProtection="1">
      <alignment horizontal="centerContinuous" vertical="center"/>
    </xf>
    <xf numFmtId="49" fontId="5" fillId="4" borderId="37" xfId="0" applyNumberFormat="1" applyFont="1" applyFill="1" applyBorder="1" applyAlignment="1" applyProtection="1">
      <alignment vertical="center"/>
    </xf>
    <xf numFmtId="49" fontId="5" fillId="4" borderId="38" xfId="0" applyNumberFormat="1" applyFont="1" applyFill="1" applyBorder="1" applyAlignment="1" applyProtection="1">
      <alignment horizontal="left" vertical="center"/>
    </xf>
    <xf numFmtId="49" fontId="5" fillId="4" borderId="38" xfId="0" applyNumberFormat="1" applyFont="1" applyFill="1" applyBorder="1" applyAlignment="1" applyProtection="1">
      <alignment horizontal="right" vertical="center"/>
    </xf>
    <xf numFmtId="49" fontId="5" fillId="4" borderId="39" xfId="0" applyNumberFormat="1" applyFont="1" applyFill="1" applyBorder="1" applyAlignment="1" applyProtection="1">
      <alignment horizontal="left" vertical="center"/>
    </xf>
    <xf numFmtId="165" fontId="7" fillId="5" borderId="40" xfId="0" applyNumberFormat="1" applyFont="1" applyFill="1" applyBorder="1" applyAlignment="1" applyProtection="1">
      <alignment horizontal="right" vertical="center"/>
    </xf>
    <xf numFmtId="165" fontId="7" fillId="5" borderId="41" xfId="0" applyNumberFormat="1" applyFont="1" applyFill="1" applyBorder="1" applyAlignment="1" applyProtection="1">
      <alignment horizontal="right" vertical="center"/>
    </xf>
    <xf numFmtId="49" fontId="6" fillId="4" borderId="42" xfId="0" applyNumberFormat="1" applyFont="1" applyFill="1" applyBorder="1" applyAlignment="1" applyProtection="1">
      <alignment vertical="center"/>
    </xf>
    <xf numFmtId="49" fontId="6" fillId="4" borderId="43" xfId="0" applyNumberFormat="1" applyFont="1" applyFill="1" applyBorder="1" applyAlignment="1" applyProtection="1">
      <alignment horizontal="left" vertical="center"/>
    </xf>
    <xf numFmtId="49" fontId="6" fillId="4" borderId="44" xfId="0" applyNumberFormat="1" applyFont="1" applyFill="1" applyBorder="1" applyAlignment="1" applyProtection="1">
      <alignment horizontal="left" vertical="center"/>
    </xf>
    <xf numFmtId="49" fontId="6" fillId="4" borderId="44" xfId="0" applyNumberFormat="1" applyFont="1" applyFill="1" applyBorder="1" applyAlignment="1" applyProtection="1">
      <alignment horizontal="right" vertical="center"/>
    </xf>
    <xf numFmtId="49" fontId="6" fillId="4" borderId="45" xfId="0" applyNumberFormat="1" applyFont="1" applyFill="1" applyBorder="1" applyAlignment="1" applyProtection="1">
      <alignment horizontal="left" vertical="center"/>
    </xf>
    <xf numFmtId="165" fontId="13" fillId="5" borderId="46" xfId="0" applyNumberFormat="1" applyFont="1" applyFill="1" applyBorder="1" applyAlignment="1" applyProtection="1">
      <alignment horizontal="right" vertical="center"/>
    </xf>
    <xf numFmtId="165" fontId="13" fillId="5" borderId="47" xfId="0" applyNumberFormat="1" applyFont="1" applyFill="1" applyBorder="1" applyAlignment="1" applyProtection="1">
      <alignment horizontal="right" vertical="center"/>
    </xf>
    <xf numFmtId="49" fontId="6" fillId="4" borderId="48" xfId="0" applyNumberFormat="1" applyFont="1" applyFill="1" applyBorder="1" applyAlignment="1" applyProtection="1">
      <alignment vertical="center"/>
    </xf>
    <xf numFmtId="49" fontId="6" fillId="4" borderId="49" xfId="0" applyNumberFormat="1" applyFont="1" applyFill="1" applyBorder="1" applyAlignment="1" applyProtection="1">
      <alignment horizontal="left" vertical="center"/>
    </xf>
    <xf numFmtId="165" fontId="13" fillId="5" borderId="50" xfId="0" applyNumberFormat="1" applyFont="1" applyFill="1" applyBorder="1" applyAlignment="1" applyProtection="1">
      <alignment horizontal="right" vertical="center"/>
    </xf>
    <xf numFmtId="49" fontId="6" fillId="4" borderId="51" xfId="0" applyNumberFormat="1" applyFont="1" applyFill="1" applyBorder="1" applyAlignment="1" applyProtection="1">
      <alignment horizontal="left" vertical="center"/>
    </xf>
    <xf numFmtId="49" fontId="6" fillId="4" borderId="52" xfId="0" applyNumberFormat="1" applyFont="1" applyFill="1" applyBorder="1" applyAlignment="1" applyProtection="1">
      <alignment horizontal="right" vertical="center"/>
    </xf>
    <xf numFmtId="49" fontId="6" fillId="4" borderId="53" xfId="0" applyNumberFormat="1" applyFont="1" applyFill="1" applyBorder="1" applyAlignment="1" applyProtection="1">
      <alignment horizontal="left" vertical="center"/>
    </xf>
    <xf numFmtId="165" fontId="13" fillId="5" borderId="54" xfId="0" applyNumberFormat="1" applyFont="1" applyFill="1" applyBorder="1" applyAlignment="1" applyProtection="1">
      <alignment horizontal="right" vertical="center"/>
    </xf>
    <xf numFmtId="165" fontId="13" fillId="5" borderId="55" xfId="0" applyNumberFormat="1" applyFont="1" applyFill="1" applyBorder="1" applyAlignment="1" applyProtection="1">
      <alignment horizontal="right" vertical="center"/>
    </xf>
    <xf numFmtId="165" fontId="13" fillId="5" borderId="21" xfId="0" applyNumberFormat="1" applyFont="1" applyFill="1" applyBorder="1" applyAlignment="1" applyProtection="1">
      <alignment horizontal="right" vertical="center"/>
    </xf>
    <xf numFmtId="165" fontId="13" fillId="5" borderId="22" xfId="0" applyNumberFormat="1" applyFont="1" applyFill="1" applyBorder="1" applyAlignment="1" applyProtection="1">
      <alignment horizontal="right" vertical="center"/>
    </xf>
    <xf numFmtId="49" fontId="6" fillId="4" borderId="56" xfId="0" applyNumberFormat="1" applyFont="1" applyFill="1" applyBorder="1" applyAlignment="1" applyProtection="1">
      <alignment vertical="center"/>
    </xf>
    <xf numFmtId="49" fontId="6" fillId="4" borderId="57" xfId="0" applyNumberFormat="1" applyFont="1" applyFill="1" applyBorder="1" applyAlignment="1" applyProtection="1">
      <alignment horizontal="left" vertical="center"/>
    </xf>
    <xf numFmtId="49" fontId="5" fillId="4" borderId="56" xfId="0" applyNumberFormat="1" applyFont="1" applyFill="1" applyBorder="1" applyAlignment="1" applyProtection="1">
      <alignment horizontal="centerContinuous" vertical="center"/>
    </xf>
    <xf numFmtId="49" fontId="5" fillId="4" borderId="2" xfId="0" applyNumberFormat="1" applyFont="1" applyFill="1" applyBorder="1" applyAlignment="1" applyProtection="1">
      <alignment horizontal="centerContinuous" vertical="center"/>
    </xf>
    <xf numFmtId="49" fontId="7" fillId="4" borderId="58" xfId="0" applyNumberFormat="1" applyFont="1" applyFill="1" applyBorder="1" applyAlignment="1" applyProtection="1">
      <alignment horizontal="centerContinuous" vertical="center"/>
    </xf>
    <xf numFmtId="49" fontId="7" fillId="4" borderId="59" xfId="0" applyNumberFormat="1" applyFont="1" applyFill="1" applyBorder="1" applyAlignment="1" applyProtection="1">
      <alignment horizontal="centerContinuous" vertical="center"/>
    </xf>
    <xf numFmtId="49" fontId="5" fillId="4" borderId="60" xfId="0" applyNumberFormat="1" applyFont="1" applyFill="1" applyBorder="1" applyAlignment="1" applyProtection="1">
      <alignment horizontal="centerContinuous" vertical="center"/>
    </xf>
    <xf numFmtId="49" fontId="5" fillId="4" borderId="58" xfId="0" applyNumberFormat="1" applyFont="1" applyFill="1" applyBorder="1" applyAlignment="1" applyProtection="1">
      <alignment horizontal="centerContinuous" vertical="center"/>
    </xf>
    <xf numFmtId="167" fontId="13" fillId="5" borderId="26" xfId="0" applyNumberFormat="1" applyFont="1" applyFill="1" applyBorder="1" applyAlignment="1" applyProtection="1">
      <alignment horizontal="right" vertical="center"/>
    </xf>
    <xf numFmtId="167" fontId="13" fillId="5" borderId="54" xfId="0" applyNumberFormat="1" applyFont="1" applyFill="1" applyBorder="1" applyAlignment="1" applyProtection="1">
      <alignment horizontal="right" vertical="center"/>
    </xf>
    <xf numFmtId="167" fontId="13" fillId="5" borderId="55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right"/>
    </xf>
    <xf numFmtId="0" fontId="6" fillId="3" borderId="48" xfId="0" applyFont="1" applyFill="1" applyBorder="1" applyAlignment="1" applyProtection="1">
      <alignment vertical="center"/>
    </xf>
    <xf numFmtId="0" fontId="8" fillId="0" borderId="0" xfId="0" quotePrefix="1" applyNumberFormat="1" applyFont="1" applyFill="1" applyAlignment="1" applyProtection="1">
      <alignment vertical="top"/>
    </xf>
    <xf numFmtId="49" fontId="6" fillId="4" borderId="61" xfId="0" applyNumberFormat="1" applyFont="1" applyFill="1" applyBorder="1" applyAlignment="1" applyProtection="1">
      <alignment horizontal="left" vertical="center"/>
    </xf>
    <xf numFmtId="49" fontId="6" fillId="4" borderId="52" xfId="0" applyNumberFormat="1" applyFont="1" applyFill="1" applyBorder="1" applyAlignment="1" applyProtection="1">
      <alignment horizontal="left" vertical="center"/>
    </xf>
    <xf numFmtId="49" fontId="6" fillId="4" borderId="12" xfId="0" applyNumberFormat="1" applyFont="1" applyFill="1" applyBorder="1" applyAlignment="1" applyProtection="1">
      <alignment horizontal="left" vertical="center"/>
    </xf>
    <xf numFmtId="49" fontId="6" fillId="4" borderId="12" xfId="0" applyNumberFormat="1" applyFont="1" applyFill="1" applyBorder="1" applyAlignment="1" applyProtection="1">
      <alignment horizontal="right" vertical="center"/>
    </xf>
    <xf numFmtId="49" fontId="6" fillId="4" borderId="13" xfId="0" applyNumberFormat="1" applyFont="1" applyFill="1" applyBorder="1" applyAlignment="1" applyProtection="1">
      <alignment horizontal="left" vertical="center"/>
    </xf>
    <xf numFmtId="165" fontId="13" fillId="5" borderId="14" xfId="0" applyNumberFormat="1" applyFont="1" applyFill="1" applyBorder="1" applyAlignment="1" applyProtection="1">
      <alignment horizontal="right" vertical="center"/>
    </xf>
    <xf numFmtId="165" fontId="13" fillId="5" borderId="15" xfId="0" applyNumberFormat="1" applyFont="1" applyFill="1" applyBorder="1" applyAlignment="1" applyProtection="1">
      <alignment horizontal="right" vertical="center"/>
    </xf>
    <xf numFmtId="167" fontId="13" fillId="5" borderId="14" xfId="0" applyNumberFormat="1" applyFont="1" applyFill="1" applyBorder="1" applyAlignment="1" applyProtection="1">
      <alignment horizontal="right" vertical="center"/>
    </xf>
    <xf numFmtId="49" fontId="5" fillId="4" borderId="62" xfId="0" applyNumberFormat="1" applyFont="1" applyFill="1" applyBorder="1" applyAlignment="1" applyProtection="1">
      <alignment vertical="center"/>
    </xf>
    <xf numFmtId="49" fontId="5" fillId="4" borderId="63" xfId="0" applyNumberFormat="1" applyFont="1" applyFill="1" applyBorder="1" applyAlignment="1" applyProtection="1">
      <alignment horizontal="left" vertical="center"/>
    </xf>
    <xf numFmtId="49" fontId="5" fillId="4" borderId="63" xfId="0" applyNumberFormat="1" applyFont="1" applyFill="1" applyBorder="1" applyAlignment="1" applyProtection="1">
      <alignment horizontal="right" vertical="center"/>
    </xf>
    <xf numFmtId="49" fontId="5" fillId="4" borderId="64" xfId="0" applyNumberFormat="1" applyFont="1" applyFill="1" applyBorder="1" applyAlignment="1" applyProtection="1">
      <alignment horizontal="left" vertical="center"/>
    </xf>
    <xf numFmtId="165" fontId="7" fillId="5" borderId="65" xfId="0" applyNumberFormat="1" applyFont="1" applyFill="1" applyBorder="1" applyAlignment="1" applyProtection="1">
      <alignment horizontal="right" vertical="center"/>
    </xf>
    <xf numFmtId="165" fontId="7" fillId="5" borderId="66" xfId="0" applyNumberFormat="1" applyFont="1" applyFill="1" applyBorder="1" applyAlignment="1" applyProtection="1">
      <alignment horizontal="right" vertical="center"/>
    </xf>
    <xf numFmtId="49" fontId="6" fillId="4" borderId="67" xfId="0" applyNumberFormat="1" applyFont="1" applyFill="1" applyBorder="1" applyAlignment="1" applyProtection="1">
      <alignment vertical="center"/>
    </xf>
    <xf numFmtId="49" fontId="5" fillId="4" borderId="68" xfId="0" applyNumberFormat="1" applyFont="1" applyFill="1" applyBorder="1" applyAlignment="1" applyProtection="1">
      <alignment vertical="center"/>
    </xf>
    <xf numFmtId="49" fontId="5" fillId="4" borderId="69" xfId="0" applyNumberFormat="1" applyFont="1" applyFill="1" applyBorder="1" applyAlignment="1" applyProtection="1">
      <alignment horizontal="left" vertical="center"/>
    </xf>
    <xf numFmtId="49" fontId="5" fillId="4" borderId="69" xfId="0" applyNumberFormat="1" applyFont="1" applyFill="1" applyBorder="1" applyAlignment="1" applyProtection="1">
      <alignment horizontal="right" vertical="center"/>
    </xf>
    <xf numFmtId="49" fontId="5" fillId="4" borderId="70" xfId="0" applyNumberFormat="1" applyFont="1" applyFill="1" applyBorder="1" applyAlignment="1" applyProtection="1">
      <alignment horizontal="left" vertical="center"/>
    </xf>
    <xf numFmtId="165" fontId="7" fillId="5" borderId="71" xfId="0" applyNumberFormat="1" applyFont="1" applyFill="1" applyBorder="1" applyAlignment="1" applyProtection="1">
      <alignment horizontal="right" vertical="center"/>
    </xf>
    <xf numFmtId="165" fontId="7" fillId="5" borderId="72" xfId="0" applyNumberFormat="1" applyFont="1" applyFill="1" applyBorder="1" applyAlignment="1" applyProtection="1">
      <alignment horizontal="right" vertical="center"/>
    </xf>
    <xf numFmtId="49" fontId="5" fillId="4" borderId="73" xfId="0" applyNumberFormat="1" applyFont="1" applyFill="1" applyBorder="1" applyAlignment="1" applyProtection="1">
      <alignment vertical="center"/>
    </xf>
    <xf numFmtId="49" fontId="13" fillId="4" borderId="44" xfId="0" applyNumberFormat="1" applyFont="1" applyFill="1" applyBorder="1" applyAlignment="1" applyProtection="1">
      <alignment horizontal="left" vertical="center"/>
    </xf>
    <xf numFmtId="49" fontId="13" fillId="4" borderId="44" xfId="0" applyNumberFormat="1" applyFont="1" applyFill="1" applyBorder="1" applyAlignment="1" applyProtection="1">
      <alignment horizontal="right" vertical="center"/>
    </xf>
    <xf numFmtId="49" fontId="13" fillId="4" borderId="45" xfId="0" applyNumberFormat="1" applyFont="1" applyFill="1" applyBorder="1" applyAlignment="1" applyProtection="1">
      <alignment horizontal="left" vertical="center"/>
    </xf>
    <xf numFmtId="49" fontId="6" fillId="4" borderId="74" xfId="0" applyNumberFormat="1" applyFont="1" applyFill="1" applyBorder="1" applyAlignment="1" applyProtection="1">
      <alignment vertical="center"/>
    </xf>
    <xf numFmtId="49" fontId="6" fillId="4" borderId="11" xfId="0" applyNumberFormat="1" applyFont="1" applyFill="1" applyBorder="1" applyAlignment="1" applyProtection="1">
      <alignment vertical="center"/>
    </xf>
    <xf numFmtId="49" fontId="13" fillId="4" borderId="73" xfId="0" applyNumberFormat="1" applyFont="1" applyFill="1" applyBorder="1" applyAlignment="1" applyProtection="1">
      <alignment vertical="center"/>
    </xf>
    <xf numFmtId="49" fontId="5" fillId="4" borderId="44" xfId="0" applyNumberFormat="1" applyFont="1" applyFill="1" applyBorder="1" applyAlignment="1" applyProtection="1">
      <alignment horizontal="left" vertical="center"/>
    </xf>
    <xf numFmtId="49" fontId="5" fillId="4" borderId="28" xfId="0" applyNumberFormat="1" applyFont="1" applyFill="1" applyBorder="1" applyAlignment="1" applyProtection="1">
      <alignment vertical="center"/>
    </xf>
    <xf numFmtId="49" fontId="5" fillId="4" borderId="29" xfId="0" applyNumberFormat="1" applyFont="1" applyFill="1" applyBorder="1" applyAlignment="1" applyProtection="1">
      <alignment horizontal="left" vertical="center"/>
    </xf>
    <xf numFmtId="49" fontId="13" fillId="4" borderId="29" xfId="0" applyNumberFormat="1" applyFont="1" applyFill="1" applyBorder="1" applyAlignment="1" applyProtection="1">
      <alignment horizontal="left" vertical="center"/>
    </xf>
    <xf numFmtId="49" fontId="13" fillId="4" borderId="29" xfId="0" applyNumberFormat="1" applyFont="1" applyFill="1" applyBorder="1" applyAlignment="1" applyProtection="1">
      <alignment horizontal="right" vertical="center"/>
    </xf>
    <xf numFmtId="49" fontId="13" fillId="4" borderId="30" xfId="0" applyNumberFormat="1" applyFont="1" applyFill="1" applyBorder="1" applyAlignment="1" applyProtection="1">
      <alignment horizontal="left" vertical="center"/>
    </xf>
    <xf numFmtId="166" fontId="13" fillId="5" borderId="17" xfId="0" applyNumberFormat="1" applyFont="1" applyFill="1" applyBorder="1" applyAlignment="1" applyProtection="1">
      <alignment horizontal="right" vertical="center"/>
    </xf>
    <xf numFmtId="166" fontId="13" fillId="5" borderId="14" xfId="0" applyNumberFormat="1" applyFont="1" applyFill="1" applyBorder="1" applyAlignment="1" applyProtection="1">
      <alignment horizontal="right" vertical="center"/>
    </xf>
    <xf numFmtId="166" fontId="13" fillId="5" borderId="15" xfId="0" applyNumberFormat="1" applyFont="1" applyFill="1" applyBorder="1" applyAlignment="1" applyProtection="1">
      <alignment horizontal="right" vertical="center"/>
    </xf>
    <xf numFmtId="166" fontId="13" fillId="5" borderId="26" xfId="0" applyNumberFormat="1" applyFont="1" applyFill="1" applyBorder="1" applyAlignment="1" applyProtection="1">
      <alignment horizontal="right" vertical="center"/>
    </xf>
    <xf numFmtId="169" fontId="13" fillId="5" borderId="14" xfId="0" applyNumberFormat="1" applyFont="1" applyFill="1" applyBorder="1" applyAlignment="1" applyProtection="1">
      <alignment horizontal="right" vertical="center"/>
    </xf>
    <xf numFmtId="167" fontId="13" fillId="5" borderId="16" xfId="0" applyNumberFormat="1" applyFont="1" applyFill="1" applyBorder="1" applyAlignment="1" applyProtection="1">
      <alignment horizontal="right" vertical="center"/>
    </xf>
    <xf numFmtId="0" fontId="15" fillId="0" borderId="33" xfId="0" applyNumberFormat="1" applyFont="1" applyFill="1" applyBorder="1" applyAlignment="1" applyProtection="1">
      <alignment horizontal="right"/>
    </xf>
    <xf numFmtId="49" fontId="7" fillId="4" borderId="7" xfId="0" applyNumberFormat="1" applyFont="1" applyFill="1" applyBorder="1" applyAlignment="1" applyProtection="1">
      <alignment horizontal="left" vertical="center"/>
    </xf>
    <xf numFmtId="165" fontId="5" fillId="5" borderId="16" xfId="0" applyNumberFormat="1" applyFont="1" applyFill="1" applyBorder="1" applyAlignment="1" applyProtection="1">
      <alignment horizontal="right" vertical="center"/>
    </xf>
    <xf numFmtId="49" fontId="5" fillId="4" borderId="35" xfId="0" applyNumberFormat="1" applyFont="1" applyFill="1" applyBorder="1" applyAlignment="1" applyProtection="1">
      <alignment horizontal="centerContinuous" vertical="center" wrapText="1"/>
    </xf>
    <xf numFmtId="0" fontId="18" fillId="4" borderId="35" xfId="0" applyNumberFormat="1" applyFont="1" applyFill="1" applyBorder="1" applyAlignment="1" applyProtection="1">
      <alignment horizontal="centerContinuous" vertical="center"/>
    </xf>
    <xf numFmtId="0" fontId="18" fillId="4" borderId="36" xfId="0" applyNumberFormat="1" applyFont="1" applyFill="1" applyBorder="1" applyAlignment="1" applyProtection="1">
      <alignment horizontal="centerContinuous" vertical="center"/>
    </xf>
    <xf numFmtId="49" fontId="5" fillId="4" borderId="59" xfId="0" applyNumberFormat="1" applyFont="1" applyFill="1" applyBorder="1" applyAlignment="1" applyProtection="1">
      <alignment horizontal="centerContinuous" vertical="center"/>
    </xf>
    <xf numFmtId="168" fontId="5" fillId="5" borderId="16" xfId="0" applyNumberFormat="1" applyFont="1" applyFill="1" applyBorder="1" applyAlignment="1" applyProtection="1">
      <alignment horizontal="right" vertical="center"/>
    </xf>
    <xf numFmtId="168" fontId="5" fillId="5" borderId="17" xfId="0" applyNumberFormat="1" applyFont="1" applyFill="1" applyBorder="1" applyAlignment="1" applyProtection="1">
      <alignment horizontal="right" vertical="center"/>
    </xf>
    <xf numFmtId="168" fontId="5" fillId="4" borderId="58" xfId="0" applyNumberFormat="1" applyFont="1" applyFill="1" applyBorder="1" applyAlignment="1" applyProtection="1">
      <alignment horizontal="centerContinuous" vertical="center"/>
    </xf>
    <xf numFmtId="168" fontId="5" fillId="4" borderId="59" xfId="0" applyNumberFormat="1" applyFont="1" applyFill="1" applyBorder="1" applyAlignment="1" applyProtection="1">
      <alignment horizontal="centerContinuous" vertical="center"/>
    </xf>
    <xf numFmtId="167" fontId="13" fillId="5" borderId="9" xfId="0" applyNumberFormat="1" applyFont="1" applyFill="1" applyBorder="1" applyAlignment="1" applyProtection="1">
      <alignment horizontal="right" vertical="center"/>
    </xf>
    <xf numFmtId="167" fontId="13" fillId="5" borderId="10" xfId="0" applyNumberFormat="1" applyFont="1" applyFill="1" applyBorder="1" applyAlignment="1" applyProtection="1">
      <alignment horizontal="right" vertical="center"/>
    </xf>
    <xf numFmtId="166" fontId="13" fillId="5" borderId="54" xfId="0" applyNumberFormat="1" applyFont="1" applyFill="1" applyBorder="1" applyAlignment="1" applyProtection="1">
      <alignment horizontal="right" vertical="center"/>
    </xf>
    <xf numFmtId="166" fontId="13" fillId="5" borderId="55" xfId="0" applyNumberFormat="1" applyFont="1" applyFill="1" applyBorder="1" applyAlignment="1" applyProtection="1">
      <alignment horizontal="right" vertical="center"/>
    </xf>
    <xf numFmtId="49" fontId="6" fillId="4" borderId="75" xfId="0" applyNumberFormat="1" applyFont="1" applyFill="1" applyBorder="1" applyAlignment="1" applyProtection="1">
      <alignment vertical="center"/>
    </xf>
    <xf numFmtId="49" fontId="9" fillId="4" borderId="76" xfId="0" applyNumberFormat="1" applyFont="1" applyFill="1" applyBorder="1" applyAlignment="1" applyProtection="1">
      <alignment vertical="center"/>
    </xf>
    <xf numFmtId="49" fontId="6" fillId="4" borderId="76" xfId="0" applyNumberFormat="1" applyFont="1" applyFill="1" applyBorder="1" applyAlignment="1" applyProtection="1">
      <alignment vertical="center"/>
    </xf>
    <xf numFmtId="49" fontId="6" fillId="4" borderId="77" xfId="0" applyNumberFormat="1" applyFont="1" applyFill="1" applyBorder="1" applyAlignment="1" applyProtection="1">
      <alignment vertical="center"/>
    </xf>
    <xf numFmtId="165" fontId="13" fillId="5" borderId="9" xfId="0" applyNumberFormat="1" applyFont="1" applyFill="1" applyBorder="1" applyAlignment="1" applyProtection="1">
      <alignment horizontal="right" vertical="center"/>
    </xf>
    <xf numFmtId="49" fontId="9" fillId="4" borderId="19" xfId="0" applyNumberFormat="1" applyFont="1" applyFill="1" applyBorder="1" applyAlignment="1" applyProtection="1">
      <alignment vertical="center"/>
    </xf>
    <xf numFmtId="49" fontId="6" fillId="4" borderId="19" xfId="0" applyNumberFormat="1" applyFont="1" applyFill="1" applyBorder="1" applyAlignment="1" applyProtection="1">
      <alignment vertical="center"/>
    </xf>
    <xf numFmtId="49" fontId="6" fillId="4" borderId="20" xfId="0" applyNumberFormat="1" applyFont="1" applyFill="1" applyBorder="1" applyAlignment="1" applyProtection="1">
      <alignment vertical="center"/>
    </xf>
    <xf numFmtId="49" fontId="9" fillId="4" borderId="24" xfId="0" applyNumberFormat="1" applyFont="1" applyFill="1" applyBorder="1" applyAlignment="1" applyProtection="1">
      <alignment vertical="center"/>
    </xf>
    <xf numFmtId="49" fontId="6" fillId="4" borderId="24" xfId="0" applyNumberFormat="1" applyFont="1" applyFill="1" applyBorder="1" applyAlignment="1" applyProtection="1">
      <alignment vertical="center"/>
    </xf>
    <xf numFmtId="49" fontId="6" fillId="4" borderId="25" xfId="0" applyNumberFormat="1" applyFont="1" applyFill="1" applyBorder="1" applyAlignment="1" applyProtection="1">
      <alignment vertical="center"/>
    </xf>
    <xf numFmtId="49" fontId="6" fillId="4" borderId="12" xfId="0" applyNumberFormat="1" applyFont="1" applyFill="1" applyBorder="1" applyAlignment="1" applyProtection="1">
      <alignment vertical="center"/>
    </xf>
    <xf numFmtId="49" fontId="6" fillId="4" borderId="13" xfId="0" applyNumberFormat="1" applyFont="1" applyFill="1" applyBorder="1" applyAlignment="1" applyProtection="1">
      <alignment vertical="center"/>
    </xf>
    <xf numFmtId="0" fontId="5" fillId="3" borderId="48" xfId="0" applyFont="1" applyFill="1" applyBorder="1" applyAlignment="1" applyProtection="1">
      <alignment vertical="center"/>
    </xf>
    <xf numFmtId="0" fontId="12" fillId="4" borderId="78" xfId="0" applyNumberFormat="1" applyFont="1" applyFill="1" applyBorder="1" applyAlignment="1" applyProtection="1">
      <alignment horizontal="center" vertical="top"/>
    </xf>
    <xf numFmtId="165" fontId="13" fillId="5" borderId="79" xfId="0" applyNumberFormat="1" applyFont="1" applyFill="1" applyBorder="1" applyAlignment="1" applyProtection="1">
      <alignment horizontal="right" vertical="center"/>
    </xf>
    <xf numFmtId="49" fontId="5" fillId="4" borderId="80" xfId="0" applyNumberFormat="1" applyFont="1" applyFill="1" applyBorder="1" applyAlignment="1" applyProtection="1">
      <alignment horizontal="centerContinuous" vertical="center"/>
    </xf>
    <xf numFmtId="167" fontId="13" fillId="5" borderId="81" xfId="0" applyNumberFormat="1" applyFont="1" applyFill="1" applyBorder="1" applyAlignment="1" applyProtection="1">
      <alignment horizontal="right" vertical="center"/>
    </xf>
    <xf numFmtId="167" fontId="6" fillId="5" borderId="82" xfId="0" applyNumberFormat="1" applyFont="1" applyFill="1" applyBorder="1" applyAlignment="1" applyProtection="1">
      <alignment horizontal="right" vertical="center"/>
    </xf>
    <xf numFmtId="167" fontId="6" fillId="5" borderId="50" xfId="0" applyNumberFormat="1" applyFont="1" applyFill="1" applyBorder="1" applyAlignment="1" applyProtection="1">
      <alignment horizontal="right" vertical="center"/>
    </xf>
    <xf numFmtId="167" fontId="6" fillId="5" borderId="83" xfId="0" applyNumberFormat="1" applyFont="1" applyFill="1" applyBorder="1" applyAlignment="1" applyProtection="1">
      <alignment horizontal="right" vertical="center"/>
    </xf>
    <xf numFmtId="167" fontId="6" fillId="5" borderId="84" xfId="0" applyNumberFormat="1" applyFont="1" applyFill="1" applyBorder="1" applyAlignment="1" applyProtection="1">
      <alignment horizontal="right" vertical="center"/>
    </xf>
    <xf numFmtId="0" fontId="12" fillId="4" borderId="85" xfId="0" applyNumberFormat="1" applyFont="1" applyFill="1" applyBorder="1" applyAlignment="1" applyProtection="1">
      <alignment horizontal="center" vertical="top"/>
    </xf>
    <xf numFmtId="0" fontId="12" fillId="4" borderId="86" xfId="0" applyNumberFormat="1" applyFont="1" applyFill="1" applyBorder="1" applyAlignment="1" applyProtection="1">
      <alignment horizontal="center" vertical="top"/>
    </xf>
    <xf numFmtId="49" fontId="5" fillId="4" borderId="87" xfId="0" applyNumberFormat="1" applyFont="1" applyFill="1" applyBorder="1" applyAlignment="1" applyProtection="1">
      <alignment horizontal="centerContinuous" vertical="center"/>
    </xf>
    <xf numFmtId="167" fontId="6" fillId="5" borderId="88" xfId="0" applyNumberFormat="1" applyFont="1" applyFill="1" applyBorder="1" applyAlignment="1" applyProtection="1">
      <alignment horizontal="right" vertical="center"/>
    </xf>
    <xf numFmtId="167" fontId="6" fillId="5" borderId="89" xfId="0" applyNumberFormat="1" applyFont="1" applyFill="1" applyBorder="1" applyAlignment="1" applyProtection="1">
      <alignment horizontal="right" vertical="center"/>
    </xf>
    <xf numFmtId="167" fontId="6" fillId="5" borderId="81" xfId="0" applyNumberFormat="1" applyFont="1" applyFill="1" applyBorder="1" applyAlignment="1" applyProtection="1">
      <alignment horizontal="right" vertical="center"/>
    </xf>
    <xf numFmtId="167" fontId="6" fillId="5" borderId="90" xfId="0" applyNumberFormat="1" applyFont="1" applyFill="1" applyBorder="1" applyAlignment="1" applyProtection="1">
      <alignment horizontal="right" vertical="center"/>
    </xf>
    <xf numFmtId="167" fontId="13" fillId="5" borderId="91" xfId="0" applyNumberFormat="1" applyFont="1" applyFill="1" applyBorder="1" applyAlignment="1" applyProtection="1">
      <alignment horizontal="right" vertical="center"/>
    </xf>
    <xf numFmtId="167" fontId="13" fillId="5" borderId="79" xfId="0" applyNumberFormat="1" applyFont="1" applyFill="1" applyBorder="1" applyAlignment="1" applyProtection="1">
      <alignment horizontal="right" vertical="center"/>
    </xf>
    <xf numFmtId="167" fontId="5" fillId="5" borderId="92" xfId="0" applyNumberFormat="1" applyFont="1" applyFill="1" applyBorder="1" applyAlignment="1" applyProtection="1">
      <alignment horizontal="right" vertical="center"/>
    </xf>
    <xf numFmtId="165" fontId="13" fillId="5" borderId="93" xfId="0" applyNumberFormat="1" applyFont="1" applyFill="1" applyBorder="1" applyAlignment="1" applyProtection="1">
      <alignment horizontal="right" vertical="center"/>
    </xf>
    <xf numFmtId="166" fontId="13" fillId="5" borderId="93" xfId="0" applyNumberFormat="1" applyFont="1" applyFill="1" applyBorder="1" applyAlignment="1" applyProtection="1">
      <alignment horizontal="right" vertical="center"/>
    </xf>
    <xf numFmtId="166" fontId="13" fillId="5" borderId="94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  <protection hidden="1"/>
    </xf>
    <xf numFmtId="49" fontId="6" fillId="4" borderId="0" xfId="0" applyNumberFormat="1" applyFont="1" applyFill="1" applyBorder="1" applyAlignment="1" applyProtection="1">
      <alignment vertical="center"/>
    </xf>
    <xf numFmtId="49" fontId="6" fillId="4" borderId="95" xfId="0" applyNumberFormat="1" applyFont="1" applyFill="1" applyBorder="1" applyAlignment="1" applyProtection="1">
      <alignment vertical="center"/>
    </xf>
    <xf numFmtId="165" fontId="13" fillId="5" borderId="96" xfId="0" applyNumberFormat="1" applyFont="1" applyFill="1" applyBorder="1" applyAlignment="1" applyProtection="1">
      <alignment horizontal="right" vertical="center"/>
    </xf>
    <xf numFmtId="49" fontId="6" fillId="4" borderId="44" xfId="0" applyNumberFormat="1" applyFont="1" applyFill="1" applyBorder="1" applyAlignment="1" applyProtection="1">
      <alignment horizontal="left" vertical="center" wrapText="1"/>
    </xf>
    <xf numFmtId="49" fontId="6" fillId="4" borderId="45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167" fontId="5" fillId="5" borderId="97" xfId="0" applyNumberFormat="1" applyFont="1" applyFill="1" applyBorder="1" applyAlignment="1" applyProtection="1">
      <alignment horizontal="right" vertical="center"/>
    </xf>
    <xf numFmtId="165" fontId="5" fillId="5" borderId="40" xfId="0" applyNumberFormat="1" applyFont="1" applyFill="1" applyBorder="1" applyAlignment="1" applyProtection="1">
      <alignment horizontal="right" vertical="center"/>
    </xf>
    <xf numFmtId="165" fontId="5" fillId="5" borderId="98" xfId="0" applyNumberFormat="1" applyFont="1" applyFill="1" applyBorder="1" applyAlignment="1" applyProtection="1">
      <alignment horizontal="right" vertical="center"/>
    </xf>
    <xf numFmtId="165" fontId="5" fillId="5" borderId="92" xfId="0" applyNumberFormat="1" applyFont="1" applyFill="1" applyBorder="1" applyAlignment="1" applyProtection="1">
      <alignment horizontal="right" vertical="center"/>
    </xf>
    <xf numFmtId="165" fontId="5" fillId="5" borderId="97" xfId="0" applyNumberFormat="1" applyFont="1" applyFill="1" applyBorder="1" applyAlignment="1" applyProtection="1">
      <alignment horizontal="right" vertical="center"/>
    </xf>
    <xf numFmtId="165" fontId="5" fillId="5" borderId="41" xfId="0" applyNumberFormat="1" applyFont="1" applyFill="1" applyBorder="1" applyAlignment="1" applyProtection="1">
      <alignment horizontal="right" vertical="center"/>
    </xf>
    <xf numFmtId="165" fontId="6" fillId="5" borderId="46" xfId="0" applyNumberFormat="1" applyFont="1" applyFill="1" applyBorder="1" applyAlignment="1" applyProtection="1">
      <alignment horizontal="right" vertical="center"/>
    </xf>
    <xf numFmtId="165" fontId="6" fillId="5" borderId="99" xfId="0" applyNumberFormat="1" applyFont="1" applyFill="1" applyBorder="1" applyAlignment="1" applyProtection="1">
      <alignment horizontal="right" vertical="center"/>
    </xf>
    <xf numFmtId="165" fontId="6" fillId="5" borderId="82" xfId="0" applyNumberFormat="1" applyFont="1" applyFill="1" applyBorder="1" applyAlignment="1" applyProtection="1">
      <alignment horizontal="right" vertical="center"/>
    </xf>
    <xf numFmtId="165" fontId="6" fillId="5" borderId="88" xfId="0" applyNumberFormat="1" applyFont="1" applyFill="1" applyBorder="1" applyAlignment="1" applyProtection="1">
      <alignment horizontal="right" vertical="center"/>
    </xf>
    <xf numFmtId="165" fontId="6" fillId="5" borderId="47" xfId="0" applyNumberFormat="1" applyFont="1" applyFill="1" applyBorder="1" applyAlignment="1" applyProtection="1">
      <alignment horizontal="right" vertical="center"/>
    </xf>
    <xf numFmtId="165" fontId="6" fillId="5" borderId="26" xfId="0" applyNumberFormat="1" applyFont="1" applyFill="1" applyBorder="1" applyAlignment="1" applyProtection="1">
      <alignment horizontal="right" vertical="center"/>
    </xf>
    <xf numFmtId="165" fontId="6" fillId="5" borderId="49" xfId="0" applyNumberFormat="1" applyFont="1" applyFill="1" applyBorder="1" applyAlignment="1" applyProtection="1">
      <alignment horizontal="right" vertical="center"/>
    </xf>
    <xf numFmtId="165" fontId="6" fillId="5" borderId="50" xfId="0" applyNumberFormat="1" applyFont="1" applyFill="1" applyBorder="1" applyAlignment="1" applyProtection="1">
      <alignment horizontal="right" vertical="center"/>
    </xf>
    <xf numFmtId="165" fontId="6" fillId="5" borderId="89" xfId="0" applyNumberFormat="1" applyFont="1" applyFill="1" applyBorder="1" applyAlignment="1" applyProtection="1">
      <alignment horizontal="right" vertical="center"/>
    </xf>
    <xf numFmtId="165" fontId="6" fillId="5" borderId="27" xfId="0" applyNumberFormat="1" applyFont="1" applyFill="1" applyBorder="1" applyAlignment="1" applyProtection="1">
      <alignment horizontal="right" vertical="center"/>
    </xf>
    <xf numFmtId="165" fontId="6" fillId="5" borderId="54" xfId="0" applyNumberFormat="1" applyFont="1" applyFill="1" applyBorder="1" applyAlignment="1" applyProtection="1">
      <alignment horizontal="right" vertical="center"/>
    </xf>
    <xf numFmtId="165" fontId="6" fillId="5" borderId="51" xfId="0" applyNumberFormat="1" applyFont="1" applyFill="1" applyBorder="1" applyAlignment="1" applyProtection="1">
      <alignment horizontal="right" vertical="center"/>
    </xf>
    <xf numFmtId="165" fontId="6" fillId="5" borderId="83" xfId="0" applyNumberFormat="1" applyFont="1" applyFill="1" applyBorder="1" applyAlignment="1" applyProtection="1">
      <alignment horizontal="right" vertical="center"/>
    </xf>
    <xf numFmtId="165" fontId="6" fillId="5" borderId="81" xfId="0" applyNumberFormat="1" applyFont="1" applyFill="1" applyBorder="1" applyAlignment="1" applyProtection="1">
      <alignment horizontal="right" vertical="center"/>
    </xf>
    <xf numFmtId="165" fontId="6" fillId="5" borderId="55" xfId="0" applyNumberFormat="1" applyFont="1" applyFill="1" applyBorder="1" applyAlignment="1" applyProtection="1">
      <alignment horizontal="right" vertical="center"/>
    </xf>
    <xf numFmtId="165" fontId="6" fillId="5" borderId="100" xfId="0" applyNumberFormat="1" applyFont="1" applyFill="1" applyBorder="1" applyAlignment="1" applyProtection="1">
      <alignment horizontal="right" vertical="center"/>
    </xf>
    <xf numFmtId="165" fontId="6" fillId="5" borderId="101" xfId="0" applyNumberFormat="1" applyFont="1" applyFill="1" applyBorder="1" applyAlignment="1" applyProtection="1">
      <alignment horizontal="right" vertical="center"/>
    </xf>
    <xf numFmtId="165" fontId="6" fillId="5" borderId="102" xfId="0" applyNumberFormat="1" applyFont="1" applyFill="1" applyBorder="1" applyAlignment="1" applyProtection="1">
      <alignment horizontal="right" vertical="center"/>
    </xf>
    <xf numFmtId="165" fontId="6" fillId="5" borderId="22" xfId="0" applyNumberFormat="1" applyFont="1" applyFill="1" applyBorder="1" applyAlignment="1" applyProtection="1">
      <alignment horizontal="right" vertical="center"/>
    </xf>
    <xf numFmtId="165" fontId="6" fillId="5" borderId="31" xfId="0" applyNumberFormat="1" applyFont="1" applyFill="1" applyBorder="1" applyAlignment="1" applyProtection="1">
      <alignment horizontal="right" vertical="center"/>
    </xf>
    <xf numFmtId="165" fontId="6" fillId="5" borderId="103" xfId="0" applyNumberFormat="1" applyFont="1" applyFill="1" applyBorder="1" applyAlignment="1" applyProtection="1">
      <alignment horizontal="right" vertical="center"/>
    </xf>
    <xf numFmtId="165" fontId="6" fillId="5" borderId="84" xfId="0" applyNumberFormat="1" applyFont="1" applyFill="1" applyBorder="1" applyAlignment="1" applyProtection="1">
      <alignment horizontal="right" vertical="center"/>
    </xf>
    <xf numFmtId="165" fontId="6" fillId="5" borderId="90" xfId="0" applyNumberFormat="1" applyFont="1" applyFill="1" applyBorder="1" applyAlignment="1" applyProtection="1">
      <alignment horizontal="right" vertical="center"/>
    </xf>
    <xf numFmtId="165" fontId="6" fillId="5" borderId="32" xfId="0" applyNumberFormat="1" applyFont="1" applyFill="1" applyBorder="1" applyAlignment="1" applyProtection="1">
      <alignment horizontal="right" vertical="center"/>
    </xf>
    <xf numFmtId="171" fontId="5" fillId="5" borderId="41" xfId="0" applyNumberFormat="1" applyFont="1" applyFill="1" applyBorder="1" applyAlignment="1" applyProtection="1">
      <alignment horizontal="right" vertical="center"/>
    </xf>
    <xf numFmtId="171" fontId="6" fillId="5" borderId="47" xfId="0" applyNumberFormat="1" applyFont="1" applyFill="1" applyBorder="1" applyAlignment="1" applyProtection="1">
      <alignment horizontal="right" vertical="center"/>
    </xf>
    <xf numFmtId="171" fontId="6" fillId="5" borderId="27" xfId="0" applyNumberFormat="1" applyFont="1" applyFill="1" applyBorder="1" applyAlignment="1" applyProtection="1">
      <alignment horizontal="right" vertical="center"/>
    </xf>
    <xf numFmtId="171" fontId="6" fillId="5" borderId="55" xfId="0" applyNumberFormat="1" applyFont="1" applyFill="1" applyBorder="1" applyAlignment="1" applyProtection="1">
      <alignment horizontal="right" vertical="center"/>
    </xf>
    <xf numFmtId="171" fontId="6" fillId="5" borderId="32" xfId="0" applyNumberFormat="1" applyFont="1" applyFill="1" applyBorder="1" applyAlignment="1" applyProtection="1">
      <alignment horizontal="right" vertical="center"/>
    </xf>
    <xf numFmtId="49" fontId="5" fillId="4" borderId="104" xfId="0" applyNumberFormat="1" applyFont="1" applyFill="1" applyBorder="1" applyAlignment="1" applyProtection="1">
      <alignment horizontal="centerContinuous" vertical="center"/>
    </xf>
    <xf numFmtId="49" fontId="5" fillId="4" borderId="105" xfId="0" applyNumberFormat="1" applyFont="1" applyFill="1" applyBorder="1" applyAlignment="1" applyProtection="1">
      <alignment horizontal="centerContinuous" vertical="center"/>
    </xf>
    <xf numFmtId="0" fontId="8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165" fontId="6" fillId="5" borderId="14" xfId="0" applyNumberFormat="1" applyFont="1" applyFill="1" applyBorder="1" applyAlignment="1" applyProtection="1">
      <alignment horizontal="right" vertical="center"/>
    </xf>
    <xf numFmtId="165" fontId="6" fillId="5" borderId="15" xfId="0" applyNumberFormat="1" applyFont="1" applyFill="1" applyBorder="1" applyAlignment="1" applyProtection="1">
      <alignment horizontal="right" vertical="center"/>
    </xf>
    <xf numFmtId="168" fontId="6" fillId="5" borderId="14" xfId="0" applyNumberFormat="1" applyFont="1" applyFill="1" applyBorder="1" applyAlignment="1" applyProtection="1">
      <alignment horizontal="right" vertical="center"/>
    </xf>
    <xf numFmtId="168" fontId="6" fillId="5" borderId="15" xfId="0" applyNumberFormat="1" applyFont="1" applyFill="1" applyBorder="1" applyAlignment="1" applyProtection="1">
      <alignment horizontal="right" vertical="center"/>
    </xf>
    <xf numFmtId="167" fontId="6" fillId="5" borderId="16" xfId="0" applyNumberFormat="1" applyFont="1" applyFill="1" applyBorder="1" applyAlignment="1" applyProtection="1">
      <alignment horizontal="right" vertical="center"/>
    </xf>
    <xf numFmtId="166" fontId="6" fillId="5" borderId="14" xfId="0" applyNumberFormat="1" applyFont="1" applyFill="1" applyBorder="1" applyAlignment="1" applyProtection="1">
      <alignment horizontal="right" vertical="center"/>
    </xf>
    <xf numFmtId="166" fontId="6" fillId="5" borderId="106" xfId="0" applyNumberFormat="1" applyFont="1" applyFill="1" applyBorder="1" applyAlignment="1" applyProtection="1">
      <alignment horizontal="right" vertical="center"/>
    </xf>
    <xf numFmtId="0" fontId="6" fillId="0" borderId="2" xfId="0" quotePrefix="1" applyNumberFormat="1" applyFont="1" applyFill="1" applyBorder="1" applyAlignment="1" applyProtection="1">
      <alignment vertical="center"/>
    </xf>
    <xf numFmtId="0" fontId="8" fillId="0" borderId="0" xfId="0" quotePrefix="1" applyNumberFormat="1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horizontal="left" wrapText="1"/>
      <protection hidden="1"/>
    </xf>
    <xf numFmtId="165" fontId="6" fillId="3" borderId="0" xfId="0" applyNumberFormat="1" applyFont="1" applyFill="1" applyAlignment="1" applyProtection="1">
      <alignment vertical="center"/>
    </xf>
    <xf numFmtId="164" fontId="6" fillId="3" borderId="0" xfId="0" applyNumberFormat="1" applyFont="1" applyFill="1" applyAlignment="1" applyProtection="1">
      <alignment vertical="center"/>
    </xf>
    <xf numFmtId="10" fontId="6" fillId="3" borderId="0" xfId="0" applyNumberFormat="1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top"/>
      <protection locked="0"/>
    </xf>
    <xf numFmtId="165" fontId="7" fillId="5" borderId="107" xfId="0" applyNumberFormat="1" applyFont="1" applyFill="1" applyBorder="1" applyAlignment="1" applyProtection="1">
      <alignment horizontal="right" vertical="center"/>
    </xf>
    <xf numFmtId="165" fontId="13" fillId="5" borderId="83" xfId="0" applyNumberFormat="1" applyFont="1" applyFill="1" applyBorder="1" applyAlignment="1" applyProtection="1">
      <alignment horizontal="right" vertical="center"/>
    </xf>
    <xf numFmtId="165" fontId="13" fillId="5" borderId="101" xfId="0" applyNumberFormat="1" applyFont="1" applyFill="1" applyBorder="1" applyAlignment="1" applyProtection="1">
      <alignment horizontal="right" vertical="center"/>
    </xf>
    <xf numFmtId="165" fontId="13" fillId="5" borderId="84" xfId="0" applyNumberFormat="1" applyFont="1" applyFill="1" applyBorder="1" applyAlignment="1" applyProtection="1">
      <alignment horizontal="right" vertical="center"/>
    </xf>
    <xf numFmtId="165" fontId="7" fillId="5" borderId="108" xfId="0" applyNumberFormat="1" applyFont="1" applyFill="1" applyBorder="1" applyAlignment="1" applyProtection="1">
      <alignment horizontal="right" vertical="center"/>
    </xf>
    <xf numFmtId="165" fontId="13" fillId="5" borderId="82" xfId="0" applyNumberFormat="1" applyFont="1" applyFill="1" applyBorder="1" applyAlignment="1" applyProtection="1">
      <alignment horizontal="right" vertical="center"/>
    </xf>
    <xf numFmtId="165" fontId="7" fillId="5" borderId="92" xfId="0" applyNumberFormat="1" applyFont="1" applyFill="1" applyBorder="1" applyAlignment="1" applyProtection="1">
      <alignment horizontal="right" vertical="center"/>
    </xf>
    <xf numFmtId="165" fontId="7" fillId="5" borderId="109" xfId="0" applyNumberFormat="1" applyFont="1" applyFill="1" applyBorder="1" applyAlignment="1" applyProtection="1">
      <alignment horizontal="right" vertical="center"/>
    </xf>
    <xf numFmtId="165" fontId="13" fillId="5" borderId="81" xfId="0" applyNumberFormat="1" applyFont="1" applyFill="1" applyBorder="1" applyAlignment="1" applyProtection="1">
      <alignment horizontal="right" vertical="center"/>
    </xf>
    <xf numFmtId="165" fontId="13" fillId="5" borderId="110" xfId="0" applyNumberFormat="1" applyFont="1" applyFill="1" applyBorder="1" applyAlignment="1" applyProtection="1">
      <alignment horizontal="right" vertical="center"/>
    </xf>
    <xf numFmtId="0" fontId="12" fillId="4" borderId="111" xfId="0" applyNumberFormat="1" applyFont="1" applyFill="1" applyBorder="1" applyAlignment="1" applyProtection="1">
      <alignment horizontal="center" vertical="top"/>
    </xf>
    <xf numFmtId="165" fontId="7" fillId="5" borderId="112" xfId="0" applyNumberFormat="1" applyFont="1" applyFill="1" applyBorder="1" applyAlignment="1" applyProtection="1">
      <alignment horizontal="right" vertical="center"/>
    </xf>
    <xf numFmtId="165" fontId="13" fillId="5" borderId="113" xfId="0" applyNumberFormat="1" applyFont="1" applyFill="1" applyBorder="1" applyAlignment="1" applyProtection="1">
      <alignment horizontal="right" vertical="center"/>
    </xf>
    <xf numFmtId="167" fontId="13" fillId="5" borderId="114" xfId="0" applyNumberFormat="1" applyFont="1" applyFill="1" applyBorder="1" applyAlignment="1" applyProtection="1">
      <alignment horizontal="right" vertical="center"/>
    </xf>
    <xf numFmtId="167" fontId="13" fillId="5" borderId="113" xfId="0" applyNumberFormat="1" applyFont="1" applyFill="1" applyBorder="1" applyAlignment="1" applyProtection="1">
      <alignment horizontal="right" vertical="center"/>
    </xf>
    <xf numFmtId="165" fontId="13" fillId="5" borderId="116" xfId="0" applyNumberFormat="1" applyFont="1" applyFill="1" applyBorder="1" applyAlignment="1" applyProtection="1">
      <alignment horizontal="right" vertical="center"/>
    </xf>
    <xf numFmtId="166" fontId="13" fillId="5" borderId="116" xfId="0" applyNumberFormat="1" applyFont="1" applyFill="1" applyBorder="1" applyAlignment="1" applyProtection="1">
      <alignment horizontal="right" vertical="center"/>
    </xf>
    <xf numFmtId="0" fontId="12" fillId="4" borderId="118" xfId="0" applyNumberFormat="1" applyFont="1" applyFill="1" applyBorder="1" applyAlignment="1" applyProtection="1">
      <alignment horizontal="center" vertical="top"/>
    </xf>
    <xf numFmtId="165" fontId="13" fillId="5" borderId="119" xfId="0" applyNumberFormat="1" applyFont="1" applyFill="1" applyBorder="1" applyAlignment="1" applyProtection="1">
      <alignment horizontal="right" vertical="center"/>
    </xf>
    <xf numFmtId="165" fontId="13" fillId="5" borderId="115" xfId="0" applyNumberFormat="1" applyFont="1" applyFill="1" applyBorder="1" applyAlignment="1" applyProtection="1">
      <alignment horizontal="right" vertical="center"/>
    </xf>
    <xf numFmtId="165" fontId="13" fillId="5" borderId="120" xfId="0" applyNumberFormat="1" applyFont="1" applyFill="1" applyBorder="1" applyAlignment="1" applyProtection="1">
      <alignment horizontal="right" vertical="center"/>
    </xf>
    <xf numFmtId="165" fontId="13" fillId="5" borderId="121" xfId="0" applyNumberFormat="1" applyFont="1" applyFill="1" applyBorder="1" applyAlignment="1" applyProtection="1">
      <alignment horizontal="right" vertical="center"/>
    </xf>
    <xf numFmtId="165" fontId="13" fillId="5" borderId="122" xfId="0" applyNumberFormat="1" applyFont="1" applyFill="1" applyBorder="1" applyAlignment="1" applyProtection="1">
      <alignment horizontal="right" vertical="center"/>
    </xf>
    <xf numFmtId="165" fontId="13" fillId="5" borderId="123" xfId="0" applyNumberFormat="1" applyFont="1" applyFill="1" applyBorder="1" applyAlignment="1" applyProtection="1">
      <alignment horizontal="right" vertical="center"/>
    </xf>
    <xf numFmtId="165" fontId="6" fillId="5" borderId="116" xfId="0" applyNumberFormat="1" applyFont="1" applyFill="1" applyBorder="1" applyAlignment="1" applyProtection="1">
      <alignment horizontal="right" vertical="center"/>
    </xf>
    <xf numFmtId="166" fontId="13" fillId="5" borderId="83" xfId="0" applyNumberFormat="1" applyFont="1" applyFill="1" applyBorder="1" applyAlignment="1" applyProtection="1">
      <alignment horizontal="right" vertical="center"/>
    </xf>
    <xf numFmtId="166" fontId="13" fillId="5" borderId="124" xfId="0" applyNumberFormat="1" applyFont="1" applyFill="1" applyBorder="1" applyAlignment="1" applyProtection="1">
      <alignment horizontal="right" vertical="center"/>
    </xf>
    <xf numFmtId="166" fontId="13" fillId="5" borderId="100" xfId="0" applyNumberFormat="1" applyFont="1" applyFill="1" applyBorder="1" applyAlignment="1" applyProtection="1">
      <alignment horizontal="right" vertical="center"/>
    </xf>
    <xf numFmtId="165" fontId="13" fillId="5" borderId="49" xfId="0" applyNumberFormat="1" applyFont="1" applyFill="1" applyBorder="1" applyAlignment="1" applyProtection="1">
      <alignment horizontal="right" vertical="center"/>
    </xf>
    <xf numFmtId="165" fontId="13" fillId="5" borderId="103" xfId="0" applyNumberFormat="1" applyFont="1" applyFill="1" applyBorder="1" applyAlignment="1" applyProtection="1">
      <alignment horizontal="right" vertical="center"/>
    </xf>
    <xf numFmtId="165" fontId="13" fillId="5" borderId="125" xfId="0" applyNumberFormat="1" applyFont="1" applyFill="1" applyBorder="1" applyAlignment="1" applyProtection="1">
      <alignment horizontal="right" vertical="center"/>
    </xf>
    <xf numFmtId="165" fontId="13" fillId="5" borderId="100" xfId="0" applyNumberFormat="1" applyFont="1" applyFill="1" applyBorder="1" applyAlignment="1" applyProtection="1">
      <alignment horizontal="right" vertical="center"/>
    </xf>
    <xf numFmtId="165" fontId="13" fillId="5" borderId="127" xfId="0" applyNumberFormat="1" applyFont="1" applyFill="1" applyBorder="1" applyAlignment="1" applyProtection="1">
      <alignment horizontal="right" vertical="center"/>
    </xf>
    <xf numFmtId="165" fontId="13" fillId="5" borderId="106" xfId="0" applyNumberFormat="1" applyFont="1" applyFill="1" applyBorder="1" applyAlignment="1" applyProtection="1">
      <alignment horizontal="right" vertical="center"/>
    </xf>
    <xf numFmtId="165" fontId="6" fillId="5" borderId="106" xfId="0" applyNumberFormat="1" applyFont="1" applyFill="1" applyBorder="1" applyAlignment="1" applyProtection="1">
      <alignment horizontal="right" vertical="center"/>
    </xf>
    <xf numFmtId="166" fontId="13" fillId="5" borderId="51" xfId="0" applyNumberFormat="1" applyFont="1" applyFill="1" applyBorder="1" applyAlignment="1" applyProtection="1">
      <alignment horizontal="right" vertical="center"/>
    </xf>
    <xf numFmtId="166" fontId="13" fillId="5" borderId="128" xfId="0" applyNumberFormat="1" applyFont="1" applyFill="1" applyBorder="1" applyAlignment="1" applyProtection="1">
      <alignment horizontal="right" vertical="center"/>
    </xf>
    <xf numFmtId="166" fontId="13" fillId="5" borderId="106" xfId="0" applyNumberFormat="1" applyFont="1" applyFill="1" applyBorder="1" applyAlignment="1" applyProtection="1">
      <alignment horizontal="right" vertical="center"/>
    </xf>
    <xf numFmtId="167" fontId="13" fillId="5" borderId="125" xfId="0" applyNumberFormat="1" applyFont="1" applyFill="1" applyBorder="1" applyAlignment="1" applyProtection="1">
      <alignment horizontal="right" vertical="center"/>
    </xf>
    <xf numFmtId="167" fontId="13" fillId="5" borderId="51" xfId="0" applyNumberFormat="1" applyFont="1" applyFill="1" applyBorder="1" applyAlignment="1" applyProtection="1">
      <alignment horizontal="right" vertical="center"/>
    </xf>
    <xf numFmtId="167" fontId="13" fillId="5" borderId="106" xfId="0" applyNumberFormat="1" applyFont="1" applyFill="1" applyBorder="1" applyAlignment="1" applyProtection="1">
      <alignment horizontal="right" vertical="center"/>
    </xf>
    <xf numFmtId="168" fontId="5" fillId="5" borderId="126" xfId="0" applyNumberFormat="1" applyFont="1" applyFill="1" applyBorder="1" applyAlignment="1" applyProtection="1">
      <alignment horizontal="right" vertical="center"/>
    </xf>
    <xf numFmtId="168" fontId="6" fillId="5" borderId="106" xfId="0" applyNumberFormat="1" applyFont="1" applyFill="1" applyBorder="1" applyAlignment="1" applyProtection="1">
      <alignment horizontal="right" vertical="center"/>
    </xf>
    <xf numFmtId="167" fontId="6" fillId="5" borderId="126" xfId="0" applyNumberFormat="1" applyFont="1" applyFill="1" applyBorder="1" applyAlignment="1" applyProtection="1">
      <alignment horizontal="right" vertical="center"/>
    </xf>
    <xf numFmtId="165" fontId="5" fillId="5" borderId="126" xfId="0" applyNumberFormat="1" applyFont="1" applyFill="1" applyBorder="1" applyAlignment="1" applyProtection="1">
      <alignment horizontal="right" vertical="center"/>
    </xf>
    <xf numFmtId="165" fontId="7" fillId="5" borderId="98" xfId="0" applyNumberFormat="1" applyFont="1" applyFill="1" applyBorder="1" applyAlignment="1" applyProtection="1">
      <alignment horizontal="right" vertical="center"/>
    </xf>
    <xf numFmtId="166" fontId="13" fillId="5" borderId="49" xfId="0" applyNumberFormat="1" applyFont="1" applyFill="1" applyBorder="1" applyAlignment="1" applyProtection="1">
      <alignment horizontal="right" vertical="center"/>
    </xf>
    <xf numFmtId="169" fontId="13" fillId="5" borderId="106" xfId="0" applyNumberFormat="1" applyFont="1" applyFill="1" applyBorder="1" applyAlignment="1" applyProtection="1">
      <alignment horizontal="right" vertical="center"/>
    </xf>
    <xf numFmtId="167" fontId="13" fillId="5" borderId="129" xfId="0" applyNumberFormat="1" applyFont="1" applyFill="1" applyBorder="1" applyAlignment="1" applyProtection="1">
      <alignment horizontal="right" vertical="center"/>
    </xf>
    <xf numFmtId="167" fontId="13" fillId="5" borderId="49" xfId="0" applyNumberFormat="1" applyFont="1" applyFill="1" applyBorder="1" applyAlignment="1" applyProtection="1">
      <alignment horizontal="right" vertical="center"/>
    </xf>
    <xf numFmtId="165" fontId="7" fillId="5" borderId="130" xfId="0" applyNumberFormat="1" applyFont="1" applyFill="1" applyBorder="1" applyAlignment="1" applyProtection="1">
      <alignment horizontal="right" vertical="center"/>
    </xf>
    <xf numFmtId="165" fontId="7" fillId="5" borderId="131" xfId="0" applyNumberFormat="1" applyFont="1" applyFill="1" applyBorder="1" applyAlignment="1" applyProtection="1">
      <alignment horizontal="right" vertical="center"/>
    </xf>
    <xf numFmtId="165" fontId="13" fillId="5" borderId="99" xfId="0" applyNumberFormat="1" applyFont="1" applyFill="1" applyBorder="1" applyAlignment="1" applyProtection="1">
      <alignment horizontal="right" vertical="center"/>
    </xf>
    <xf numFmtId="165" fontId="13" fillId="5" borderId="132" xfId="0" applyNumberFormat="1" applyFont="1" applyFill="1" applyBorder="1" applyAlignment="1" applyProtection="1">
      <alignment horizontal="right" vertical="center"/>
    </xf>
    <xf numFmtId="165" fontId="13" fillId="5" borderId="51" xfId="0" applyNumberFormat="1" applyFont="1" applyFill="1" applyBorder="1" applyAlignment="1" applyProtection="1">
      <alignment horizontal="right" vertical="center"/>
    </xf>
    <xf numFmtId="165" fontId="13" fillId="5" borderId="128" xfId="0" applyNumberFormat="1" applyFont="1" applyFill="1" applyBorder="1" applyAlignment="1" applyProtection="1">
      <alignment horizontal="right" vertical="center"/>
    </xf>
    <xf numFmtId="49" fontId="6" fillId="4" borderId="61" xfId="0" applyNumberFormat="1" applyFont="1" applyFill="1" applyBorder="1" applyAlignment="1" applyProtection="1">
      <alignment horizontal="right" vertical="center"/>
    </xf>
    <xf numFmtId="49" fontId="6" fillId="4" borderId="133" xfId="0" applyNumberFormat="1" applyFont="1" applyFill="1" applyBorder="1" applyAlignment="1" applyProtection="1">
      <alignment horizontal="left" vertical="center"/>
    </xf>
    <xf numFmtId="165" fontId="13" fillId="5" borderId="134" xfId="0" applyNumberFormat="1" applyFont="1" applyFill="1" applyBorder="1" applyAlignment="1" applyProtection="1">
      <alignment horizontal="right" vertical="center"/>
    </xf>
    <xf numFmtId="165" fontId="13" fillId="5" borderId="135" xfId="0" applyNumberFormat="1" applyFont="1" applyFill="1" applyBorder="1" applyAlignment="1" applyProtection="1">
      <alignment horizontal="right" vertical="center"/>
    </xf>
    <xf numFmtId="165" fontId="13" fillId="5" borderId="129" xfId="0" applyNumberFormat="1" applyFont="1" applyFill="1" applyBorder="1" applyAlignment="1" applyProtection="1">
      <alignment horizontal="right" vertical="center"/>
    </xf>
    <xf numFmtId="165" fontId="13" fillId="5" borderId="136" xfId="0" applyNumberFormat="1" applyFont="1" applyFill="1" applyBorder="1" applyAlignment="1" applyProtection="1">
      <alignment horizontal="right" vertical="center"/>
    </xf>
    <xf numFmtId="164" fontId="13" fillId="5" borderId="16" xfId="0" applyNumberFormat="1" applyFont="1" applyFill="1" applyBorder="1" applyAlignment="1" applyProtection="1">
      <alignment horizontal="right" vertical="center"/>
    </xf>
    <xf numFmtId="164" fontId="13" fillId="5" borderId="17" xfId="0" applyNumberFormat="1" applyFont="1" applyFill="1" applyBorder="1" applyAlignment="1" applyProtection="1">
      <alignment horizontal="right" vertical="center"/>
    </xf>
    <xf numFmtId="164" fontId="13" fillId="5" borderId="117" xfId="0" applyNumberFormat="1" applyFont="1" applyFill="1" applyBorder="1" applyAlignment="1" applyProtection="1">
      <alignment horizontal="right" vertical="center"/>
    </xf>
    <xf numFmtId="164" fontId="13" fillId="5" borderId="137" xfId="0" applyNumberFormat="1" applyFont="1" applyFill="1" applyBorder="1" applyAlignment="1" applyProtection="1">
      <alignment horizontal="right" vertical="center"/>
    </xf>
    <xf numFmtId="164" fontId="13" fillId="5" borderId="126" xfId="0" applyNumberFormat="1" applyFont="1" applyFill="1" applyBorder="1" applyAlignment="1" applyProtection="1">
      <alignment horizontal="right" vertical="center"/>
    </xf>
    <xf numFmtId="164" fontId="13" fillId="5" borderId="14" xfId="0" applyNumberFormat="1" applyFont="1" applyFill="1" applyBorder="1" applyAlignment="1" applyProtection="1">
      <alignment horizontal="right" vertical="center"/>
    </xf>
    <xf numFmtId="164" fontId="13" fillId="5" borderId="15" xfId="0" applyNumberFormat="1" applyFont="1" applyFill="1" applyBorder="1" applyAlignment="1" applyProtection="1">
      <alignment horizontal="right" vertical="center"/>
    </xf>
    <xf numFmtId="164" fontId="13" fillId="5" borderId="116" xfId="0" applyNumberFormat="1" applyFont="1" applyFill="1" applyBorder="1" applyAlignment="1" applyProtection="1">
      <alignment horizontal="right" vertical="center"/>
    </xf>
    <xf numFmtId="164" fontId="13" fillId="5" borderId="79" xfId="0" applyNumberFormat="1" applyFont="1" applyFill="1" applyBorder="1" applyAlignment="1" applyProtection="1">
      <alignment horizontal="right" vertical="center"/>
    </xf>
    <xf numFmtId="164" fontId="13" fillId="5" borderId="106" xfId="0" applyNumberFormat="1" applyFont="1" applyFill="1" applyBorder="1" applyAlignment="1" applyProtection="1">
      <alignment horizontal="right" vertical="center"/>
    </xf>
    <xf numFmtId="165" fontId="6" fillId="5" borderId="93" xfId="0" applyNumberFormat="1" applyFont="1" applyFill="1" applyBorder="1" applyAlignment="1" applyProtection="1">
      <alignment horizontal="right" vertical="center"/>
    </xf>
    <xf numFmtId="165" fontId="6" fillId="5" borderId="128" xfId="0" applyNumberFormat="1" applyFont="1" applyFill="1" applyBorder="1" applyAlignment="1" applyProtection="1">
      <alignment horizontal="right" vertical="center"/>
    </xf>
    <xf numFmtId="165" fontId="6" fillId="5" borderId="124" xfId="0" applyNumberFormat="1" applyFont="1" applyFill="1" applyBorder="1" applyAlignment="1" applyProtection="1">
      <alignment horizontal="right" vertical="center"/>
    </xf>
    <xf numFmtId="165" fontId="6" fillId="5" borderId="110" xfId="0" applyNumberFormat="1" applyFont="1" applyFill="1" applyBorder="1" applyAlignment="1" applyProtection="1">
      <alignment horizontal="right" vertical="center"/>
    </xf>
    <xf numFmtId="165" fontId="6" fillId="5" borderId="94" xfId="0" applyNumberFormat="1" applyFont="1" applyFill="1" applyBorder="1" applyAlignment="1" applyProtection="1">
      <alignment horizontal="right" vertical="center"/>
    </xf>
    <xf numFmtId="165" fontId="6" fillId="5" borderId="138" xfId="0" applyNumberFormat="1" applyFont="1" applyFill="1" applyBorder="1" applyAlignment="1" applyProtection="1">
      <alignment horizontal="right" vertical="center"/>
    </xf>
    <xf numFmtId="167" fontId="5" fillId="5" borderId="41" xfId="0" applyNumberFormat="1" applyFont="1" applyFill="1" applyBorder="1" applyAlignment="1" applyProtection="1">
      <alignment horizontal="right" vertical="center"/>
    </xf>
    <xf numFmtId="167" fontId="6" fillId="5" borderId="47" xfId="0" applyNumberFormat="1" applyFont="1" applyFill="1" applyBorder="1" applyAlignment="1" applyProtection="1">
      <alignment horizontal="right" vertical="center"/>
    </xf>
    <xf numFmtId="167" fontId="6" fillId="5" borderId="27" xfId="0" applyNumberFormat="1" applyFont="1" applyFill="1" applyBorder="1" applyAlignment="1" applyProtection="1">
      <alignment horizontal="right" vertical="center"/>
    </xf>
    <xf numFmtId="167" fontId="6" fillId="5" borderId="55" xfId="0" applyNumberFormat="1" applyFont="1" applyFill="1" applyBorder="1" applyAlignment="1" applyProtection="1">
      <alignment horizontal="right" vertical="center"/>
    </xf>
    <xf numFmtId="167" fontId="6" fillId="5" borderId="32" xfId="0" applyNumberFormat="1" applyFont="1" applyFill="1" applyBorder="1" applyAlignment="1" applyProtection="1">
      <alignment horizontal="right" vertical="center"/>
    </xf>
    <xf numFmtId="164" fontId="13" fillId="5" borderId="139" xfId="0" applyNumberFormat="1" applyFont="1" applyFill="1" applyBorder="1" applyAlignment="1" applyProtection="1">
      <alignment horizontal="right" vertical="center"/>
    </xf>
    <xf numFmtId="164" fontId="13" fillId="5" borderId="113" xfId="0" applyNumberFormat="1" applyFont="1" applyFill="1" applyBorder="1" applyAlignment="1" applyProtection="1">
      <alignment horizontal="right" vertical="center"/>
    </xf>
    <xf numFmtId="164" fontId="13" fillId="5" borderId="55" xfId="0" applyNumberFormat="1" applyFont="1" applyFill="1" applyBorder="1" applyAlignment="1" applyProtection="1">
      <alignment horizontal="right" vertical="center"/>
    </xf>
    <xf numFmtId="164" fontId="13" fillId="5" borderId="81" xfId="0" applyNumberFormat="1" applyFont="1" applyFill="1" applyBorder="1" applyAlignment="1" applyProtection="1">
      <alignment horizontal="right" vertical="center"/>
    </xf>
    <xf numFmtId="164" fontId="13" fillId="5" borderId="54" xfId="0" applyNumberFormat="1" applyFont="1" applyFill="1" applyBorder="1" applyAlignment="1" applyProtection="1">
      <alignment horizontal="right" vertical="center"/>
    </xf>
    <xf numFmtId="164" fontId="13" fillId="5" borderId="51" xfId="0" applyNumberFormat="1" applyFont="1" applyFill="1" applyBorder="1" applyAlignment="1" applyProtection="1">
      <alignment horizontal="right" vertical="center"/>
    </xf>
    <xf numFmtId="164" fontId="13" fillId="5" borderId="110" xfId="0" applyNumberFormat="1" applyFont="1" applyFill="1" applyBorder="1" applyAlignment="1" applyProtection="1">
      <alignment horizontal="right" vertical="center"/>
    </xf>
    <xf numFmtId="164" fontId="13" fillId="5" borderId="93" xfId="0" applyNumberFormat="1" applyFont="1" applyFill="1" applyBorder="1" applyAlignment="1" applyProtection="1">
      <alignment horizontal="right" vertical="center"/>
    </xf>
    <xf numFmtId="164" fontId="13" fillId="5" borderId="128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quotePrefix="1" applyNumberFormat="1" applyFont="1" applyFill="1" applyAlignment="1" applyProtection="1">
      <alignment vertical="top"/>
      <protection locked="0"/>
    </xf>
    <xf numFmtId="49" fontId="8" fillId="0" borderId="0" xfId="0" applyNumberFormat="1" applyFont="1" applyFill="1" applyAlignment="1" applyProtection="1">
      <alignment vertical="top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vertical="center"/>
      <protection hidden="1"/>
    </xf>
    <xf numFmtId="49" fontId="10" fillId="0" borderId="2" xfId="0" applyNumberFormat="1" applyFont="1" applyFill="1" applyBorder="1" applyAlignment="1" applyProtection="1">
      <alignment vertical="center"/>
      <protection hidden="1"/>
    </xf>
    <xf numFmtId="49" fontId="11" fillId="0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12" fillId="4" borderId="4" xfId="0" applyNumberFormat="1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49" fontId="5" fillId="4" borderId="6" xfId="0" applyNumberFormat="1" applyFont="1" applyFill="1" applyBorder="1" applyAlignment="1" applyProtection="1">
      <alignment vertical="center"/>
      <protection locked="0"/>
    </xf>
    <xf numFmtId="49" fontId="6" fillId="4" borderId="7" xfId="0" applyNumberFormat="1" applyFont="1" applyFill="1" applyBorder="1" applyAlignment="1" applyProtection="1">
      <alignment horizontal="left" vertical="center"/>
      <protection locked="0"/>
    </xf>
    <xf numFmtId="49" fontId="6" fillId="4" borderId="24" xfId="0" applyNumberFormat="1" applyFont="1" applyFill="1" applyBorder="1" applyAlignment="1" applyProtection="1">
      <alignment horizontal="left" vertical="center"/>
      <protection locked="0"/>
    </xf>
    <xf numFmtId="49" fontId="6" fillId="4" borderId="24" xfId="0" applyNumberFormat="1" applyFont="1" applyFill="1" applyBorder="1" applyAlignment="1" applyProtection="1">
      <alignment horizontal="right" vertical="center"/>
      <protection locked="0"/>
    </xf>
    <xf numFmtId="49" fontId="6" fillId="4" borderId="25" xfId="0" applyNumberFormat="1" applyFont="1" applyFill="1" applyBorder="1" applyAlignment="1" applyProtection="1">
      <alignment horizontal="left" vertical="center"/>
      <protection locked="0"/>
    </xf>
    <xf numFmtId="164" fontId="13" fillId="5" borderId="27" xfId="0" applyNumberFormat="1" applyFont="1" applyFill="1" applyBorder="1" applyAlignment="1" applyProtection="1">
      <alignment horizontal="right" vertical="center"/>
      <protection locked="0"/>
    </xf>
    <xf numFmtId="49" fontId="6" fillId="4" borderId="74" xfId="0" applyNumberFormat="1" applyFont="1" applyFill="1" applyBorder="1" applyAlignment="1" applyProtection="1">
      <alignment vertical="center"/>
      <protection locked="0"/>
    </xf>
    <xf numFmtId="49" fontId="6" fillId="4" borderId="52" xfId="0" applyNumberFormat="1" applyFont="1" applyFill="1" applyBorder="1" applyAlignment="1" applyProtection="1">
      <alignment horizontal="left" vertical="center"/>
      <protection locked="0"/>
    </xf>
    <xf numFmtId="49" fontId="6" fillId="4" borderId="52" xfId="0" applyNumberFormat="1" applyFont="1" applyFill="1" applyBorder="1" applyAlignment="1" applyProtection="1">
      <alignment horizontal="right" vertical="center"/>
      <protection locked="0"/>
    </xf>
    <xf numFmtId="49" fontId="6" fillId="4" borderId="53" xfId="0" applyNumberFormat="1" applyFont="1" applyFill="1" applyBorder="1" applyAlignment="1" applyProtection="1">
      <alignment horizontal="left" vertical="center"/>
      <protection locked="0"/>
    </xf>
    <xf numFmtId="164" fontId="13" fillId="5" borderId="55" xfId="0" applyNumberFormat="1" applyFont="1" applyFill="1" applyBorder="1" applyAlignment="1" applyProtection="1">
      <alignment horizontal="right" vertical="center"/>
      <protection locked="0"/>
    </xf>
    <xf numFmtId="49" fontId="6" fillId="4" borderId="11" xfId="0" applyNumberFormat="1" applyFont="1" applyFill="1" applyBorder="1" applyAlignment="1" applyProtection="1">
      <alignment vertical="center"/>
      <protection locked="0"/>
    </xf>
    <xf numFmtId="49" fontId="6" fillId="4" borderId="12" xfId="0" applyNumberFormat="1" applyFont="1" applyFill="1" applyBorder="1" applyAlignment="1" applyProtection="1">
      <alignment horizontal="left" vertical="center"/>
      <protection locked="0"/>
    </xf>
    <xf numFmtId="49" fontId="6" fillId="4" borderId="12" xfId="0" applyNumberFormat="1" applyFont="1" applyFill="1" applyBorder="1" applyAlignment="1" applyProtection="1">
      <alignment horizontal="right" vertical="center"/>
      <protection locked="0"/>
    </xf>
    <xf numFmtId="49" fontId="6" fillId="4" borderId="13" xfId="0" applyNumberFormat="1" applyFont="1" applyFill="1" applyBorder="1" applyAlignment="1" applyProtection="1">
      <alignment horizontal="left" vertical="center"/>
      <protection locked="0"/>
    </xf>
    <xf numFmtId="164" fontId="6" fillId="5" borderId="15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65" fontId="6" fillId="3" borderId="0" xfId="0" applyNumberFormat="1" applyFont="1" applyFill="1" applyAlignment="1" applyProtection="1">
      <alignment vertical="center"/>
      <protection hidden="1"/>
    </xf>
    <xf numFmtId="49" fontId="5" fillId="4" borderId="140" xfId="0" applyNumberFormat="1" applyFont="1" applyFill="1" applyBorder="1" applyAlignment="1" applyProtection="1">
      <alignment vertical="center"/>
      <protection locked="0"/>
    </xf>
    <xf numFmtId="49" fontId="6" fillId="4" borderId="61" xfId="0" applyNumberFormat="1" applyFont="1" applyFill="1" applyBorder="1" applyAlignment="1" applyProtection="1">
      <alignment horizontal="left" vertical="center"/>
      <protection locked="0"/>
    </xf>
    <xf numFmtId="49" fontId="6" fillId="4" borderId="61" xfId="0" applyNumberFormat="1" applyFont="1" applyFill="1" applyBorder="1" applyAlignment="1" applyProtection="1">
      <alignment horizontal="right" vertical="center"/>
      <protection locked="0"/>
    </xf>
    <xf numFmtId="49" fontId="6" fillId="4" borderId="133" xfId="0" applyNumberFormat="1" applyFont="1" applyFill="1" applyBorder="1" applyAlignment="1" applyProtection="1">
      <alignment horizontal="left" vertical="center"/>
      <protection locked="0"/>
    </xf>
    <xf numFmtId="164" fontId="13" fillId="5" borderId="136" xfId="0" applyNumberFormat="1" applyFont="1" applyFill="1" applyBorder="1" applyAlignment="1" applyProtection="1">
      <alignment horizontal="right" vertical="center"/>
      <protection locked="0"/>
    </xf>
    <xf numFmtId="49" fontId="5" fillId="4" borderId="141" xfId="0" applyNumberFormat="1" applyFont="1" applyFill="1" applyBorder="1" applyAlignment="1" applyProtection="1">
      <alignment horizontal="centerContinuous" vertical="center"/>
    </xf>
    <xf numFmtId="49" fontId="5" fillId="4" borderId="33" xfId="0" applyNumberFormat="1" applyFont="1" applyFill="1" applyBorder="1" applyAlignment="1" applyProtection="1">
      <alignment horizontal="centerContinuous" vertical="center"/>
    </xf>
    <xf numFmtId="49" fontId="7" fillId="4" borderId="33" xfId="0" applyNumberFormat="1" applyFont="1" applyFill="1" applyBorder="1" applyAlignment="1" applyProtection="1">
      <alignment horizontal="centerContinuous" vertical="center"/>
    </xf>
    <xf numFmtId="49" fontId="7" fillId="4" borderId="142" xfId="0" applyNumberFormat="1" applyFont="1" applyFill="1" applyBorder="1" applyAlignment="1" applyProtection="1">
      <alignment horizontal="centerContinuous" vertical="center"/>
    </xf>
    <xf numFmtId="49" fontId="7" fillId="4" borderId="143" xfId="0" applyNumberFormat="1" applyFont="1" applyFill="1" applyBorder="1" applyAlignment="1" applyProtection="1">
      <alignment horizontal="centerContinuous" vertical="center"/>
    </xf>
    <xf numFmtId="49" fontId="5" fillId="4" borderId="60" xfId="0" applyNumberFormat="1" applyFont="1" applyFill="1" applyBorder="1" applyAlignment="1" applyProtection="1">
      <alignment vertical="center"/>
    </xf>
    <xf numFmtId="49" fontId="5" fillId="4" borderId="58" xfId="0" applyNumberFormat="1" applyFont="1" applyFill="1" applyBorder="1" applyAlignment="1" applyProtection="1">
      <alignment horizontal="left" vertical="center"/>
    </xf>
    <xf numFmtId="49" fontId="5" fillId="4" borderId="58" xfId="0" applyNumberFormat="1" applyFont="1" applyFill="1" applyBorder="1" applyAlignment="1" applyProtection="1">
      <alignment horizontal="right" vertical="center"/>
    </xf>
    <xf numFmtId="49" fontId="5" fillId="4" borderId="144" xfId="0" applyNumberFormat="1" applyFont="1" applyFill="1" applyBorder="1" applyAlignment="1" applyProtection="1">
      <alignment horizontal="left" vertical="center"/>
    </xf>
    <xf numFmtId="164" fontId="7" fillId="5" borderId="145" xfId="0" applyNumberFormat="1" applyFont="1" applyFill="1" applyBorder="1" applyAlignment="1" applyProtection="1">
      <alignment horizontal="right" vertical="center"/>
    </xf>
    <xf numFmtId="164" fontId="7" fillId="5" borderId="146" xfId="0" applyNumberFormat="1" applyFont="1" applyFill="1" applyBorder="1" applyAlignment="1" applyProtection="1">
      <alignment horizontal="right" vertical="center"/>
    </xf>
    <xf numFmtId="164" fontId="7" fillId="5" borderId="104" xfId="0" applyNumberFormat="1" applyFont="1" applyFill="1" applyBorder="1" applyAlignment="1" applyProtection="1">
      <alignment horizontal="right" vertical="center"/>
    </xf>
    <xf numFmtId="164" fontId="7" fillId="5" borderId="147" xfId="0" applyNumberFormat="1" applyFont="1" applyFill="1" applyBorder="1" applyAlignment="1" applyProtection="1">
      <alignment horizontal="right" vertical="center"/>
    </xf>
    <xf numFmtId="165" fontId="5" fillId="5" borderId="22" xfId="0" applyNumberFormat="1" applyFont="1" applyFill="1" applyBorder="1" applyAlignment="1" applyProtection="1">
      <alignment horizontal="right" vertical="center"/>
    </xf>
    <xf numFmtId="165" fontId="5" fillId="5" borderId="27" xfId="0" applyNumberFormat="1" applyFont="1" applyFill="1" applyBorder="1" applyAlignment="1" applyProtection="1">
      <alignment horizontal="right" vertical="center"/>
    </xf>
    <xf numFmtId="165" fontId="5" fillId="5" borderId="148" xfId="0" applyNumberFormat="1" applyFont="1" applyFill="1" applyBorder="1" applyAlignment="1" applyProtection="1">
      <alignment horizontal="right" vertical="center"/>
    </xf>
    <xf numFmtId="170" fontId="6" fillId="3" borderId="0" xfId="0" applyNumberFormat="1" applyFont="1" applyFill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  <protection hidden="1"/>
    </xf>
    <xf numFmtId="164" fontId="6" fillId="3" borderId="0" xfId="0" applyNumberFormat="1" applyFont="1" applyFill="1" applyAlignment="1" applyProtection="1">
      <alignment vertical="center"/>
      <protection hidden="1"/>
    </xf>
    <xf numFmtId="169" fontId="6" fillId="3" borderId="0" xfId="0" applyNumberFormat="1" applyFont="1" applyFill="1" applyAlignment="1" applyProtection="1">
      <alignment vertical="center"/>
    </xf>
    <xf numFmtId="165" fontId="5" fillId="5" borderId="149" xfId="0" applyNumberFormat="1" applyFont="1" applyFill="1" applyBorder="1" applyAlignment="1" applyProtection="1">
      <alignment horizontal="right" vertical="center"/>
    </xf>
    <xf numFmtId="165" fontId="5" fillId="5" borderId="150" xfId="0" applyNumberFormat="1" applyFont="1" applyFill="1" applyBorder="1" applyAlignment="1" applyProtection="1">
      <alignment horizontal="right" vertical="center"/>
    </xf>
    <xf numFmtId="165" fontId="5" fillId="5" borderId="47" xfId="0" applyNumberFormat="1" applyFont="1" applyFill="1" applyBorder="1" applyAlignment="1" applyProtection="1">
      <alignment horizontal="right" vertical="center"/>
    </xf>
    <xf numFmtId="165" fontId="5" fillId="5" borderId="139" xfId="0" applyNumberFormat="1" applyFont="1" applyFill="1" applyBorder="1" applyAlignment="1" applyProtection="1">
      <alignment horizontal="right" vertical="center"/>
    </xf>
    <xf numFmtId="165" fontId="5" fillId="5" borderId="113" xfId="0" applyNumberFormat="1" applyFont="1" applyFill="1" applyBorder="1" applyAlignment="1" applyProtection="1">
      <alignment horizontal="right" vertical="center"/>
    </xf>
    <xf numFmtId="165" fontId="5" fillId="5" borderId="55" xfId="0" applyNumberFormat="1" applyFont="1" applyFill="1" applyBorder="1" applyAlignment="1" applyProtection="1">
      <alignment horizontal="right" vertical="center"/>
    </xf>
    <xf numFmtId="165" fontId="5" fillId="5" borderId="138" xfId="0" applyNumberFormat="1" applyFont="1" applyFill="1" applyBorder="1" applyAlignment="1" applyProtection="1">
      <alignment horizontal="right" vertical="center"/>
    </xf>
    <xf numFmtId="165" fontId="5" fillId="5" borderId="151" xfId="0" applyNumberFormat="1" applyFont="1" applyFill="1" applyBorder="1" applyAlignment="1" applyProtection="1">
      <alignment horizontal="right" vertical="center"/>
    </xf>
    <xf numFmtId="165" fontId="5" fillId="5" borderId="152" xfId="0" applyNumberFormat="1" applyFont="1" applyFill="1" applyBorder="1" applyAlignment="1" applyProtection="1">
      <alignment horizontal="right" vertical="center"/>
    </xf>
    <xf numFmtId="165" fontId="5" fillId="5" borderId="153" xfId="0" applyNumberFormat="1" applyFont="1" applyFill="1" applyBorder="1" applyAlignment="1" applyProtection="1">
      <alignment horizontal="right" vertical="center"/>
    </xf>
    <xf numFmtId="165" fontId="5" fillId="5" borderId="32" xfId="0" applyNumberFormat="1" applyFont="1" applyFill="1" applyBorder="1" applyAlignment="1" applyProtection="1">
      <alignment horizontal="right" vertical="center"/>
    </xf>
    <xf numFmtId="165" fontId="5" fillId="5" borderId="154" xfId="0" applyNumberFormat="1" applyFont="1" applyFill="1" applyBorder="1" applyAlignment="1" applyProtection="1">
      <alignment horizontal="right" vertical="center"/>
    </xf>
    <xf numFmtId="165" fontId="5" fillId="5" borderId="155" xfId="0" applyNumberFormat="1" applyFont="1" applyFill="1" applyBorder="1" applyAlignment="1" applyProtection="1">
      <alignment horizontal="right" vertical="center"/>
    </xf>
    <xf numFmtId="165" fontId="5" fillId="5" borderId="156" xfId="0" applyNumberFormat="1" applyFont="1" applyFill="1" applyBorder="1" applyAlignment="1" applyProtection="1">
      <alignment horizontal="right" vertical="center"/>
    </xf>
    <xf numFmtId="165" fontId="5" fillId="5" borderId="157" xfId="0" applyNumberFormat="1" applyFont="1" applyFill="1" applyBorder="1" applyAlignment="1" applyProtection="1">
      <alignment horizontal="right" vertical="center"/>
    </xf>
    <xf numFmtId="165" fontId="5" fillId="5" borderId="15" xfId="0" applyNumberFormat="1" applyFont="1" applyFill="1" applyBorder="1" applyAlignment="1" applyProtection="1">
      <alignment horizontal="right" vertical="center"/>
    </xf>
    <xf numFmtId="165" fontId="5" fillId="5" borderId="49" xfId="0" applyNumberFormat="1" applyFont="1" applyFill="1" applyBorder="1" applyAlignment="1" applyProtection="1">
      <alignment horizontal="right" vertical="center"/>
    </xf>
    <xf numFmtId="0" fontId="12" fillId="4" borderId="86" xfId="0" applyNumberFormat="1" applyFont="1" applyFill="1" applyBorder="1" applyAlignment="1" applyProtection="1">
      <alignment horizontal="center" vertical="top"/>
      <protection locked="0"/>
    </xf>
    <xf numFmtId="164" fontId="13" fillId="5" borderId="49" xfId="0" applyNumberFormat="1" applyFont="1" applyFill="1" applyBorder="1" applyAlignment="1" applyProtection="1">
      <alignment horizontal="right" vertical="center"/>
      <protection locked="0"/>
    </xf>
    <xf numFmtId="164" fontId="13" fillId="5" borderId="51" xfId="0" applyNumberFormat="1" applyFont="1" applyFill="1" applyBorder="1" applyAlignment="1" applyProtection="1">
      <alignment horizontal="right" vertical="center"/>
      <protection locked="0"/>
    </xf>
    <xf numFmtId="164" fontId="6" fillId="5" borderId="106" xfId="0" applyNumberFormat="1" applyFont="1" applyFill="1" applyBorder="1" applyAlignment="1" applyProtection="1">
      <alignment horizontal="right" vertical="center"/>
      <protection locked="0"/>
    </xf>
    <xf numFmtId="164" fontId="13" fillId="5" borderId="129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quotePrefix="1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right"/>
    </xf>
    <xf numFmtId="49" fontId="5" fillId="6" borderId="0" xfId="0" applyNumberFormat="1" applyFont="1" applyFill="1" applyBorder="1" applyAlignment="1" applyProtection="1">
      <alignment horizontal="center" vertical="center" wrapText="1"/>
    </xf>
    <xf numFmtId="0" fontId="5" fillId="6" borderId="0" xfId="0" applyNumberFormat="1" applyFont="1" applyFill="1" applyBorder="1" applyAlignment="1" applyProtection="1">
      <alignment horizontal="center"/>
    </xf>
    <xf numFmtId="49" fontId="5" fillId="6" borderId="0" xfId="0" applyNumberFormat="1" applyFont="1" applyFill="1" applyBorder="1" applyAlignment="1" applyProtection="1">
      <alignment horizontal="centerContinuous" vertical="center"/>
    </xf>
    <xf numFmtId="49" fontId="5" fillId="6" borderId="0" xfId="0" applyNumberFormat="1" applyFont="1" applyFill="1" applyBorder="1" applyAlignment="1" applyProtection="1">
      <alignment vertical="center"/>
    </xf>
    <xf numFmtId="49" fontId="5" fillId="6" borderId="0" xfId="0" applyNumberFormat="1" applyFont="1" applyFill="1" applyBorder="1" applyAlignment="1" applyProtection="1">
      <alignment horizontal="left" vertical="center"/>
    </xf>
    <xf numFmtId="49" fontId="5" fillId="6" borderId="0" xfId="0" applyNumberFormat="1" applyFont="1" applyFill="1" applyBorder="1" applyAlignment="1" applyProtection="1">
      <alignment horizontal="right" vertical="center"/>
    </xf>
    <xf numFmtId="165" fontId="7" fillId="6" borderId="0" xfId="0" applyNumberFormat="1" applyFont="1" applyFill="1" applyBorder="1" applyAlignment="1" applyProtection="1">
      <alignment horizontal="right" vertical="center"/>
    </xf>
    <xf numFmtId="49" fontId="6" fillId="6" borderId="0" xfId="0" applyNumberFormat="1" applyFont="1" applyFill="1" applyBorder="1" applyAlignment="1" applyProtection="1">
      <alignment vertical="center"/>
    </xf>
    <xf numFmtId="49" fontId="9" fillId="6" borderId="0" xfId="0" applyNumberFormat="1" applyFont="1" applyFill="1" applyBorder="1" applyAlignment="1" applyProtection="1">
      <alignment horizontal="center" vertical="center" textRotation="90" shrinkToFit="1"/>
    </xf>
    <xf numFmtId="49" fontId="6" fillId="6" borderId="0" xfId="0" applyNumberFormat="1" applyFont="1" applyFill="1" applyBorder="1" applyAlignment="1" applyProtection="1">
      <alignment horizontal="left" vertical="center"/>
    </xf>
    <xf numFmtId="49" fontId="6" fillId="6" borderId="0" xfId="0" applyNumberFormat="1" applyFont="1" applyFill="1" applyBorder="1" applyAlignment="1" applyProtection="1">
      <alignment horizontal="right" vertical="center"/>
    </xf>
    <xf numFmtId="165" fontId="13" fillId="6" borderId="0" xfId="0" applyNumberFormat="1" applyFont="1" applyFill="1" applyBorder="1" applyAlignment="1" applyProtection="1">
      <alignment horizontal="right" vertical="center"/>
    </xf>
    <xf numFmtId="166" fontId="13" fillId="6" borderId="0" xfId="0" applyNumberFormat="1" applyFont="1" applyFill="1" applyBorder="1" applyAlignment="1" applyProtection="1">
      <alignment horizontal="right" vertical="center"/>
    </xf>
    <xf numFmtId="0" fontId="0" fillId="6" borderId="0" xfId="0" applyFill="1" applyBorder="1" applyAlignment="1" applyProtection="1">
      <alignment horizontal="center" vertical="center" textRotation="90" shrinkToFit="1"/>
    </xf>
    <xf numFmtId="169" fontId="13" fillId="6" borderId="0" xfId="0" applyNumberFormat="1" applyFont="1" applyFill="1" applyBorder="1" applyAlignment="1" applyProtection="1">
      <alignment horizontal="right" vertical="center"/>
    </xf>
    <xf numFmtId="49" fontId="7" fillId="6" borderId="0" xfId="0" applyNumberFormat="1" applyFont="1" applyFill="1" applyBorder="1" applyAlignment="1" applyProtection="1">
      <alignment horizontal="centerContinuous" vertical="center"/>
    </xf>
    <xf numFmtId="167" fontId="13" fillId="6" borderId="0" xfId="0" applyNumberFormat="1" applyFont="1" applyFill="1" applyBorder="1" applyAlignment="1" applyProtection="1">
      <alignment horizontal="right" vertical="center"/>
    </xf>
    <xf numFmtId="167" fontId="13" fillId="6" borderId="0" xfId="0" applyNumberFormat="1" applyFont="1" applyFill="1" applyBorder="1" applyAlignment="1" applyProtection="1">
      <alignment horizontal="right" vertical="center"/>
      <protection locked="0"/>
    </xf>
    <xf numFmtId="165" fontId="5" fillId="6" borderId="0" xfId="0" applyNumberFormat="1" applyFont="1" applyFill="1" applyBorder="1" applyAlignment="1" applyProtection="1">
      <alignment horizontal="right" vertical="center"/>
    </xf>
    <xf numFmtId="9" fontId="6" fillId="6" borderId="0" xfId="0" applyNumberFormat="1" applyFont="1" applyFill="1" applyBorder="1" applyAlignment="1" applyProtection="1">
      <alignment horizontal="center"/>
    </xf>
    <xf numFmtId="9" fontId="6" fillId="6" borderId="0" xfId="0" applyNumberFormat="1" applyFont="1" applyFill="1" applyBorder="1" applyAlignment="1" applyProtection="1">
      <alignment horizontal="center" vertical="top"/>
    </xf>
    <xf numFmtId="9" fontId="6" fillId="6" borderId="0" xfId="0" applyNumberFormat="1" applyFont="1" applyFill="1" applyBorder="1" applyAlignment="1" applyProtection="1">
      <alignment horizontal="centerContinuous" vertical="center"/>
    </xf>
    <xf numFmtId="9" fontId="6" fillId="6" borderId="0" xfId="0" applyNumberFormat="1" applyFont="1" applyFill="1" applyBorder="1" applyAlignment="1" applyProtection="1">
      <alignment horizontal="right" vertical="center"/>
    </xf>
    <xf numFmtId="1" fontId="6" fillId="6" borderId="0" xfId="0" applyNumberFormat="1" applyFont="1" applyFill="1" applyBorder="1" applyAlignment="1" applyProtection="1">
      <alignment horizontal="right" vertical="center"/>
    </xf>
    <xf numFmtId="1" fontId="6" fillId="6" borderId="0" xfId="0" applyNumberFormat="1" applyFont="1" applyFill="1" applyBorder="1" applyAlignment="1" applyProtection="1">
      <alignment horizontal="center"/>
    </xf>
    <xf numFmtId="1" fontId="6" fillId="6" borderId="0" xfId="0" applyNumberFormat="1" applyFont="1" applyFill="1" applyBorder="1" applyAlignment="1" applyProtection="1">
      <alignment horizontal="center" vertical="top"/>
    </xf>
    <xf numFmtId="1" fontId="6" fillId="6" borderId="0" xfId="0" applyNumberFormat="1" applyFont="1" applyFill="1" applyBorder="1" applyAlignment="1" applyProtection="1">
      <alignment horizontal="centerContinuous" vertical="center"/>
    </xf>
    <xf numFmtId="0" fontId="6" fillId="6" borderId="0" xfId="0" applyNumberFormat="1" applyFont="1" applyFill="1" applyBorder="1" applyAlignment="1" applyProtection="1">
      <alignment horizontal="center"/>
    </xf>
    <xf numFmtId="0" fontId="6" fillId="6" borderId="0" xfId="0" applyNumberFormat="1" applyFont="1" applyFill="1" applyBorder="1" applyAlignment="1" applyProtection="1">
      <alignment horizontal="center" vertical="top"/>
    </xf>
    <xf numFmtId="49" fontId="6" fillId="6" borderId="0" xfId="0" applyNumberFormat="1" applyFont="1" applyFill="1" applyBorder="1" applyAlignment="1" applyProtection="1">
      <alignment horizontal="centerContinuous" vertical="center"/>
    </xf>
    <xf numFmtId="165" fontId="6" fillId="6" borderId="0" xfId="0" applyNumberFormat="1" applyFont="1" applyFill="1" applyBorder="1" applyAlignment="1" applyProtection="1">
      <alignment horizontal="right" vertical="center"/>
    </xf>
    <xf numFmtId="49" fontId="6" fillId="6" borderId="0" xfId="0" applyNumberFormat="1" applyFont="1" applyFill="1" applyBorder="1" applyAlignment="1" applyProtection="1">
      <alignment horizontal="center" vertical="center" textRotation="90" shrinkToFit="1"/>
    </xf>
    <xf numFmtId="165" fontId="6" fillId="6" borderId="0" xfId="0" applyNumberFormat="1" applyFont="1" applyFill="1" applyBorder="1" applyAlignment="1" applyProtection="1">
      <alignment horizontal="right" vertical="center" wrapText="1"/>
    </xf>
    <xf numFmtId="165" fontId="6" fillId="5" borderId="158" xfId="0" applyNumberFormat="1" applyFont="1" applyFill="1" applyBorder="1" applyAlignment="1" applyProtection="1">
      <alignment horizontal="right" vertical="center"/>
    </xf>
    <xf numFmtId="165" fontId="5" fillId="7" borderId="0" xfId="0" applyNumberFormat="1" applyFont="1" applyFill="1" applyBorder="1" applyAlignment="1">
      <alignment horizontal="right" vertical="center"/>
    </xf>
    <xf numFmtId="165" fontId="6" fillId="7" borderId="0" xfId="0" applyNumberFormat="1" applyFont="1" applyFill="1" applyBorder="1" applyAlignment="1">
      <alignment horizontal="right" vertical="center"/>
    </xf>
    <xf numFmtId="49" fontId="5" fillId="7" borderId="0" xfId="0" applyNumberFormat="1" applyFont="1" applyFill="1" applyBorder="1" applyAlignment="1">
      <alignment horizontal="centerContinuous" vertical="center"/>
    </xf>
    <xf numFmtId="171" fontId="5" fillId="7" borderId="0" xfId="0" applyNumberFormat="1" applyFont="1" applyFill="1" applyBorder="1" applyAlignment="1">
      <alignment horizontal="right" vertical="center"/>
    </xf>
    <xf numFmtId="171" fontId="6" fillId="7" borderId="0" xfId="0" applyNumberFormat="1" applyFont="1" applyFill="1" applyBorder="1" applyAlignment="1">
      <alignment horizontal="right" vertical="center"/>
    </xf>
    <xf numFmtId="167" fontId="6" fillId="7" borderId="0" xfId="0" applyNumberFormat="1" applyFont="1" applyFill="1" applyBorder="1" applyAlignment="1">
      <alignment horizontal="right" vertical="center"/>
    </xf>
    <xf numFmtId="172" fontId="6" fillId="3" borderId="0" xfId="0" applyNumberFormat="1" applyFont="1" applyFill="1" applyAlignment="1" applyProtection="1">
      <alignment vertical="center"/>
    </xf>
    <xf numFmtId="49" fontId="5" fillId="4" borderId="159" xfId="0" applyNumberFormat="1" applyFont="1" applyFill="1" applyBorder="1" applyAlignment="1" applyProtection="1">
      <alignment horizontal="centerContinuous" vertical="center"/>
    </xf>
    <xf numFmtId="49" fontId="5" fillId="4" borderId="160" xfId="0" applyNumberFormat="1" applyFont="1" applyFill="1" applyBorder="1" applyAlignment="1" applyProtection="1">
      <alignment horizontal="centerContinuous" vertical="center"/>
    </xf>
    <xf numFmtId="165" fontId="6" fillId="5" borderId="21" xfId="0" applyNumberFormat="1" applyFont="1" applyFill="1" applyBorder="1" applyAlignment="1" applyProtection="1">
      <alignment horizontal="right" vertical="center"/>
    </xf>
    <xf numFmtId="165" fontId="6" fillId="5" borderId="161" xfId="0" applyNumberFormat="1" applyFont="1" applyFill="1" applyBorder="1" applyAlignment="1" applyProtection="1">
      <alignment horizontal="right" vertical="center"/>
    </xf>
    <xf numFmtId="165" fontId="6" fillId="5" borderId="132" xfId="0" applyNumberFormat="1" applyFont="1" applyFill="1" applyBorder="1" applyAlignment="1" applyProtection="1">
      <alignment horizontal="right" vertical="center"/>
    </xf>
    <xf numFmtId="49" fontId="5" fillId="4" borderId="145" xfId="0" applyNumberFormat="1" applyFont="1" applyFill="1" applyBorder="1" applyAlignment="1" applyProtection="1">
      <alignment horizontal="centerContinuous" vertical="center"/>
    </xf>
    <xf numFmtId="49" fontId="5" fillId="4" borderId="146" xfId="0" applyNumberFormat="1" applyFont="1" applyFill="1" applyBorder="1" applyAlignment="1" applyProtection="1">
      <alignment horizontal="centerContinuous" vertical="center"/>
    </xf>
    <xf numFmtId="167" fontId="5" fillId="5" borderId="40" xfId="0" applyNumberFormat="1" applyFont="1" applyFill="1" applyBorder="1" applyAlignment="1" applyProtection="1">
      <alignment horizontal="right" vertical="center"/>
    </xf>
    <xf numFmtId="167" fontId="5" fillId="5" borderId="98" xfId="0" applyNumberFormat="1" applyFont="1" applyFill="1" applyBorder="1" applyAlignment="1" applyProtection="1">
      <alignment horizontal="right" vertical="center"/>
    </xf>
    <xf numFmtId="167" fontId="6" fillId="5" borderId="46" xfId="0" applyNumberFormat="1" applyFont="1" applyFill="1" applyBorder="1" applyAlignment="1" applyProtection="1">
      <alignment horizontal="right" vertical="center"/>
    </xf>
    <xf numFmtId="167" fontId="6" fillId="5" borderId="99" xfId="0" applyNumberFormat="1" applyFont="1" applyFill="1" applyBorder="1" applyAlignment="1" applyProtection="1">
      <alignment horizontal="right" vertical="center"/>
    </xf>
    <xf numFmtId="167" fontId="6" fillId="5" borderId="26" xfId="0" applyNumberFormat="1" applyFont="1" applyFill="1" applyBorder="1" applyAlignment="1" applyProtection="1">
      <alignment horizontal="right" vertical="center"/>
    </xf>
    <xf numFmtId="167" fontId="6" fillId="5" borderId="49" xfId="0" applyNumberFormat="1" applyFont="1" applyFill="1" applyBorder="1" applyAlignment="1" applyProtection="1">
      <alignment horizontal="right" vertical="center"/>
    </xf>
    <xf numFmtId="167" fontId="6" fillId="5" borderId="54" xfId="0" applyNumberFormat="1" applyFont="1" applyFill="1" applyBorder="1" applyAlignment="1" applyProtection="1">
      <alignment horizontal="right" vertical="center"/>
    </xf>
    <xf numFmtId="167" fontId="6" fillId="5" borderId="51" xfId="0" applyNumberFormat="1" applyFont="1" applyFill="1" applyBorder="1" applyAlignment="1" applyProtection="1">
      <alignment horizontal="right" vertical="center"/>
    </xf>
    <xf numFmtId="167" fontId="6" fillId="5" borderId="31" xfId="0" applyNumberFormat="1" applyFont="1" applyFill="1" applyBorder="1" applyAlignment="1" applyProtection="1">
      <alignment horizontal="right" vertical="center"/>
    </xf>
    <xf numFmtId="167" fontId="6" fillId="5" borderId="103" xfId="0" applyNumberFormat="1" applyFont="1" applyFill="1" applyBorder="1" applyAlignment="1" applyProtection="1">
      <alignment horizontal="right" vertical="center"/>
    </xf>
    <xf numFmtId="2" fontId="6" fillId="3" borderId="0" xfId="0" applyNumberFormat="1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left" vertical="center"/>
      <protection hidden="1"/>
    </xf>
    <xf numFmtId="49" fontId="6" fillId="6" borderId="0" xfId="0" applyNumberFormat="1" applyFont="1" applyFill="1" applyBorder="1" applyAlignment="1" applyProtection="1">
      <alignment horizontal="center"/>
    </xf>
    <xf numFmtId="167" fontId="13" fillId="5" borderId="15" xfId="0" applyNumberFormat="1" applyFont="1" applyFill="1" applyBorder="1" applyAlignment="1" applyProtection="1">
      <alignment horizontal="right" vertical="center"/>
    </xf>
    <xf numFmtId="2" fontId="7" fillId="6" borderId="0" xfId="0" applyNumberFormat="1" applyFont="1" applyFill="1" applyBorder="1" applyAlignment="1" applyProtection="1">
      <alignment horizontal="right" vertical="center"/>
    </xf>
    <xf numFmtId="2" fontId="13" fillId="6" borderId="0" xfId="0" applyNumberFormat="1" applyFont="1" applyFill="1" applyBorder="1" applyAlignment="1" applyProtection="1">
      <alignment horizontal="right" vertical="center"/>
    </xf>
    <xf numFmtId="2" fontId="7" fillId="6" borderId="0" xfId="0" applyNumberFormat="1" applyFont="1" applyFill="1" applyBorder="1" applyAlignment="1" applyProtection="1">
      <alignment horizontal="centerContinuous" vertical="center"/>
    </xf>
    <xf numFmtId="49" fontId="5" fillId="4" borderId="48" xfId="0" applyNumberFormat="1" applyFont="1" applyFill="1" applyBorder="1" applyAlignment="1" applyProtection="1">
      <alignment vertical="center"/>
    </xf>
    <xf numFmtId="165" fontId="13" fillId="5" borderId="162" xfId="0" applyNumberFormat="1" applyFont="1" applyFill="1" applyBorder="1" applyAlignment="1" applyProtection="1">
      <alignment horizontal="right" vertical="center"/>
    </xf>
    <xf numFmtId="49" fontId="6" fillId="4" borderId="129" xfId="0" applyNumberFormat="1" applyFont="1" applyFill="1" applyBorder="1" applyAlignment="1" applyProtection="1">
      <alignment horizontal="left" vertical="center"/>
    </xf>
    <xf numFmtId="49" fontId="6" fillId="4" borderId="106" xfId="0" applyNumberFormat="1" applyFont="1" applyFill="1" applyBorder="1" applyAlignment="1" applyProtection="1">
      <alignment horizontal="left" vertical="center"/>
    </xf>
    <xf numFmtId="165" fontId="6" fillId="5" borderId="139" xfId="0" applyNumberFormat="1" applyFont="1" applyFill="1" applyBorder="1" applyAlignment="1" applyProtection="1">
      <alignment horizontal="right" vertical="center"/>
    </xf>
    <xf numFmtId="165" fontId="5" fillId="5" borderId="89" xfId="0" applyNumberFormat="1" applyFont="1" applyFill="1" applyBorder="1" applyAlignment="1" applyProtection="1">
      <alignment horizontal="right" vertical="center"/>
    </xf>
    <xf numFmtId="165" fontId="5" fillId="5" borderId="26" xfId="0" applyNumberFormat="1" applyFont="1" applyFill="1" applyBorder="1" applyAlignment="1" applyProtection="1">
      <alignment horizontal="right" vertical="center"/>
    </xf>
    <xf numFmtId="164" fontId="13" fillId="5" borderId="162" xfId="0" applyNumberFormat="1" applyFont="1" applyFill="1" applyBorder="1" applyAlignment="1" applyProtection="1">
      <alignment horizontal="right" vertical="center"/>
    </xf>
    <xf numFmtId="164" fontId="13" fillId="5" borderId="136" xfId="0" applyNumberFormat="1" applyFont="1" applyFill="1" applyBorder="1" applyAlignment="1" applyProtection="1">
      <alignment horizontal="right" vertical="center"/>
    </xf>
    <xf numFmtId="164" fontId="13" fillId="5" borderId="135" xfId="0" applyNumberFormat="1" applyFont="1" applyFill="1" applyBorder="1" applyAlignment="1" applyProtection="1">
      <alignment horizontal="right" vertical="center"/>
    </xf>
    <xf numFmtId="164" fontId="13" fillId="5" borderId="134" xfId="0" applyNumberFormat="1" applyFont="1" applyFill="1" applyBorder="1" applyAlignment="1" applyProtection="1">
      <alignment horizontal="right" vertical="center"/>
    </xf>
    <xf numFmtId="164" fontId="13" fillId="5" borderId="129" xfId="0" applyNumberFormat="1" applyFont="1" applyFill="1" applyBorder="1" applyAlignment="1" applyProtection="1">
      <alignment horizontal="right" vertical="center"/>
    </xf>
    <xf numFmtId="164" fontId="5" fillId="5" borderId="27" xfId="0" applyNumberFormat="1" applyFont="1" applyFill="1" applyBorder="1" applyAlignment="1" applyProtection="1">
      <alignment horizontal="right" vertical="center"/>
    </xf>
    <xf numFmtId="164" fontId="5" fillId="5" borderId="89" xfId="0" applyNumberFormat="1" applyFont="1" applyFill="1" applyBorder="1" applyAlignment="1" applyProtection="1">
      <alignment horizontal="right" vertical="center"/>
    </xf>
    <xf numFmtId="164" fontId="5" fillId="5" borderId="26" xfId="0" applyNumberFormat="1" applyFont="1" applyFill="1" applyBorder="1" applyAlignment="1" applyProtection="1">
      <alignment horizontal="right" vertical="center"/>
    </xf>
    <xf numFmtId="164" fontId="5" fillId="5" borderId="49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6" fillId="6" borderId="0" xfId="0" applyNumberFormat="1" applyFont="1" applyFill="1" applyBorder="1" applyAlignment="1" applyProtection="1">
      <alignment vertical="top"/>
    </xf>
    <xf numFmtId="0" fontId="6" fillId="6" borderId="0" xfId="0" applyNumberFormat="1" applyFont="1" applyFill="1" applyBorder="1" applyAlignment="1" applyProtection="1">
      <alignment vertical="center"/>
    </xf>
    <xf numFmtId="0" fontId="12" fillId="4" borderId="163" xfId="0" applyNumberFormat="1" applyFont="1" applyFill="1" applyBorder="1" applyAlignment="1" applyProtection="1">
      <alignment horizontal="center" vertical="top"/>
    </xf>
    <xf numFmtId="165" fontId="7" fillId="5" borderId="164" xfId="0" applyNumberFormat="1" applyFont="1" applyFill="1" applyBorder="1" applyAlignment="1" applyProtection="1">
      <alignment horizontal="right" vertical="center"/>
    </xf>
    <xf numFmtId="165" fontId="6" fillId="5" borderId="165" xfId="0" applyNumberFormat="1" applyFont="1" applyFill="1" applyBorder="1" applyAlignment="1" applyProtection="1">
      <alignment horizontal="right" vertical="center"/>
    </xf>
    <xf numFmtId="165" fontId="13" fillId="5" borderId="166" xfId="0" applyNumberFormat="1" applyFont="1" applyFill="1" applyBorder="1" applyAlignment="1" applyProtection="1">
      <alignment horizontal="right" vertical="center"/>
    </xf>
    <xf numFmtId="165" fontId="13" fillId="5" borderId="167" xfId="0" applyNumberFormat="1" applyFont="1" applyFill="1" applyBorder="1" applyAlignment="1" applyProtection="1">
      <alignment horizontal="right" vertical="center"/>
    </xf>
    <xf numFmtId="165" fontId="13" fillId="5" borderId="168" xfId="0" applyNumberFormat="1" applyFont="1" applyFill="1" applyBorder="1" applyAlignment="1" applyProtection="1">
      <alignment horizontal="right" vertical="center"/>
    </xf>
    <xf numFmtId="165" fontId="13" fillId="5" borderId="169" xfId="0" applyNumberFormat="1" applyFont="1" applyFill="1" applyBorder="1" applyAlignment="1" applyProtection="1">
      <alignment horizontal="right" vertical="center"/>
    </xf>
    <xf numFmtId="164" fontId="13" fillId="5" borderId="165" xfId="0" applyNumberFormat="1" applyFont="1" applyFill="1" applyBorder="1" applyAlignment="1" applyProtection="1">
      <alignment horizontal="right" vertical="center"/>
    </xf>
    <xf numFmtId="164" fontId="13" fillId="5" borderId="166" xfId="0" applyNumberFormat="1" applyFont="1" applyFill="1" applyBorder="1" applyAlignment="1" applyProtection="1">
      <alignment horizontal="right" vertical="center"/>
    </xf>
    <xf numFmtId="164" fontId="13" fillId="5" borderId="167" xfId="0" applyNumberFormat="1" applyFont="1" applyFill="1" applyBorder="1" applyAlignment="1" applyProtection="1">
      <alignment horizontal="right" vertical="center"/>
    </xf>
    <xf numFmtId="164" fontId="13" fillId="5" borderId="168" xfId="0" applyNumberFormat="1" applyFont="1" applyFill="1" applyBorder="1" applyAlignment="1" applyProtection="1">
      <alignment horizontal="right" vertical="center"/>
    </xf>
    <xf numFmtId="164" fontId="13" fillId="5" borderId="169" xfId="0" applyNumberFormat="1" applyFont="1" applyFill="1" applyBorder="1" applyAlignment="1" applyProtection="1">
      <alignment horizontal="right" vertical="center"/>
    </xf>
    <xf numFmtId="49" fontId="9" fillId="4" borderId="0" xfId="0" applyNumberFormat="1" applyFont="1" applyFill="1" applyBorder="1" applyAlignment="1" applyProtection="1">
      <alignment vertical="center"/>
    </xf>
    <xf numFmtId="165" fontId="13" fillId="5" borderId="170" xfId="0" applyNumberFormat="1" applyFont="1" applyFill="1" applyBorder="1" applyAlignment="1" applyProtection="1">
      <alignment horizontal="right" vertical="center"/>
    </xf>
    <xf numFmtId="49" fontId="9" fillId="4" borderId="12" xfId="0" applyNumberFormat="1" applyFont="1" applyFill="1" applyBorder="1" applyAlignment="1" applyProtection="1">
      <alignment vertical="center"/>
    </xf>
    <xf numFmtId="165" fontId="13" fillId="5" borderId="171" xfId="0" applyNumberFormat="1" applyFont="1" applyFill="1" applyBorder="1" applyAlignment="1" applyProtection="1">
      <alignment horizontal="right" vertical="center"/>
    </xf>
    <xf numFmtId="164" fontId="0" fillId="3" borderId="0" xfId="0" applyNumberFormat="1" applyFill="1"/>
    <xf numFmtId="49" fontId="7" fillId="4" borderId="105" xfId="0" applyNumberFormat="1" applyFont="1" applyFill="1" applyBorder="1" applyAlignment="1" applyProtection="1">
      <alignment horizontal="centerContinuous" vertical="center"/>
    </xf>
    <xf numFmtId="167" fontId="13" fillId="5" borderId="26" xfId="0" applyNumberFormat="1" applyFont="1" applyFill="1" applyBorder="1" applyAlignment="1" applyProtection="1">
      <alignment horizontal="right" vertical="center"/>
      <protection locked="0"/>
    </xf>
    <xf numFmtId="0" fontId="12" fillId="4" borderId="172" xfId="0" applyNumberFormat="1" applyFont="1" applyFill="1" applyBorder="1" applyAlignment="1" applyProtection="1">
      <alignment horizontal="center" vertical="top"/>
    </xf>
    <xf numFmtId="165" fontId="7" fillId="5" borderId="62" xfId="0" applyNumberFormat="1" applyFont="1" applyFill="1" applyBorder="1" applyAlignment="1" applyProtection="1">
      <alignment horizontal="right" vertical="center"/>
    </xf>
    <xf numFmtId="165" fontId="6" fillId="5" borderId="23" xfId="0" applyNumberFormat="1" applyFont="1" applyFill="1" applyBorder="1" applyAlignment="1" applyProtection="1">
      <alignment horizontal="right" vertical="center"/>
    </xf>
    <xf numFmtId="165" fontId="13" fillId="5" borderId="140" xfId="0" applyNumberFormat="1" applyFont="1" applyFill="1" applyBorder="1" applyAlignment="1" applyProtection="1">
      <alignment horizontal="right" vertical="center"/>
    </xf>
    <xf numFmtId="165" fontId="13" fillId="5" borderId="74" xfId="0" applyNumberFormat="1" applyFont="1" applyFill="1" applyBorder="1" applyAlignment="1" applyProtection="1">
      <alignment horizontal="right" vertical="center"/>
    </xf>
    <xf numFmtId="165" fontId="13" fillId="5" borderId="173" xfId="0" applyNumberFormat="1" applyFont="1" applyFill="1" applyBorder="1" applyAlignment="1" applyProtection="1">
      <alignment horizontal="right" vertical="center"/>
    </xf>
    <xf numFmtId="165" fontId="13" fillId="5" borderId="11" xfId="0" applyNumberFormat="1" applyFont="1" applyFill="1" applyBorder="1" applyAlignment="1" applyProtection="1">
      <alignment horizontal="right" vertical="center"/>
    </xf>
    <xf numFmtId="164" fontId="6" fillId="5" borderId="23" xfId="0" applyNumberFormat="1" applyFont="1" applyFill="1" applyBorder="1" applyAlignment="1" applyProtection="1">
      <alignment horizontal="right" vertical="center"/>
    </xf>
    <xf numFmtId="164" fontId="13" fillId="5" borderId="140" xfId="0" applyNumberFormat="1" applyFont="1" applyFill="1" applyBorder="1" applyAlignment="1" applyProtection="1">
      <alignment horizontal="right" vertical="center"/>
    </xf>
    <xf numFmtId="164" fontId="13" fillId="5" borderId="74" xfId="0" applyNumberFormat="1" applyFont="1" applyFill="1" applyBorder="1" applyAlignment="1" applyProtection="1">
      <alignment horizontal="right" vertical="center"/>
    </xf>
    <xf numFmtId="164" fontId="13" fillId="5" borderId="173" xfId="0" applyNumberFormat="1" applyFont="1" applyFill="1" applyBorder="1" applyAlignment="1" applyProtection="1">
      <alignment horizontal="right" vertical="center"/>
    </xf>
    <xf numFmtId="164" fontId="13" fillId="5" borderId="11" xfId="0" applyNumberFormat="1" applyFont="1" applyFill="1" applyBorder="1" applyAlignment="1" applyProtection="1">
      <alignment horizontal="right" vertical="center"/>
    </xf>
    <xf numFmtId="164" fontId="6" fillId="5" borderId="26" xfId="0" applyNumberFormat="1" applyFont="1" applyFill="1" applyBorder="1" applyAlignment="1" applyProtection="1">
      <alignment horizontal="right" vertical="center"/>
    </xf>
    <xf numFmtId="166" fontId="13" fillId="5" borderId="74" xfId="0" applyNumberFormat="1" applyFont="1" applyFill="1" applyBorder="1" applyAlignment="1" applyProtection="1">
      <alignment horizontal="right" vertical="center"/>
    </xf>
    <xf numFmtId="166" fontId="13" fillId="5" borderId="173" xfId="0" applyNumberFormat="1" applyFont="1" applyFill="1" applyBorder="1" applyAlignment="1" applyProtection="1">
      <alignment horizontal="right" vertical="center"/>
    </xf>
    <xf numFmtId="166" fontId="13" fillId="5" borderId="11" xfId="0" applyNumberFormat="1" applyFont="1" applyFill="1" applyBorder="1" applyAlignment="1" applyProtection="1">
      <alignment horizontal="right" vertical="center"/>
    </xf>
    <xf numFmtId="167" fontId="13" fillId="5" borderId="49" xfId="0" applyNumberFormat="1" applyFont="1" applyFill="1" applyBorder="1" applyAlignment="1" applyProtection="1">
      <alignment horizontal="right" vertical="center"/>
      <protection locked="0"/>
    </xf>
    <xf numFmtId="165" fontId="0" fillId="3" borderId="0" xfId="0" applyNumberFormat="1" applyFill="1"/>
    <xf numFmtId="164" fontId="6" fillId="3" borderId="0" xfId="1" applyNumberFormat="1" applyFont="1" applyFill="1" applyAlignment="1" applyProtection="1">
      <alignment vertical="center"/>
    </xf>
    <xf numFmtId="9" fontId="6" fillId="3" borderId="0" xfId="1" applyFont="1" applyFill="1" applyAlignment="1" applyProtection="1">
      <alignment vertical="center"/>
    </xf>
    <xf numFmtId="9" fontId="6" fillId="6" borderId="0" xfId="0" applyNumberFormat="1" applyFont="1" applyFill="1" applyBorder="1" applyAlignment="1" applyProtection="1">
      <alignment vertical="top"/>
    </xf>
    <xf numFmtId="9" fontId="6" fillId="6" borderId="0" xfId="0" applyNumberFormat="1" applyFont="1" applyFill="1" applyBorder="1" applyAlignment="1" applyProtection="1">
      <alignment vertical="center"/>
    </xf>
    <xf numFmtId="9" fontId="6" fillId="6" borderId="0" xfId="0" applyNumberFormat="1" applyFont="1" applyFill="1" applyBorder="1" applyAlignment="1" applyProtection="1">
      <alignment horizontal="center" vertical="center"/>
    </xf>
    <xf numFmtId="9" fontId="6" fillId="6" borderId="0" xfId="0" applyNumberFormat="1" applyFont="1" applyFill="1" applyBorder="1" applyAlignment="1" applyProtection="1">
      <alignment horizontal="right" vertical="top"/>
    </xf>
    <xf numFmtId="0" fontId="14" fillId="0" borderId="0" xfId="0" applyFont="1" applyFill="1" applyAlignment="1" applyProtection="1">
      <alignment horizontal="left" vertical="top" wrapText="1"/>
    </xf>
    <xf numFmtId="0" fontId="18" fillId="4" borderId="3" xfId="0" applyNumberFormat="1" applyFont="1" applyFill="1" applyBorder="1" applyAlignment="1" applyProtection="1">
      <alignment horizontal="center" vertical="top"/>
    </xf>
    <xf numFmtId="0" fontId="18" fillId="4" borderId="4" xfId="0" applyNumberFormat="1" applyFont="1" applyFill="1" applyBorder="1" applyAlignment="1" applyProtection="1">
      <alignment horizontal="center" vertical="top"/>
    </xf>
    <xf numFmtId="0" fontId="18" fillId="4" borderId="85" xfId="0" applyNumberFormat="1" applyFont="1" applyFill="1" applyBorder="1" applyAlignment="1" applyProtection="1">
      <alignment horizontal="center" vertical="top"/>
    </xf>
    <xf numFmtId="0" fontId="18" fillId="4" borderId="86" xfId="0" applyNumberFormat="1" applyFont="1" applyFill="1" applyBorder="1" applyAlignment="1" applyProtection="1">
      <alignment horizontal="center" vertical="top"/>
    </xf>
    <xf numFmtId="165" fontId="5" fillId="5" borderId="9" xfId="0" applyNumberFormat="1" applyFont="1" applyFill="1" applyBorder="1" applyAlignment="1" applyProtection="1">
      <alignment horizontal="right" vertical="center"/>
    </xf>
    <xf numFmtId="165" fontId="5" fillId="5" borderId="10" xfId="0" applyNumberFormat="1" applyFont="1" applyFill="1" applyBorder="1" applyAlignment="1" applyProtection="1">
      <alignment horizontal="right" vertical="center"/>
    </xf>
    <xf numFmtId="165" fontId="5" fillId="5" borderId="115" xfId="0" applyNumberFormat="1" applyFont="1" applyFill="1" applyBorder="1" applyAlignment="1" applyProtection="1">
      <alignment horizontal="right" vertical="center"/>
    </xf>
    <xf numFmtId="165" fontId="5" fillId="5" borderId="125" xfId="0" applyNumberFormat="1" applyFont="1" applyFill="1" applyBorder="1" applyAlignment="1" applyProtection="1">
      <alignment horizontal="right" vertical="center"/>
    </xf>
    <xf numFmtId="0" fontId="0" fillId="4" borderId="12" xfId="0" applyFont="1" applyFill="1" applyBorder="1" applyAlignment="1" applyProtection="1">
      <alignment horizontal="left" vertical="center"/>
    </xf>
    <xf numFmtId="0" fontId="0" fillId="4" borderId="13" xfId="0" applyFont="1" applyFill="1" applyBorder="1" applyAlignment="1" applyProtection="1">
      <alignment horizontal="left" vertical="center"/>
    </xf>
    <xf numFmtId="166" fontId="5" fillId="5" borderId="14" xfId="0" applyNumberFormat="1" applyFont="1" applyFill="1" applyBorder="1" applyAlignment="1" applyProtection="1">
      <alignment horizontal="right" vertical="center"/>
    </xf>
    <xf numFmtId="166" fontId="5" fillId="5" borderId="15" xfId="0" applyNumberFormat="1" applyFont="1" applyFill="1" applyBorder="1" applyAlignment="1" applyProtection="1">
      <alignment horizontal="right" vertical="center"/>
    </xf>
    <xf numFmtId="166" fontId="5" fillId="5" borderId="116" xfId="0" applyNumberFormat="1" applyFont="1" applyFill="1" applyBorder="1" applyAlignment="1" applyProtection="1">
      <alignment horizontal="right" vertical="center"/>
    </xf>
    <xf numFmtId="166" fontId="5" fillId="5" borderId="106" xfId="0" applyNumberFormat="1" applyFont="1" applyFill="1" applyBorder="1" applyAlignment="1" applyProtection="1">
      <alignment horizontal="right" vertical="center"/>
    </xf>
    <xf numFmtId="165" fontId="6" fillId="5" borderId="16" xfId="0" applyNumberFormat="1" applyFont="1" applyFill="1" applyBorder="1" applyAlignment="1" applyProtection="1">
      <alignment horizontal="right" vertical="center"/>
    </xf>
    <xf numFmtId="165" fontId="6" fillId="5" borderId="17" xfId="0" applyNumberFormat="1" applyFont="1" applyFill="1" applyBorder="1" applyAlignment="1" applyProtection="1">
      <alignment horizontal="right" vertical="center"/>
    </xf>
    <xf numFmtId="165" fontId="6" fillId="5" borderId="117" xfId="0" applyNumberFormat="1" applyFont="1" applyFill="1" applyBorder="1" applyAlignment="1" applyProtection="1">
      <alignment horizontal="right" vertical="center"/>
    </xf>
    <xf numFmtId="165" fontId="6" fillId="5" borderId="126" xfId="0" applyNumberFormat="1" applyFont="1" applyFill="1" applyBorder="1" applyAlignment="1" applyProtection="1">
      <alignment horizontal="right" vertical="center"/>
    </xf>
    <xf numFmtId="166" fontId="6" fillId="5" borderId="21" xfId="0" applyNumberFormat="1" applyFont="1" applyFill="1" applyBorder="1" applyAlignment="1" applyProtection="1">
      <alignment horizontal="right" vertical="center"/>
    </xf>
    <xf numFmtId="166" fontId="6" fillId="5" borderId="22" xfId="0" applyNumberFormat="1" applyFont="1" applyFill="1" applyBorder="1" applyAlignment="1" applyProtection="1">
      <alignment horizontal="right" vertical="center"/>
    </xf>
    <xf numFmtId="166" fontId="6" fillId="5" borderId="101" xfId="0" applyNumberFormat="1" applyFont="1" applyFill="1" applyBorder="1" applyAlignment="1" applyProtection="1">
      <alignment horizontal="right" vertical="center"/>
    </xf>
    <xf numFmtId="166" fontId="6" fillId="5" borderId="100" xfId="0" applyNumberFormat="1" applyFont="1" applyFill="1" applyBorder="1" applyAlignment="1" applyProtection="1">
      <alignment horizontal="right" vertical="center"/>
    </xf>
    <xf numFmtId="167" fontId="13" fillId="5" borderId="17" xfId="0" applyNumberFormat="1" applyFont="1" applyFill="1" applyBorder="1" applyAlignment="1" applyProtection="1">
      <alignment horizontal="right" vertical="center"/>
      <protection locked="0"/>
    </xf>
    <xf numFmtId="166" fontId="13" fillId="5" borderId="15" xfId="0" applyNumberFormat="1" applyFont="1" applyFill="1" applyBorder="1" applyAlignment="1" applyProtection="1">
      <alignment horizontal="right" vertical="center"/>
      <protection locked="0"/>
    </xf>
    <xf numFmtId="49" fontId="5" fillId="4" borderId="191" xfId="0" applyNumberFormat="1" applyFont="1" applyFill="1" applyBorder="1" applyAlignment="1" applyProtection="1">
      <alignment horizontal="centerContinuous" vertical="center"/>
    </xf>
    <xf numFmtId="49" fontId="7" fillId="4" borderId="146" xfId="0" applyNumberFormat="1" applyFont="1" applyFill="1" applyBorder="1" applyAlignment="1" applyProtection="1">
      <alignment horizontal="centerContinuous" vertical="center"/>
    </xf>
    <xf numFmtId="0" fontId="21" fillId="0" borderId="33" xfId="0" applyFont="1" applyFill="1" applyBorder="1" applyAlignment="1" applyProtection="1"/>
    <xf numFmtId="0" fontId="22" fillId="8" borderId="0" xfId="0" applyFont="1" applyFill="1" applyBorder="1" applyAlignment="1" applyProtection="1">
      <alignment vertical="center"/>
    </xf>
    <xf numFmtId="0" fontId="23" fillId="8" borderId="0" xfId="0" applyFont="1" applyFill="1" applyAlignment="1" applyProtection="1">
      <alignment horizontal="center" vertical="top"/>
    </xf>
    <xf numFmtId="0" fontId="22" fillId="8" borderId="0" xfId="0" applyFont="1" applyFill="1" applyAlignment="1" applyProtection="1">
      <alignment vertical="center"/>
    </xf>
    <xf numFmtId="3" fontId="6" fillId="6" borderId="0" xfId="0" applyNumberFormat="1" applyFont="1" applyFill="1" applyBorder="1" applyAlignment="1" applyProtection="1">
      <alignment vertical="top"/>
    </xf>
    <xf numFmtId="3" fontId="6" fillId="6" borderId="0" xfId="0" applyNumberFormat="1" applyFont="1" applyFill="1" applyBorder="1" applyAlignment="1" applyProtection="1">
      <alignment vertical="center"/>
    </xf>
    <xf numFmtId="0" fontId="12" fillId="4" borderId="194" xfId="0" applyNumberFormat="1" applyFont="1" applyFill="1" applyBorder="1" applyAlignment="1" applyProtection="1">
      <alignment horizontal="center" vertical="top"/>
    </xf>
    <xf numFmtId="165" fontId="7" fillId="5" borderId="195" xfId="0" applyNumberFormat="1" applyFont="1" applyFill="1" applyBorder="1" applyAlignment="1" applyProtection="1">
      <alignment horizontal="right" vertical="center"/>
    </xf>
    <xf numFmtId="165" fontId="13" fillId="5" borderId="196" xfId="0" applyNumberFormat="1" applyFont="1" applyFill="1" applyBorder="1" applyAlignment="1" applyProtection="1">
      <alignment horizontal="right" vertical="center"/>
    </xf>
    <xf numFmtId="165" fontId="13" fillId="5" borderId="197" xfId="0" applyNumberFormat="1" applyFont="1" applyFill="1" applyBorder="1" applyAlignment="1" applyProtection="1">
      <alignment horizontal="right" vertical="center"/>
    </xf>
    <xf numFmtId="166" fontId="13" fillId="5" borderId="196" xfId="0" applyNumberFormat="1" applyFont="1" applyFill="1" applyBorder="1" applyAlignment="1" applyProtection="1">
      <alignment horizontal="right" vertical="center"/>
    </xf>
    <xf numFmtId="166" fontId="13" fillId="5" borderId="198" xfId="0" applyNumberFormat="1" applyFont="1" applyFill="1" applyBorder="1" applyAlignment="1" applyProtection="1">
      <alignment horizontal="right" vertical="center"/>
    </xf>
    <xf numFmtId="169" fontId="13" fillId="5" borderId="198" xfId="0" applyNumberFormat="1" applyFont="1" applyFill="1" applyBorder="1" applyAlignment="1" applyProtection="1">
      <alignment horizontal="right" vertical="center"/>
    </xf>
    <xf numFmtId="167" fontId="13" fillId="5" borderId="199" xfId="0" applyNumberFormat="1" applyFont="1" applyFill="1" applyBorder="1" applyAlignment="1" applyProtection="1">
      <alignment horizontal="right" vertical="center"/>
      <protection locked="0"/>
    </xf>
    <xf numFmtId="166" fontId="13" fillId="5" borderId="197" xfId="0" applyNumberFormat="1" applyFont="1" applyFill="1" applyBorder="1" applyAlignment="1" applyProtection="1">
      <alignment horizontal="right" vertical="center"/>
    </xf>
    <xf numFmtId="167" fontId="13" fillId="5" borderId="196" xfId="0" applyNumberFormat="1" applyFont="1" applyFill="1" applyBorder="1" applyAlignment="1" applyProtection="1">
      <alignment horizontal="right" vertical="center"/>
    </xf>
    <xf numFmtId="165" fontId="5" fillId="5" borderId="195" xfId="0" applyNumberFormat="1" applyFont="1" applyFill="1" applyBorder="1" applyAlignment="1" applyProtection="1">
      <alignment horizontal="right" vertical="center"/>
    </xf>
    <xf numFmtId="165" fontId="5" fillId="5" borderId="196" xfId="0" applyNumberFormat="1" applyFont="1" applyFill="1" applyBorder="1" applyAlignment="1" applyProtection="1">
      <alignment horizontal="right" vertical="center"/>
    </xf>
    <xf numFmtId="165" fontId="13" fillId="5" borderId="198" xfId="0" applyNumberFormat="1" applyFont="1" applyFill="1" applyBorder="1" applyAlignment="1" applyProtection="1">
      <alignment horizontal="right" vertical="center"/>
    </xf>
    <xf numFmtId="0" fontId="5" fillId="4" borderId="175" xfId="0" applyNumberFormat="1" applyFont="1" applyFill="1" applyBorder="1" applyAlignment="1" applyProtection="1">
      <alignment horizontal="center"/>
    </xf>
    <xf numFmtId="0" fontId="0" fillId="0" borderId="96" xfId="0" applyFont="1" applyBorder="1"/>
    <xf numFmtId="49" fontId="5" fillId="4" borderId="141" xfId="0" applyNumberFormat="1" applyFont="1" applyFill="1" applyBorder="1" applyAlignment="1" applyProtection="1">
      <alignment horizontal="center" vertical="center" wrapText="1"/>
    </xf>
    <xf numFmtId="49" fontId="5" fillId="4" borderId="33" xfId="0" applyNumberFormat="1" applyFont="1" applyFill="1" applyBorder="1" applyAlignment="1" applyProtection="1">
      <alignment horizontal="center" vertical="center" wrapText="1"/>
    </xf>
    <xf numFmtId="49" fontId="5" fillId="4" borderId="176" xfId="0" applyNumberFormat="1" applyFont="1" applyFill="1" applyBorder="1" applyAlignment="1" applyProtection="1">
      <alignment horizontal="center" vertical="center" wrapText="1"/>
    </xf>
    <xf numFmtId="49" fontId="5" fillId="4" borderId="48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49" fontId="5" fillId="4" borderId="95" xfId="0" applyNumberFormat="1" applyFont="1" applyFill="1" applyBorder="1" applyAlignment="1" applyProtection="1">
      <alignment horizontal="center" vertical="center" wrapText="1"/>
    </xf>
    <xf numFmtId="49" fontId="5" fillId="4" borderId="172" xfId="0" applyNumberFormat="1" applyFont="1" applyFill="1" applyBorder="1" applyAlignment="1" applyProtection="1">
      <alignment horizontal="center" vertical="center" wrapText="1"/>
    </xf>
    <xf numFmtId="49" fontId="5" fillId="4" borderId="177" xfId="0" applyNumberFormat="1" applyFont="1" applyFill="1" applyBorder="1" applyAlignment="1" applyProtection="1">
      <alignment horizontal="center" vertical="center" wrapText="1"/>
    </xf>
    <xf numFmtId="49" fontId="5" fillId="4" borderId="178" xfId="0" applyNumberFormat="1" applyFont="1" applyFill="1" applyBorder="1" applyAlignment="1" applyProtection="1">
      <alignment horizontal="center" vertical="center" wrapText="1"/>
    </xf>
    <xf numFmtId="0" fontId="5" fillId="4" borderId="174" xfId="0" applyNumberFormat="1" applyFont="1" applyFill="1" applyBorder="1" applyAlignment="1" applyProtection="1">
      <alignment horizontal="center"/>
    </xf>
    <xf numFmtId="0" fontId="0" fillId="0" borderId="148" xfId="0" applyFont="1" applyBorder="1"/>
    <xf numFmtId="0" fontId="5" fillId="4" borderId="143" xfId="0" applyNumberFormat="1" applyFont="1" applyFill="1" applyBorder="1" applyAlignment="1" applyProtection="1">
      <alignment horizontal="center"/>
    </xf>
    <xf numFmtId="0" fontId="0" fillId="0" borderId="123" xfId="0" applyFont="1" applyBorder="1"/>
    <xf numFmtId="0" fontId="5" fillId="4" borderId="142" xfId="0" applyNumberFormat="1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96" xfId="0" applyBorder="1"/>
    <xf numFmtId="0" fontId="5" fillId="4" borderId="184" xfId="0" applyNumberFormat="1" applyFont="1" applyFill="1" applyBorder="1" applyAlignment="1" applyProtection="1">
      <alignment horizontal="center"/>
    </xf>
    <xf numFmtId="0" fontId="0" fillId="0" borderId="127" xfId="0" applyBorder="1"/>
    <xf numFmtId="0" fontId="0" fillId="0" borderId="123" xfId="0" applyBorder="1"/>
    <xf numFmtId="0" fontId="5" fillId="4" borderId="185" xfId="0" applyNumberFormat="1" applyFont="1" applyFill="1" applyBorder="1" applyAlignment="1" applyProtection="1">
      <alignment horizontal="center"/>
    </xf>
    <xf numFmtId="0" fontId="0" fillId="0" borderId="170" xfId="0" applyBorder="1"/>
    <xf numFmtId="49" fontId="9" fillId="4" borderId="179" xfId="0" applyNumberFormat="1" applyFont="1" applyFill="1" applyBorder="1" applyAlignment="1" applyProtection="1">
      <alignment horizontal="center" vertical="center" textRotation="90" shrinkToFit="1"/>
    </xf>
    <xf numFmtId="49" fontId="9" fillId="4" borderId="180" xfId="0" applyNumberFormat="1" applyFont="1" applyFill="1" applyBorder="1" applyAlignment="1" applyProtection="1">
      <alignment horizontal="center" vertical="center" textRotation="90" shrinkToFit="1"/>
    </xf>
    <xf numFmtId="49" fontId="9" fillId="4" borderId="181" xfId="0" applyNumberFormat="1" applyFont="1" applyFill="1" applyBorder="1" applyAlignment="1" applyProtection="1">
      <alignment horizontal="center" vertical="center" textRotation="90" shrinkToFit="1"/>
    </xf>
    <xf numFmtId="49" fontId="9" fillId="4" borderId="182" xfId="0" applyNumberFormat="1" applyFont="1" applyFill="1" applyBorder="1" applyAlignment="1" applyProtection="1">
      <alignment horizontal="center" vertical="center" textRotation="90" shrinkToFit="1"/>
    </xf>
    <xf numFmtId="49" fontId="9" fillId="4" borderId="183" xfId="0" applyNumberFormat="1" applyFont="1" applyFill="1" applyBorder="1" applyAlignment="1" applyProtection="1">
      <alignment horizontal="center" vertical="center" textRotation="90" shrinkToFit="1"/>
    </xf>
    <xf numFmtId="0" fontId="0" fillId="0" borderId="5" xfId="0" applyBorder="1"/>
    <xf numFmtId="49" fontId="9" fillId="4" borderId="158" xfId="0" applyNumberFormat="1" applyFont="1" applyFill="1" applyBorder="1" applyAlignment="1" applyProtection="1">
      <alignment horizontal="center" vertical="center" textRotation="90" shrinkToFit="1"/>
    </xf>
    <xf numFmtId="49" fontId="9" fillId="4" borderId="170" xfId="0" applyNumberFormat="1" applyFont="1" applyFill="1" applyBorder="1" applyAlignment="1" applyProtection="1">
      <alignment horizontal="center" vertical="center" textRotation="90" shrinkToFit="1"/>
    </xf>
    <xf numFmtId="49" fontId="9" fillId="4" borderId="186" xfId="0" applyNumberFormat="1" applyFont="1" applyFill="1" applyBorder="1" applyAlignment="1" applyProtection="1">
      <alignment horizontal="center" vertical="center" textRotation="90" shrinkToFit="1"/>
    </xf>
    <xf numFmtId="0" fontId="0" fillId="0" borderId="148" xfId="0" applyBorder="1"/>
    <xf numFmtId="0" fontId="14" fillId="0" borderId="0" xfId="0" applyFont="1" applyFill="1" applyAlignment="1" applyProtection="1">
      <alignment horizontal="left" vertical="top"/>
    </xf>
    <xf numFmtId="0" fontId="5" fillId="4" borderId="188" xfId="0" applyNumberFormat="1" applyFont="1" applyFill="1" applyBorder="1" applyAlignment="1" applyProtection="1">
      <alignment horizontal="center"/>
    </xf>
    <xf numFmtId="0" fontId="0" fillId="0" borderId="154" xfId="0" applyBorder="1"/>
    <xf numFmtId="49" fontId="9" fillId="4" borderId="187" xfId="0" applyNumberFormat="1" applyFont="1" applyFill="1" applyBorder="1" applyAlignment="1" applyProtection="1">
      <alignment horizontal="center" vertical="center" textRotation="90" shrinkToFi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4" borderId="170" xfId="0" applyFill="1" applyBorder="1" applyAlignment="1" applyProtection="1">
      <alignment horizontal="center" vertical="center" textRotation="90" shrinkToFit="1"/>
    </xf>
    <xf numFmtId="0" fontId="0" fillId="4" borderId="189" xfId="0" applyFill="1" applyBorder="1" applyAlignment="1" applyProtection="1">
      <alignment horizontal="center" vertical="center" textRotation="90" shrinkToFit="1"/>
    </xf>
    <xf numFmtId="0" fontId="5" fillId="4" borderId="141" xfId="0" applyNumberFormat="1" applyFont="1" applyFill="1" applyBorder="1" applyAlignment="1" applyProtection="1">
      <alignment horizontal="center"/>
    </xf>
    <xf numFmtId="0" fontId="0" fillId="0" borderId="48" xfId="0" applyBorder="1"/>
    <xf numFmtId="0" fontId="6" fillId="0" borderId="2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49" fontId="9" fillId="4" borderId="158" xfId="0" applyNumberFormat="1" applyFont="1" applyFill="1" applyBorder="1" applyAlignment="1" applyProtection="1">
      <alignment horizontal="center" textRotation="90" shrinkToFit="1"/>
    </xf>
    <xf numFmtId="49" fontId="9" fillId="4" borderId="189" xfId="0" applyNumberFormat="1" applyFont="1" applyFill="1" applyBorder="1" applyAlignment="1" applyProtection="1">
      <alignment horizontal="center" textRotation="90" shrinkToFit="1"/>
    </xf>
    <xf numFmtId="0" fontId="24" fillId="8" borderId="0" xfId="0" applyFont="1" applyFill="1" applyBorder="1" applyAlignment="1" applyProtection="1">
      <alignment horizontal="left" vertical="top" wrapText="1"/>
    </xf>
    <xf numFmtId="0" fontId="24" fillId="8" borderId="0" xfId="0" applyFont="1" applyFill="1" applyAlignment="1" applyProtection="1">
      <alignment horizontal="left" vertical="top"/>
    </xf>
    <xf numFmtId="49" fontId="9" fillId="4" borderId="189" xfId="0" applyNumberFormat="1" applyFont="1" applyFill="1" applyBorder="1" applyAlignment="1" applyProtection="1">
      <alignment horizontal="center" vertical="center" textRotation="90" shrinkToFit="1"/>
    </xf>
    <xf numFmtId="0" fontId="5" fillId="4" borderId="190" xfId="0" applyNumberFormat="1" applyFont="1" applyFill="1" applyBorder="1" applyAlignment="1" applyProtection="1">
      <alignment horizontal="center"/>
    </xf>
    <xf numFmtId="0" fontId="0" fillId="0" borderId="122" xfId="0" applyBorder="1"/>
    <xf numFmtId="0" fontId="5" fillId="4" borderId="148" xfId="0" applyNumberFormat="1" applyFont="1" applyFill="1" applyBorder="1" applyAlignment="1" applyProtection="1">
      <alignment horizontal="center"/>
    </xf>
    <xf numFmtId="49" fontId="5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7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6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5" fillId="4" borderId="175" xfId="0" applyNumberFormat="1" applyFont="1" applyFill="1" applyBorder="1" applyAlignment="1" applyProtection="1">
      <alignment horizontal="center" vertical="center"/>
    </xf>
    <xf numFmtId="0" fontId="5" fillId="4" borderId="96" xfId="0" applyNumberFormat="1" applyFont="1" applyFill="1" applyBorder="1" applyAlignment="1" applyProtection="1">
      <alignment horizontal="center" vertical="center"/>
    </xf>
    <xf numFmtId="0" fontId="5" fillId="4" borderId="174" xfId="0" applyNumberFormat="1" applyFont="1" applyFill="1" applyBorder="1" applyAlignment="1" applyProtection="1">
      <alignment horizontal="center" vertical="center"/>
    </xf>
    <xf numFmtId="0" fontId="5" fillId="4" borderId="148" xfId="0" applyNumberFormat="1" applyFont="1" applyFill="1" applyBorder="1" applyAlignment="1" applyProtection="1">
      <alignment horizontal="center" vertical="center"/>
    </xf>
    <xf numFmtId="49" fontId="6" fillId="4" borderId="7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5" fillId="4" borderId="127" xfId="0" applyNumberFormat="1" applyFont="1" applyFill="1" applyBorder="1" applyAlignment="1" applyProtection="1">
      <alignment horizontal="center"/>
    </xf>
    <xf numFmtId="0" fontId="5" fillId="4" borderId="192" xfId="0" applyNumberFormat="1" applyFont="1" applyFill="1" applyBorder="1" applyAlignment="1" applyProtection="1">
      <alignment horizontal="center"/>
    </xf>
    <xf numFmtId="0" fontId="5" fillId="4" borderId="193" xfId="0" applyNumberFormat="1" applyFont="1" applyFill="1" applyBorder="1" applyAlignment="1" applyProtection="1">
      <alignment horizontal="center"/>
    </xf>
  </cellXfs>
  <cellStyles count="2">
    <cellStyle name="Normální" xfId="0" builtinId="0"/>
    <cellStyle name="Procenta" xfId="1" builtinId="5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6/relationships/vbaProject" Target="vbaProject.bin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microsoft.com/office/2006/relationships/attachedToolbars" Target="attachedToolbars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7075814087833"/>
          <c:y val="3.8461517042122612E-2"/>
          <c:w val="0.81884154547095023"/>
          <c:h val="0.74125874125874125"/>
        </c:manualLayout>
      </c:layout>
      <c:areaChart>
        <c:grouping val="stacked"/>
        <c:varyColors val="0"/>
        <c:ser>
          <c:idx val="2"/>
          <c:order val="3"/>
          <c:tx>
            <c:strRef>
              <c:f>'GB1'!$I$14</c:f>
              <c:strCache>
                <c:ptCount val="1"/>
                <c:pt idx="0">
                  <c:v>populace 3–5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'GB1'!$J$10:$X$10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'GB1'!$J$14:$X$14</c:f>
              <c:numCache>
                <c:formatCode>#,##0</c:formatCode>
                <c:ptCount val="11"/>
                <c:pt idx="0">
                  <c:v>296684</c:v>
                </c:pt>
                <c:pt idx="1">
                  <c:v>308417</c:v>
                </c:pt>
                <c:pt idx="2">
                  <c:v>326341</c:v>
                </c:pt>
                <c:pt idx="3">
                  <c:v>350029</c:v>
                </c:pt>
                <c:pt idx="4">
                  <c:v>362743</c:v>
                </c:pt>
                <c:pt idx="5">
                  <c:v>363968</c:v>
                </c:pt>
                <c:pt idx="6">
                  <c:v>350777</c:v>
                </c:pt>
                <c:pt idx="7">
                  <c:v>339377</c:v>
                </c:pt>
                <c:pt idx="8">
                  <c:v>328802</c:v>
                </c:pt>
                <c:pt idx="9">
                  <c:v>331149</c:v>
                </c:pt>
                <c:pt idx="10">
                  <c:v>333936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10-40C1-AFDB-67830B11D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1566192"/>
        <c:axId val="-701569456"/>
      </c:areaChart>
      <c:barChart>
        <c:barDir val="col"/>
        <c:grouping val="stacked"/>
        <c:varyColors val="0"/>
        <c:ser>
          <c:idx val="3"/>
          <c:order val="0"/>
          <c:tx>
            <c:strRef>
              <c:f>'GB1'!$I$11</c:f>
              <c:strCache>
                <c:ptCount val="1"/>
                <c:pt idx="0">
                  <c:v>běžné třídy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'GB1'!$J$11:$X$11</c:f>
              <c:numCache>
                <c:formatCode>#,##0</c:formatCode>
                <c:ptCount val="11"/>
                <c:pt idx="0">
                  <c:v>294266</c:v>
                </c:pt>
                <c:pt idx="1">
                  <c:v>306489</c:v>
                </c:pt>
                <c:pt idx="2">
                  <c:v>320931</c:v>
                </c:pt>
                <c:pt idx="3">
                  <c:v>334741</c:v>
                </c:pt>
                <c:pt idx="4">
                  <c:v>346458</c:v>
                </c:pt>
                <c:pt idx="5">
                  <c:v>355592</c:v>
                </c:pt>
                <c:pt idx="6">
                  <c:v>359616</c:v>
                </c:pt>
                <c:pt idx="7">
                  <c:v>359456</c:v>
                </c:pt>
                <c:pt idx="8">
                  <c:v>355140</c:v>
                </c:pt>
                <c:pt idx="9">
                  <c:v>355682</c:v>
                </c:pt>
                <c:pt idx="10">
                  <c:v>356842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10-40C1-AFDB-67830B11DBE4}"/>
            </c:ext>
          </c:extLst>
        </c:ser>
        <c:ser>
          <c:idx val="0"/>
          <c:order val="1"/>
          <c:tx>
            <c:strRef>
              <c:f>'GB1'!$I$12</c:f>
              <c:strCache>
                <c:ptCount val="1"/>
                <c:pt idx="0">
                  <c:v>speciální třídy včetně škol
pro žáky se SVP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'GB1'!$J$12:$X$12</c:f>
              <c:numCache>
                <c:formatCode>#,##0</c:formatCode>
                <c:ptCount val="11"/>
                <c:pt idx="0">
                  <c:v>7354</c:v>
                </c:pt>
                <c:pt idx="1">
                  <c:v>7519</c:v>
                </c:pt>
                <c:pt idx="2">
                  <c:v>7681</c:v>
                </c:pt>
                <c:pt idx="3">
                  <c:v>7780</c:v>
                </c:pt>
                <c:pt idx="4">
                  <c:v>7882</c:v>
                </c:pt>
                <c:pt idx="5">
                  <c:v>7976</c:v>
                </c:pt>
                <c:pt idx="6">
                  <c:v>7987</c:v>
                </c:pt>
                <c:pt idx="7">
                  <c:v>7905</c:v>
                </c:pt>
                <c:pt idx="8">
                  <c:v>7513</c:v>
                </c:pt>
                <c:pt idx="9">
                  <c:v>7074</c:v>
                </c:pt>
                <c:pt idx="10">
                  <c:v>6934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10-40C1-AFDB-67830B11DBE4}"/>
            </c:ext>
          </c:extLst>
        </c:ser>
        <c:ser>
          <c:idx val="1"/>
          <c:order val="2"/>
          <c:tx>
            <c:strRef>
              <c:f>'GB1'!$I$13</c:f>
              <c:strCache>
                <c:ptCount val="1"/>
                <c:pt idx="0">
                  <c:v>přípravné třídy pro děti se sociálním znevýhodněním
a přípravný stupeň základní školy speciální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4.7650552608836487E-3"/>
                  <c:y val="-3.87438364376259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82-43E6-8933-44A3D530C2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767035072557659E-3"/>
                  <c:y val="-2.8230829880255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82-43E6-8933-44A3D530C28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8238891519044501E-17"/>
                  <c:y val="-5.12087411506934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082-43E6-8933-44A3D530C28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88351753627883E-3"/>
                  <c:y val="-4.55319124686364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082-43E6-8933-44A3D530C28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238891519044501E-17"/>
                  <c:y val="-3.6147065544107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082-43E6-8933-44A3D530C28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6477783038089E-16"/>
                  <c:y val="-2.6106683789741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082-43E6-8933-44A3D530C28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588351753627883E-3"/>
                  <c:y val="-2.4510678912385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082-43E6-8933-44A3D530C28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16477783038089E-16"/>
                  <c:y val="-3.8462761632572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082-43E6-8933-44A3D530C28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67035072557659E-3"/>
                  <c:y val="-3.88267433945122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082-43E6-8933-44A3D530C28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46532696867716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082-43E6-8933-44A3D530C2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t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'GB1'!$J$13:$X$13</c:f>
              <c:numCache>
                <c:formatCode>#,##0</c:formatCode>
                <c:ptCount val="11"/>
                <c:pt idx="0">
                  <c:v>2279</c:v>
                </c:pt>
                <c:pt idx="1">
                  <c:v>2663</c:v>
                </c:pt>
                <c:pt idx="2">
                  <c:v>3170</c:v>
                </c:pt>
                <c:pt idx="3">
                  <c:v>3329</c:v>
                </c:pt>
                <c:pt idx="4">
                  <c:v>3764</c:v>
                </c:pt>
                <c:pt idx="5">
                  <c:v>3784</c:v>
                </c:pt>
                <c:pt idx="6">
                  <c:v>4087</c:v>
                </c:pt>
                <c:pt idx="7">
                  <c:v>4776</c:v>
                </c:pt>
                <c:pt idx="8">
                  <c:v>4800</c:v>
                </c:pt>
                <c:pt idx="9">
                  <c:v>3635</c:v>
                </c:pt>
                <c:pt idx="10">
                  <c:v>3421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10-40C1-AFDB-67830B11D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701566192"/>
        <c:axId val="-701569456"/>
      </c:barChart>
      <c:catAx>
        <c:axId val="-70156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569456"/>
        <c:scaling>
          <c:orientation val="minMax"/>
          <c:min val="2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sz="1000" b="0"/>
                  <a:t>populace 3–5 let/děti</a:t>
                </a:r>
              </a:p>
            </c:rich>
          </c:tx>
          <c:layout>
            <c:manualLayout>
              <c:xMode val="edge"/>
              <c:yMode val="edge"/>
              <c:x val="1.566572078251555E-2"/>
              <c:y val="0.314285740506212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619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316812390644478E-2"/>
          <c:y val="0.89141932620550413"/>
          <c:w val="0.88869418725791705"/>
          <c:h val="6.654996934343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77990430622011E-2"/>
          <c:y val="5.1146472570947302E-2"/>
          <c:w val="0.89593301435406703"/>
          <c:h val="0.825398247007011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'GB2'!$H$11</c:f>
              <c:strCache>
                <c:ptCount val="1"/>
                <c:pt idx="0">
                  <c:v>do 3 let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'GB2'!$I$10:$W$10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'GB2'!$I$11:$W$11</c:f>
              <c:numCache>
                <c:formatCode>0%</c:formatCode>
                <c:ptCount val="11"/>
                <c:pt idx="0">
                  <c:v>8.7474305417412634E-2</c:v>
                </c:pt>
                <c:pt idx="1">
                  <c:v>9.808667295100762E-2</c:v>
                </c:pt>
                <c:pt idx="2">
                  <c:v>0.10054410672769101</c:v>
                </c:pt>
                <c:pt idx="3">
                  <c:v>9.1541832471585691E-2</c:v>
                </c:pt>
                <c:pt idx="4">
                  <c:v>9.017045775244116E-2</c:v>
                </c:pt>
                <c:pt idx="5">
                  <c:v>9.1154887118778324E-2</c:v>
                </c:pt>
                <c:pt idx="6">
                  <c:v>0.10309491489460096</c:v>
                </c:pt>
                <c:pt idx="7">
                  <c:v>0.11520275696113633</c:v>
                </c:pt>
                <c:pt idx="8">
                  <c:v>0.12333828756414533</c:v>
                </c:pt>
                <c:pt idx="9">
                  <c:v>0.12534871924930255</c:v>
                </c:pt>
                <c:pt idx="10">
                  <c:v>0.12473060344827586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F6-4D93-BA97-E02619B9AEA1}"/>
            </c:ext>
          </c:extLst>
        </c:ser>
        <c:ser>
          <c:idx val="1"/>
          <c:order val="1"/>
          <c:tx>
            <c:strRef>
              <c:f>'GB2'!$H$12</c:f>
              <c:strCache>
                <c:ptCount val="1"/>
                <c:pt idx="0">
                  <c:v>3leté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'GB2'!$I$10:$W$10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'GB2'!$I$12:$W$12</c:f>
              <c:numCache>
                <c:formatCode>0%</c:formatCode>
                <c:ptCount val="11"/>
                <c:pt idx="0">
                  <c:v>0.26200185664080633</c:v>
                </c:pt>
                <c:pt idx="1">
                  <c:v>0.25901887849991084</c:v>
                </c:pt>
                <c:pt idx="2">
                  <c:v>0.26555025379474884</c:v>
                </c:pt>
                <c:pt idx="3">
                  <c:v>0.27003307826381451</c:v>
                </c:pt>
                <c:pt idx="4">
                  <c:v>0.25780323982615566</c:v>
                </c:pt>
                <c:pt idx="5">
                  <c:v>0.25405151168419665</c:v>
                </c:pt>
                <c:pt idx="6">
                  <c:v>0.25059643147634814</c:v>
                </c:pt>
                <c:pt idx="7">
                  <c:v>0.24673277783978156</c:v>
                </c:pt>
                <c:pt idx="8">
                  <c:v>0.25200398176769528</c:v>
                </c:pt>
                <c:pt idx="9">
                  <c:v>0.25294688440714969</c:v>
                </c:pt>
                <c:pt idx="10">
                  <c:v>0.2557782811400422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F6-4D93-BA97-E02619B9AEA1}"/>
            </c:ext>
          </c:extLst>
        </c:ser>
        <c:ser>
          <c:idx val="2"/>
          <c:order val="2"/>
          <c:tx>
            <c:strRef>
              <c:f>'GB2'!$H$13</c:f>
              <c:strCache>
                <c:ptCount val="1"/>
                <c:pt idx="0">
                  <c:v>4leté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'GB2'!$I$10:$W$10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'GB2'!$I$13:$W$13</c:f>
              <c:numCache>
                <c:formatCode>0%</c:formatCode>
                <c:ptCount val="11"/>
                <c:pt idx="0">
                  <c:v>0.29220210861348717</c:v>
                </c:pt>
                <c:pt idx="1">
                  <c:v>0.29146072711523274</c:v>
                </c:pt>
                <c:pt idx="2">
                  <c:v>0.28242121407617493</c:v>
                </c:pt>
                <c:pt idx="3">
                  <c:v>0.29161423679132081</c:v>
                </c:pt>
                <c:pt idx="4">
                  <c:v>0.30136027544166621</c:v>
                </c:pt>
                <c:pt idx="5">
                  <c:v>0.29200314659155924</c:v>
                </c:pt>
                <c:pt idx="6">
                  <c:v>0.29125170360415992</c:v>
                </c:pt>
                <c:pt idx="7">
                  <c:v>0.28174193776693768</c:v>
                </c:pt>
                <c:pt idx="8">
                  <c:v>0.27607106517800761</c:v>
                </c:pt>
                <c:pt idx="9">
                  <c:v>0.27543031679696545</c:v>
                </c:pt>
                <c:pt idx="10">
                  <c:v>0.27450409042927515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F6-4D93-BA97-E02619B9AEA1}"/>
            </c:ext>
          </c:extLst>
        </c:ser>
        <c:ser>
          <c:idx val="3"/>
          <c:order val="3"/>
          <c:tx>
            <c:strRef>
              <c:f>'GB2'!$H$14</c:f>
              <c:strCache>
                <c:ptCount val="1"/>
                <c:pt idx="0">
                  <c:v>5leté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'GB2'!$I$10:$W$10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'GB2'!$I$14:$W$14</c:f>
              <c:numCache>
                <c:formatCode>0%</c:formatCode>
                <c:ptCount val="11"/>
                <c:pt idx="0">
                  <c:v>0.29151581460115378</c:v>
                </c:pt>
                <c:pt idx="1">
                  <c:v>0.28763598379659117</c:v>
                </c:pt>
                <c:pt idx="2">
                  <c:v>0.28841003980378077</c:v>
                </c:pt>
                <c:pt idx="3">
                  <c:v>0.28307461440320447</c:v>
                </c:pt>
                <c:pt idx="4">
                  <c:v>0.29454478749223911</c:v>
                </c:pt>
                <c:pt idx="5">
                  <c:v>0.30590426000088017</c:v>
                </c:pt>
                <c:pt idx="6">
                  <c:v>0.29923586042551337</c:v>
                </c:pt>
                <c:pt idx="7">
                  <c:v>0.29938126257278264</c:v>
                </c:pt>
                <c:pt idx="8">
                  <c:v>0.29192919953785024</c:v>
                </c:pt>
                <c:pt idx="9">
                  <c:v>0.2891778495738182</c:v>
                </c:pt>
                <c:pt idx="10">
                  <c:v>0.28794917751583393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F6-4D93-BA97-E02619B9AEA1}"/>
            </c:ext>
          </c:extLst>
        </c:ser>
        <c:ser>
          <c:idx val="4"/>
          <c:order val="4"/>
          <c:tx>
            <c:strRef>
              <c:f>'GB2'!$H$15</c:f>
              <c:strCache>
                <c:ptCount val="1"/>
                <c:pt idx="0">
                  <c:v>starší než 5 let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'GB2'!$I$10:$W$10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'GB2'!$I$15:$W$15</c:f>
              <c:numCache>
                <c:formatCode>0%</c:formatCode>
                <c:ptCount val="11"/>
                <c:pt idx="0">
                  <c:v>6.6805914727140106E-2</c:v>
                </c:pt>
                <c:pt idx="1">
                  <c:v>6.3797737637257643E-2</c:v>
                </c:pt>
                <c:pt idx="2">
                  <c:v>6.3074385597604476E-2</c:v>
                </c:pt>
                <c:pt idx="3">
                  <c:v>6.3736238070074544E-2</c:v>
                </c:pt>
                <c:pt idx="4">
                  <c:v>5.6121239487497886E-2</c:v>
                </c:pt>
                <c:pt idx="5">
                  <c:v>5.6886194604585667E-2</c:v>
                </c:pt>
                <c:pt idx="6">
                  <c:v>5.5821089599377594E-2</c:v>
                </c:pt>
                <c:pt idx="7">
                  <c:v>5.6941264859361768E-2</c:v>
                </c:pt>
                <c:pt idx="8">
                  <c:v>5.6657465952301513E-2</c:v>
                </c:pt>
                <c:pt idx="9">
                  <c:v>5.7096229972764062E-2</c:v>
                </c:pt>
                <c:pt idx="10">
                  <c:v>5.7037847466572839E-2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F6-4D93-BA97-E02619B9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701568912"/>
        <c:axId val="-701564016"/>
      </c:barChart>
      <c:catAx>
        <c:axId val="-70156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56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8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32878286663872"/>
          <c:y val="0.93474593453596078"/>
          <c:w val="0.85653879490107188"/>
          <c:h val="4.72781238479643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45231939534377E-2"/>
          <c:y val="3.3088264993344468E-2"/>
          <c:w val="0.87277101802345258"/>
          <c:h val="0.830883098721761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0–50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'GB3'!$J$11:$X$11</c:f>
              <c:numCache>
                <c:formatCode>0%</c:formatCode>
                <c:ptCount val="11"/>
                <c:pt idx="0">
                  <c:v>0.57683510085256806</c:v>
                </c:pt>
                <c:pt idx="1">
                  <c:v>0.56009117281392462</c:v>
                </c:pt>
                <c:pt idx="2">
                  <c:v>0.54057377049180333</c:v>
                </c:pt>
                <c:pt idx="3">
                  <c:v>0.52849320624619756</c:v>
                </c:pt>
                <c:pt idx="4">
                  <c:v>0.51945719417281977</c:v>
                </c:pt>
                <c:pt idx="5">
                  <c:v>0.51681415929203545</c:v>
                </c:pt>
                <c:pt idx="6">
                  <c:v>0.52113222179139196</c:v>
                </c:pt>
                <c:pt idx="7">
                  <c:v>0.52678057208677287</c:v>
                </c:pt>
                <c:pt idx="8">
                  <c:v>0.53618736801689382</c:v>
                </c:pt>
                <c:pt idx="9">
                  <c:v>0.539191497437844</c:v>
                </c:pt>
                <c:pt idx="10">
                  <c:v>0.54526475612070602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8F-4E1F-931A-9F7BB54F4B77}"/>
            </c:ext>
          </c:extLst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'GB3'!$J$12:$X$12</c:f>
              <c:numCache>
                <c:formatCode>0%</c:formatCode>
                <c:ptCount val="11"/>
                <c:pt idx="0">
                  <c:v>0.26284050738199211</c:v>
                </c:pt>
                <c:pt idx="1">
                  <c:v>0.26377952755905509</c:v>
                </c:pt>
                <c:pt idx="2">
                  <c:v>0.26946721311475408</c:v>
                </c:pt>
                <c:pt idx="3">
                  <c:v>0.26931656864733322</c:v>
                </c:pt>
                <c:pt idx="4">
                  <c:v>0.26840949910197565</c:v>
                </c:pt>
                <c:pt idx="5">
                  <c:v>0.26666666666666666</c:v>
                </c:pt>
                <c:pt idx="6">
                  <c:v>0.26269872043427683</c:v>
                </c:pt>
                <c:pt idx="7">
                  <c:v>0.25839892493760797</c:v>
                </c:pt>
                <c:pt idx="8">
                  <c:v>0.25091188327894032</c:v>
                </c:pt>
                <c:pt idx="9">
                  <c:v>0.25166065667109511</c:v>
                </c:pt>
                <c:pt idx="10">
                  <c:v>0.24748529132662744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8F-4E1F-931A-9F7BB54F4B77}"/>
            </c:ext>
          </c:extLst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'GB3'!$J$13:$X$13</c:f>
              <c:numCache>
                <c:formatCode>0%</c:formatCode>
                <c:ptCount val="11"/>
                <c:pt idx="0">
                  <c:v>0.1025161156165523</c:v>
                </c:pt>
                <c:pt idx="1">
                  <c:v>0.11002900953170328</c:v>
                </c:pt>
                <c:pt idx="2">
                  <c:v>0.11536885245901639</c:v>
                </c:pt>
                <c:pt idx="3">
                  <c:v>0.12147637396065707</c:v>
                </c:pt>
                <c:pt idx="4">
                  <c:v>0.12592296946717221</c:v>
                </c:pt>
                <c:pt idx="5">
                  <c:v>0.1272369714847591</c:v>
                </c:pt>
                <c:pt idx="6">
                  <c:v>0.12543621558743698</c:v>
                </c:pt>
                <c:pt idx="7">
                  <c:v>0.12555192935304282</c:v>
                </c:pt>
                <c:pt idx="8">
                  <c:v>0.12574390478018813</c:v>
                </c:pt>
                <c:pt idx="9">
                  <c:v>0.12260390966027709</c:v>
                </c:pt>
                <c:pt idx="10">
                  <c:v>0.12279369899411653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8F-4E1F-931A-9F7BB54F4B77}"/>
            </c:ext>
          </c:extLst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151 a více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'GB3'!$J$10:$X$10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'GB3'!$J$14:$X$14</c:f>
              <c:numCache>
                <c:formatCode>0%</c:formatCode>
                <c:ptCount val="11"/>
                <c:pt idx="0">
                  <c:v>5.7808276148887505E-2</c:v>
                </c:pt>
                <c:pt idx="1">
                  <c:v>6.6100290095317038E-2</c:v>
                </c:pt>
                <c:pt idx="2">
                  <c:v>7.4590163934426232E-2</c:v>
                </c:pt>
                <c:pt idx="3">
                  <c:v>8.0713851145812213E-2</c:v>
                </c:pt>
                <c:pt idx="4">
                  <c:v>8.621033725803233E-2</c:v>
                </c:pt>
                <c:pt idx="5">
                  <c:v>8.9282202556538834E-2</c:v>
                </c:pt>
                <c:pt idx="6">
                  <c:v>9.0732842186894147E-2</c:v>
                </c:pt>
                <c:pt idx="7">
                  <c:v>8.9268573622576314E-2</c:v>
                </c:pt>
                <c:pt idx="8">
                  <c:v>8.7156843923977725E-2</c:v>
                </c:pt>
                <c:pt idx="9">
                  <c:v>8.6543936230783824E-2</c:v>
                </c:pt>
                <c:pt idx="10">
                  <c:v>8.7872461567659904E-2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8F-4E1F-931A-9F7BB54F4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701568368"/>
        <c:axId val="-701563472"/>
      </c:barChart>
      <c:catAx>
        <c:axId val="-701568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56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8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14014251781473"/>
          <c:y val="0.94311926605504592"/>
          <c:w val="0.79599893186167614"/>
          <c:h val="4.03669724770642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/>
              <a:t>Zaměstnanci
</a:t>
            </a:r>
          </a:p>
        </c:rich>
      </c:tx>
      <c:layout>
        <c:manualLayout>
          <c:xMode val="edge"/>
          <c:yMode val="edge"/>
          <c:x val="0.44444514435695537"/>
          <c:y val="1.6778630519286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2865613048"/>
          <c:y val="0.14240528333490429"/>
          <c:w val="0.78428626136039437"/>
          <c:h val="0.63291237037735237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'GB4'!$J$11:$X$11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'GB4'!$J$13:$X$13</c:f>
              <c:numCache>
                <c:formatCode>0</c:formatCode>
                <c:ptCount val="11"/>
                <c:pt idx="0">
                  <c:v>19392.34534791124</c:v>
                </c:pt>
                <c:pt idx="1">
                  <c:v>20563.364736117728</c:v>
                </c:pt>
                <c:pt idx="2">
                  <c:v>19769.97842051593</c:v>
                </c:pt>
                <c:pt idx="3">
                  <c:v>19956.274819918886</c:v>
                </c:pt>
                <c:pt idx="4">
                  <c:v>21045.719088117512</c:v>
                </c:pt>
                <c:pt idx="5">
                  <c:v>20824.533154344892</c:v>
                </c:pt>
                <c:pt idx="6">
                  <c:v>21029.091173901626</c:v>
                </c:pt>
                <c:pt idx="7">
                  <c:v>21297.713929334372</c:v>
                </c:pt>
                <c:pt idx="8">
                  <c:v>22145.261924877566</c:v>
                </c:pt>
                <c:pt idx="9">
                  <c:v>23126.440705926616</c:v>
                </c:pt>
                <c:pt idx="10">
                  <c:v>25033.048433048432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35-48A3-8E81-08BDDC89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1562928"/>
        <c:axId val="-702211264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'GB4'!$J$11:$X$11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'GB4'!$J$12:$X$12</c:f>
              <c:numCache>
                <c:formatCode>0</c:formatCode>
                <c:ptCount val="11"/>
                <c:pt idx="0">
                  <c:v>17588.857230555495</c:v>
                </c:pt>
                <c:pt idx="1">
                  <c:v>18856.605463019958</c:v>
                </c:pt>
                <c:pt idx="2">
                  <c:v>18386.079931079814</c:v>
                </c:pt>
                <c:pt idx="3">
                  <c:v>18918.548529283104</c:v>
                </c:pt>
                <c:pt idx="4">
                  <c:v>20603.758987267043</c:v>
                </c:pt>
                <c:pt idx="5">
                  <c:v>20678.761422264477</c:v>
                </c:pt>
                <c:pt idx="6">
                  <c:v>20966.003900379921</c:v>
                </c:pt>
                <c:pt idx="7">
                  <c:v>21297.713929334372</c:v>
                </c:pt>
                <c:pt idx="8">
                  <c:v>22300.278758351709</c:v>
                </c:pt>
                <c:pt idx="9">
                  <c:v>23843.360367810343</c:v>
                </c:pt>
                <c:pt idx="10">
                  <c:v>26359.8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35-48A3-8E81-08BDDC89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01562928"/>
        <c:axId val="-702211264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'GB4'!$J$11:$X$11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'GB4'!$J$14:$X$14</c:f>
              <c:numCache>
                <c:formatCode>0</c:formatCode>
                <c:ptCount val="11"/>
                <c:pt idx="0">
                  <c:v>31.624638000000001</c:v>
                </c:pt>
                <c:pt idx="1">
                  <c:v>32.6688049999999</c:v>
                </c:pt>
                <c:pt idx="2">
                  <c:v>34.099727000000001</c:v>
                </c:pt>
                <c:pt idx="3">
                  <c:v>35.376873999999901</c:v>
                </c:pt>
                <c:pt idx="4">
                  <c:v>36.598816000000099</c:v>
                </c:pt>
                <c:pt idx="5">
                  <c:v>37.8836510000001</c:v>
                </c:pt>
                <c:pt idx="6">
                  <c:v>39.134307999999997</c:v>
                </c:pt>
                <c:pt idx="7">
                  <c:v>40.046604000000002</c:v>
                </c:pt>
                <c:pt idx="8">
                  <c:v>40.703772999999899</c:v>
                </c:pt>
                <c:pt idx="9">
                  <c:v>42.248151</c:v>
                </c:pt>
                <c:pt idx="10">
                  <c:v>44.068655600000007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35-48A3-8E81-08BDDC89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2214528"/>
        <c:axId val="-702212896"/>
      </c:lineChart>
      <c:catAx>
        <c:axId val="-701562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22112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02211264"/>
        <c:scaling>
          <c:orientation val="minMax"/>
          <c:max val="32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6742707161604801E-2"/>
              <c:y val="0.261745240705671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1562928"/>
        <c:crosses val="autoZero"/>
        <c:crossBetween val="between"/>
        <c:majorUnit val="4000"/>
      </c:valAx>
      <c:catAx>
        <c:axId val="-7022145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-702212896"/>
        <c:crossesAt val="15"/>
        <c:auto val="0"/>
        <c:lblAlgn val="ctr"/>
        <c:lblOffset val="100"/>
        <c:noMultiLvlLbl val="0"/>
      </c:catAx>
      <c:valAx>
        <c:axId val="-702212896"/>
        <c:scaling>
          <c:orientation val="minMax"/>
          <c:max val="45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přepočtené počty zam. v tis.</a:t>
                </a:r>
              </a:p>
            </c:rich>
          </c:tx>
          <c:layout>
            <c:manualLayout>
              <c:xMode val="edge"/>
              <c:yMode val="edge"/>
              <c:x val="0.95129523809523808"/>
              <c:y val="0.19127545765640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2214528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71443569553805"/>
          <c:y val="0.91139373401109669"/>
          <c:w val="0.39285744281964757"/>
          <c:h val="7.91139240506328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 Narrow"/>
              </a:rPr>
              <a:t>Učitelé</a:t>
            </a:r>
            <a:r>
              <a:rPr lang="cs-CZ" sz="1000" b="1" i="0" u="none" strike="noStrike" baseline="30000">
                <a:solidFill>
                  <a:srgbClr val="000000"/>
                </a:solidFill>
                <a:latin typeface="Arial Narrow"/>
              </a:rPr>
              <a:t>1)</a:t>
            </a:r>
            <a:endParaRPr lang="cs-CZ" sz="1000" b="1" i="0" u="none" strike="noStrike" baseline="0">
              <a:solidFill>
                <a:srgbClr val="000000"/>
              </a:solidFill>
              <a:latin typeface="Arial Narrow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 sz="1000" b="1" i="0" u="none" strike="noStrike" baseline="0">
              <a:solidFill>
                <a:srgbClr val="000000"/>
              </a:solidFill>
              <a:latin typeface="Arial Narrow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 sz="1000" b="1" i="0" u="none" strike="noStrike" baseline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45966584176977876"/>
          <c:y val="1.607730851825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14293885528659"/>
          <c:y val="0.13636403990305368"/>
          <c:w val="0.80714342016142593"/>
          <c:h val="0.64848676753896639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'GB4'!$J$17:$X$17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'GB4'!$J$19:$X$19</c:f>
              <c:numCache>
                <c:formatCode>0</c:formatCode>
                <c:ptCount val="11"/>
                <c:pt idx="0">
                  <c:v>21903.159530937963</c:v>
                </c:pt>
                <c:pt idx="1">
                  <c:v>22940.731052988103</c:v>
                </c:pt>
                <c:pt idx="2">
                  <c:v>21826.456118486138</c:v>
                </c:pt>
                <c:pt idx="3">
                  <c:v>22178.027320557376</c:v>
                </c:pt>
                <c:pt idx="4">
                  <c:v>23826.951302543577</c:v>
                </c:pt>
                <c:pt idx="5">
                  <c:v>23563.790054814919</c:v>
                </c:pt>
                <c:pt idx="6">
                  <c:v>23791.569709236024</c:v>
                </c:pt>
                <c:pt idx="7">
                  <c:v>24108.012934292918</c:v>
                </c:pt>
                <c:pt idx="8">
                  <c:v>25123.806693338531</c:v>
                </c:pt>
                <c:pt idx="9">
                  <c:v>26274.090729513835</c:v>
                </c:pt>
                <c:pt idx="10">
                  <c:v>28509.591642924977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78-44D5-BBA4-2A55C61A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2213984"/>
        <c:axId val="-70220800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'GB4'!$J$17:$X$17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'GB4'!$J$18:$X$18</c:f>
              <c:numCache>
                <c:formatCode>0</c:formatCode>
                <c:ptCount val="11"/>
                <c:pt idx="0">
                  <c:v>19866.165694560732</c:v>
                </c:pt>
                <c:pt idx="1">
                  <c:v>21036.650375590092</c:v>
                </c:pt>
                <c:pt idx="2">
                  <c:v>20298.604190192109</c:v>
                </c:pt>
                <c:pt idx="3">
                  <c:v>21024.769899888393</c:v>
                </c:pt>
                <c:pt idx="4">
                  <c:v>23326.585325190164</c:v>
                </c:pt>
                <c:pt idx="5">
                  <c:v>23398.843524431213</c:v>
                </c:pt>
                <c:pt idx="6">
                  <c:v>23720.195000108317</c:v>
                </c:pt>
                <c:pt idx="7">
                  <c:v>24108.012934292918</c:v>
                </c:pt>
                <c:pt idx="8">
                  <c:v>25299.673340191901</c:v>
                </c:pt>
                <c:pt idx="9">
                  <c:v>27088.587542128764</c:v>
                </c:pt>
                <c:pt idx="10">
                  <c:v>30020.6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78-44D5-BBA4-2A55C61A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02213984"/>
        <c:axId val="-702208000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'GB4'!$J$17:$X$17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'GB4'!$J$21:$X$21</c:f>
              <c:numCache>
                <c:formatCode>0</c:formatCode>
                <c:ptCount val="11"/>
                <c:pt idx="0">
                  <c:v>23.378281000000001</c:v>
                </c:pt>
                <c:pt idx="1">
                  <c:v>24.192999</c:v>
                </c:pt>
                <c:pt idx="2">
                  <c:v>25.307734</c:v>
                </c:pt>
                <c:pt idx="3">
                  <c:v>26.371600999999998</c:v>
                </c:pt>
                <c:pt idx="4">
                  <c:v>27.365210999999999</c:v>
                </c:pt>
                <c:pt idx="5">
                  <c:v>28.308481</c:v>
                </c:pt>
                <c:pt idx="6">
                  <c:v>29.156565000000001</c:v>
                </c:pt>
                <c:pt idx="7">
                  <c:v>29.662489999999998</c:v>
                </c:pt>
                <c:pt idx="8">
                  <c:v>29.784758</c:v>
                </c:pt>
                <c:pt idx="9">
                  <c:v>30.082121999999998</c:v>
                </c:pt>
                <c:pt idx="10">
                  <c:v>30.802148799999998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78-44D5-BBA4-2A55C61A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2209088"/>
        <c:axId val="-702212352"/>
      </c:lineChart>
      <c:catAx>
        <c:axId val="-7022139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220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02208000"/>
        <c:scaling>
          <c:orientation val="minMax"/>
          <c:max val="32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7.6103487064116985E-3"/>
              <c:y val="0.26366563270500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2213984"/>
        <c:crosses val="autoZero"/>
        <c:crossBetween val="between"/>
        <c:majorUnit val="4000"/>
      </c:valAx>
      <c:catAx>
        <c:axId val="-7022090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-702212352"/>
        <c:crossesAt val="10"/>
        <c:auto val="0"/>
        <c:lblAlgn val="ctr"/>
        <c:lblOffset val="100"/>
        <c:noMultiLvlLbl val="0"/>
      </c:catAx>
      <c:valAx>
        <c:axId val="-702212352"/>
        <c:scaling>
          <c:orientation val="minMax"/>
          <c:max val="45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přepočtené počty uč. v tis.</a:t>
                </a:r>
              </a:p>
            </c:rich>
          </c:tx>
          <c:layout>
            <c:manualLayout>
              <c:xMode val="edge"/>
              <c:yMode val="edge"/>
              <c:x val="0.95890558680164972"/>
              <c:y val="0.221864948699594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2209088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428586426696661"/>
          <c:y val="0.90303284816670648"/>
          <c:w val="0.39285744281964757"/>
          <c:h val="7.57578938996261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28575</xdr:rowOff>
    </xdr:from>
    <xdr:to>
      <xdr:col>5</xdr:col>
      <xdr:colOff>2314575</xdr:colOff>
      <xdr:row>4</xdr:row>
      <xdr:rowOff>295275</xdr:rowOff>
    </xdr:to>
    <xdr:sp macro="" textlink="">
      <xdr:nvSpPr>
        <xdr:cNvPr id="1026" name="Kryt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525" y="28575"/>
          <a:ext cx="3381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 textlink="">
      <xdr:nvSpPr>
        <xdr:cNvPr id="2" name="TL_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57900" y="12192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  <a:endParaRPr lang="cs-CZ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 textlink="">
      <xdr:nvSpPr>
        <xdr:cNvPr id="1095" name="TL_U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57900" y="16764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 textlink="">
      <xdr:nvSpPr>
        <xdr:cNvPr id="1096" name="TL_U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57900" y="22288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 textlink="">
      <xdr:nvSpPr>
        <xdr:cNvPr id="1097" name="TL_U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57900" y="26289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 textlink="">
      <xdr:nvSpPr>
        <xdr:cNvPr id="1098" name="TL_U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57900" y="2933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 textlink="">
      <xdr:nvSpPr>
        <xdr:cNvPr id="1099" name="TL_U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57900" y="323850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 textlink="">
      <xdr:nvSpPr>
        <xdr:cNvPr id="1100" name="TL_U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57900" y="36385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 textlink="">
      <xdr:nvSpPr>
        <xdr:cNvPr id="1101" name="TL_U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57900" y="39433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 textlink="">
      <xdr:nvSpPr>
        <xdr:cNvPr id="1102" name="TL_U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57900" y="42481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 textlink="">
      <xdr:nvSpPr>
        <xdr:cNvPr id="1103" name="TL_U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057900" y="45529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 textlink="">
      <xdr:nvSpPr>
        <xdr:cNvPr id="1104" name="TL_U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57900" y="48577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 textlink="">
      <xdr:nvSpPr>
        <xdr:cNvPr id="1105" name="TL_U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57900" y="51625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 textlink="">
      <xdr:nvSpPr>
        <xdr:cNvPr id="1106" name="TL_U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57900" y="54673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B3.12</a:t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8</xdr:col>
      <xdr:colOff>0</xdr:colOff>
      <xdr:row>32</xdr:row>
      <xdr:rowOff>323850</xdr:rowOff>
    </xdr:to>
    <xdr:sp macro="[0]!List1.TL_14" textlink="">
      <xdr:nvSpPr>
        <xdr:cNvPr id="1107" name="TL_U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057900" y="5848350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B3.13</a:t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8</xdr:col>
      <xdr:colOff>0</xdr:colOff>
      <xdr:row>35</xdr:row>
      <xdr:rowOff>0</xdr:rowOff>
    </xdr:to>
    <xdr:sp macro="[0]!List1.TL_15" textlink="">
      <xdr:nvSpPr>
        <xdr:cNvPr id="1112" name="TL_U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57900" y="620077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B3.14</a:t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8</xdr:col>
      <xdr:colOff>0</xdr:colOff>
      <xdr:row>37</xdr:row>
      <xdr:rowOff>0</xdr:rowOff>
    </xdr:to>
    <xdr:sp macro="[0]!List1.TL_16" textlink="">
      <xdr:nvSpPr>
        <xdr:cNvPr id="1113" name="TL_U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57900" y="6553200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B3.15</a:t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8</xdr:col>
      <xdr:colOff>0</xdr:colOff>
      <xdr:row>39</xdr:row>
      <xdr:rowOff>0</xdr:rowOff>
    </xdr:to>
    <xdr:sp macro="[0]!List1.TL_17" textlink="">
      <xdr:nvSpPr>
        <xdr:cNvPr id="1114" name="Text Box 209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B3.16</a:t>
          </a:r>
        </a:p>
      </xdr:txBody>
    </xdr:sp>
    <xdr:clientData/>
  </xdr:twoCellAnchor>
  <xdr:twoCellAnchor>
    <xdr:from>
      <xdr:col>7</xdr:col>
      <xdr:colOff>0</xdr:colOff>
      <xdr:row>40</xdr:row>
      <xdr:rowOff>64558</xdr:rowOff>
    </xdr:from>
    <xdr:to>
      <xdr:col>8</xdr:col>
      <xdr:colOff>0</xdr:colOff>
      <xdr:row>42</xdr:row>
      <xdr:rowOff>1605</xdr:rowOff>
    </xdr:to>
    <xdr:sp macro="[0]!List1.TL_18" textlink="">
      <xdr:nvSpPr>
        <xdr:cNvPr id="3" name="Text Box 2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</a:t>
          </a:r>
          <a:endParaRPr lang="cs-CZ"/>
        </a:p>
      </xdr:txBody>
    </xdr:sp>
    <xdr:clientData/>
  </xdr:twoCellAnchor>
  <xdr:twoCellAnchor>
    <xdr:from>
      <xdr:col>7</xdr:col>
      <xdr:colOff>0</xdr:colOff>
      <xdr:row>42</xdr:row>
      <xdr:rowOff>62442</xdr:rowOff>
    </xdr:from>
    <xdr:to>
      <xdr:col>8</xdr:col>
      <xdr:colOff>0</xdr:colOff>
      <xdr:row>43</xdr:row>
      <xdr:rowOff>271035</xdr:rowOff>
    </xdr:to>
    <xdr:sp macro="[0]!List1.TL_19" textlink="">
      <xdr:nvSpPr>
        <xdr:cNvPr id="4" name="Text Box 21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</a:t>
          </a:r>
          <a:endParaRPr lang="cs-CZ"/>
        </a:p>
      </xdr:txBody>
    </xdr:sp>
    <xdr:clientData/>
  </xdr:twoCellAnchor>
  <xdr:twoCellAnchor>
    <xdr:from>
      <xdr:col>7</xdr:col>
      <xdr:colOff>0</xdr:colOff>
      <xdr:row>44</xdr:row>
      <xdr:rowOff>56092</xdr:rowOff>
    </xdr:from>
    <xdr:to>
      <xdr:col>8</xdr:col>
      <xdr:colOff>0</xdr:colOff>
      <xdr:row>46</xdr:row>
      <xdr:rowOff>2560</xdr:rowOff>
    </xdr:to>
    <xdr:sp macro="[0]!List1.TL_20" textlink="">
      <xdr:nvSpPr>
        <xdr:cNvPr id="5" name="Text Box 21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</a:t>
          </a:r>
          <a:endParaRPr lang="cs-CZ"/>
        </a:p>
      </xdr:txBody>
    </xdr:sp>
    <xdr:clientData/>
  </xdr:twoCellAnchor>
  <xdr:twoCellAnchor>
    <xdr:from>
      <xdr:col>7</xdr:col>
      <xdr:colOff>0</xdr:colOff>
      <xdr:row>46</xdr:row>
      <xdr:rowOff>63500</xdr:rowOff>
    </xdr:from>
    <xdr:to>
      <xdr:col>8</xdr:col>
      <xdr:colOff>0</xdr:colOff>
      <xdr:row>48</xdr:row>
      <xdr:rowOff>546</xdr:rowOff>
    </xdr:to>
    <xdr:sp macro="[0]!List1.TL_21" textlink="">
      <xdr:nvSpPr>
        <xdr:cNvPr id="6" name="Text Box 21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</a:t>
          </a:r>
          <a:endParaRPr lang="cs-CZ"/>
        </a:p>
      </xdr:txBody>
    </xdr:sp>
    <xdr:clientData/>
  </xdr:twoCellAnchor>
  <xdr:twoCellAnchor editAs="oneCell">
    <xdr:from>
      <xdr:col>2</xdr:col>
      <xdr:colOff>9525</xdr:colOff>
      <xdr:row>2</xdr:row>
      <xdr:rowOff>28575</xdr:rowOff>
    </xdr:from>
    <xdr:to>
      <xdr:col>5</xdr:col>
      <xdr:colOff>2314575</xdr:colOff>
      <xdr:row>4</xdr:row>
      <xdr:rowOff>295275</xdr:rowOff>
    </xdr:to>
    <xdr:sp macro="" textlink="">
      <xdr:nvSpPr>
        <xdr:cNvPr id="1025" name="Kryt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Label 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5290</xdr:colOff>
      <xdr:row>4</xdr:row>
      <xdr:rowOff>84666</xdr:rowOff>
    </xdr:from>
    <xdr:to>
      <xdr:col>23</xdr:col>
      <xdr:colOff>476250</xdr:colOff>
      <xdr:row>36</xdr:row>
      <xdr:rowOff>105833</xdr:rowOff>
    </xdr:to>
    <xdr:graphicFrame macro="">
      <xdr:nvGraphicFramePr>
        <xdr:cNvPr id="2049" name="graf 1">
          <a:extLst>
            <a:ext uri="{FF2B5EF4-FFF2-40B4-BE49-F238E27FC236}">
              <a16:creationId xmlns="" xmlns:a16="http://schemas.microsoft.com/office/drawing/2014/main" id="{00000000-0008-0000-1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3176</xdr:colOff>
      <xdr:row>4</xdr:row>
      <xdr:rowOff>55034</xdr:rowOff>
    </xdr:from>
    <xdr:to>
      <xdr:col>22</xdr:col>
      <xdr:colOff>486833</xdr:colOff>
      <xdr:row>34</xdr:row>
      <xdr:rowOff>137584</xdr:rowOff>
    </xdr:to>
    <xdr:graphicFrame macro="">
      <xdr:nvGraphicFramePr>
        <xdr:cNvPr id="3073" name="graf 1">
          <a:extLst>
            <a:ext uri="{FF2B5EF4-FFF2-40B4-BE49-F238E27FC236}">
              <a16:creationId xmlns="" xmlns:a16="http://schemas.microsoft.com/office/drawing/2014/main" id="{00000000-0008-0000-1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113244</xdr:colOff>
      <xdr:row>4</xdr:row>
      <xdr:rowOff>63498</xdr:rowOff>
    </xdr:from>
    <xdr:to>
      <xdr:col>24</xdr:col>
      <xdr:colOff>1</xdr:colOff>
      <xdr:row>34</xdr:row>
      <xdr:rowOff>69849</xdr:rowOff>
    </xdr:to>
    <xdr:graphicFrame macro="">
      <xdr:nvGraphicFramePr>
        <xdr:cNvPr id="4097" name="graf 1">
          <a:extLst>
            <a:ext uri="{FF2B5EF4-FFF2-40B4-BE49-F238E27FC236}">
              <a16:creationId xmlns="" xmlns:a16="http://schemas.microsoft.com/office/drawing/2014/main" id="{00000000-0008-0000-1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57150</xdr:rowOff>
    </xdr:from>
    <xdr:to>
      <xdr:col>24</xdr:col>
      <xdr:colOff>0</xdr:colOff>
      <xdr:row>22</xdr:row>
      <xdr:rowOff>115512</xdr:rowOff>
    </xdr:to>
    <xdr:graphicFrame macro="">
      <xdr:nvGraphicFramePr>
        <xdr:cNvPr id="5121" name="graf 4">
          <a:extLst>
            <a:ext uri="{FF2B5EF4-FFF2-40B4-BE49-F238E27FC236}">
              <a16:creationId xmlns="" xmlns:a16="http://schemas.microsoft.com/office/drawing/2014/main" id="{00000000-0008-0000-1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</xdr:row>
      <xdr:rowOff>114300</xdr:rowOff>
    </xdr:from>
    <xdr:to>
      <xdr:col>24</xdr:col>
      <xdr:colOff>0</xdr:colOff>
      <xdr:row>40</xdr:row>
      <xdr:rowOff>142875</xdr:rowOff>
    </xdr:to>
    <xdr:graphicFrame macro="">
      <xdr:nvGraphicFramePr>
        <xdr:cNvPr id="5122" name="graf 5">
          <a:extLst>
            <a:ext uri="{FF2B5EF4-FFF2-40B4-BE49-F238E27FC236}">
              <a16:creationId xmlns="" xmlns:a16="http://schemas.microsoft.com/office/drawing/2014/main" id="{00000000-0008-0000-14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AA49"/>
  <sheetViews>
    <sheetView showGridLines="0" showZeros="0" tabSelected="1" showOutlineSymbols="0" topLeftCell="C2" zoomScale="90" zoomScaleNormal="90" workbookViewId="0">
      <pane ySplit="4" topLeftCell="A27" activePane="bottomLeft" state="frozenSplit"/>
      <selection pane="bottomLeft" activeCell="C3" sqref="C3"/>
    </sheetView>
  </sheetViews>
  <sheetFormatPr defaultRowHeight="18" customHeight="1" x14ac:dyDescent="0.2"/>
  <cols>
    <col min="1" max="1" width="0" style="1" hidden="1" customWidth="1"/>
    <col min="2" max="2" width="12.7109375" style="1" hidden="1" customWidth="1"/>
    <col min="3" max="3" width="2.7109375" style="1" customWidth="1"/>
    <col min="4" max="4" width="9.7109375" style="1" customWidth="1"/>
    <col min="5" max="5" width="3.7109375" style="1" customWidth="1"/>
    <col min="6" max="6" width="72.7109375" style="1" customWidth="1"/>
    <col min="7" max="7" width="2" style="1" customWidth="1"/>
    <col min="8" max="8" width="10.7109375" style="1" customWidth="1"/>
    <col min="9" max="9" width="2.7109375" style="1" customWidth="1"/>
    <col min="10" max="13" width="9.140625" style="1"/>
    <col min="14" max="55" width="0" style="1" hidden="1" customWidth="1"/>
    <col min="56" max="16384" width="9.140625" style="1"/>
  </cols>
  <sheetData>
    <row r="1" spans="3:27" ht="18" hidden="1" customHeight="1" x14ac:dyDescent="0.2"/>
    <row r="2" spans="3:27" ht="18" hidden="1" customHeight="1" x14ac:dyDescent="0.2">
      <c r="F2" s="2">
        <v>100</v>
      </c>
      <c r="AA2" s="2"/>
    </row>
    <row r="3" spans="3:27" s="4" customFormat="1" ht="18" customHeight="1" x14ac:dyDescent="0.2">
      <c r="C3" s="3"/>
      <c r="D3" s="3"/>
      <c r="E3" s="3"/>
    </row>
    <row r="4" spans="3:27" s="4" customFormat="1" ht="24" customHeight="1" x14ac:dyDescent="0.2">
      <c r="C4" s="3"/>
      <c r="D4" s="5" t="s">
        <v>112</v>
      </c>
      <c r="E4" s="5"/>
      <c r="F4" s="5"/>
      <c r="G4" s="5"/>
      <c r="H4" s="5"/>
    </row>
    <row r="5" spans="3:27" s="4" customFormat="1" ht="36" customHeight="1" x14ac:dyDescent="0.2">
      <c r="C5" s="3"/>
      <c r="D5" s="7" t="s">
        <v>101</v>
      </c>
      <c r="E5" s="7"/>
      <c r="F5" s="7"/>
      <c r="G5" s="7"/>
      <c r="H5" s="7"/>
    </row>
    <row r="6" spans="3:27" s="4" customFormat="1" ht="18" customHeight="1" x14ac:dyDescent="0.2">
      <c r="E6" s="4" t="s">
        <v>100</v>
      </c>
      <c r="H6" s="3"/>
      <c r="I6" s="3"/>
    </row>
    <row r="7" spans="3:27" s="4" customFormat="1" ht="18" customHeight="1" x14ac:dyDescent="0.2">
      <c r="D7" s="8" t="s">
        <v>91</v>
      </c>
      <c r="E7" s="9"/>
      <c r="F7" s="9" t="s">
        <v>232</v>
      </c>
      <c r="H7" s="6"/>
      <c r="I7" s="3"/>
      <c r="J7" s="402"/>
    </row>
    <row r="8" spans="3:27" s="4" customFormat="1" ht="18" customHeight="1" x14ac:dyDescent="0.2">
      <c r="D8" s="10"/>
      <c r="E8" s="13" t="s">
        <v>102</v>
      </c>
      <c r="F8" s="246"/>
      <c r="H8" s="3"/>
      <c r="I8" s="3"/>
      <c r="J8" s="3"/>
    </row>
    <row r="9" spans="3:27" s="4" customFormat="1" ht="25.5" customHeight="1" x14ac:dyDescent="0.2">
      <c r="D9" s="8" t="s">
        <v>92</v>
      </c>
      <c r="E9" s="9"/>
      <c r="F9" s="11" t="str">
        <f>'B3.1'!H4&amp;" "&amp;'B3.1'!D5</f>
        <v>Předškolní vzdělávání – děti v předškolním vzdělávání, podíl na populaci 3–5letých dětí ve školním roce 2008/09 až 2018/19</v>
      </c>
      <c r="H9" s="6"/>
      <c r="I9" s="3"/>
      <c r="J9" s="197"/>
    </row>
    <row r="10" spans="3:27" s="4" customFormat="1" ht="18" customHeight="1" x14ac:dyDescent="0.2">
      <c r="D10" s="10"/>
      <c r="E10" s="13" t="s">
        <v>103</v>
      </c>
      <c r="F10" s="246"/>
      <c r="H10" s="3"/>
      <c r="I10" s="3"/>
      <c r="J10" s="197"/>
    </row>
    <row r="11" spans="3:27" s="4" customFormat="1" ht="25.5" customHeight="1" x14ac:dyDescent="0.2">
      <c r="D11" s="8" t="s">
        <v>93</v>
      </c>
      <c r="E11" s="9"/>
      <c r="F11" s="11" t="str">
        <f>'B3.2'!H4&amp;" "&amp;'B3.2'!D5</f>
        <v>Mateřské školy – školy, třídy, děti/dívky, učitelé ve školním roce 2008/09 až 2018/19 – podle zřizovatele</v>
      </c>
      <c r="H11" s="6"/>
      <c r="I11" s="3"/>
      <c r="J11" s="197"/>
    </row>
    <row r="12" spans="3:27" s="4" customFormat="1" ht="6" customHeight="1" x14ac:dyDescent="0.2">
      <c r="D12" s="10"/>
      <c r="E12" s="13"/>
      <c r="F12" s="246"/>
      <c r="H12" s="3"/>
      <c r="J12" s="10"/>
    </row>
    <row r="13" spans="3:27" s="4" customFormat="1" ht="18" customHeight="1" x14ac:dyDescent="0.2">
      <c r="D13" s="8" t="s">
        <v>136</v>
      </c>
      <c r="E13" s="9"/>
      <c r="F13" s="11" t="str">
        <f>'B3.3'!H4&amp;" "&amp;'B3.3'!D5</f>
        <v>Mateřské školy – školy  ve školním roce 2008/09 až 2018/19 – podle počtu dětí v mateřské škole</v>
      </c>
      <c r="H13" s="6"/>
      <c r="J13" s="10"/>
    </row>
    <row r="14" spans="3:27" s="4" customFormat="1" ht="6" customHeight="1" x14ac:dyDescent="0.2">
      <c r="D14" s="10"/>
      <c r="E14" s="13"/>
      <c r="F14" s="246"/>
      <c r="H14" s="3"/>
      <c r="J14" s="10"/>
    </row>
    <row r="15" spans="3:27" s="4" customFormat="1" ht="18" customHeight="1" x14ac:dyDescent="0.2">
      <c r="D15" s="8" t="s">
        <v>94</v>
      </c>
      <c r="E15" s="9"/>
      <c r="F15" s="11" t="str">
        <f>'B3.4'!H4&amp;" "&amp;'B3.4'!D5</f>
        <v>Mateřské školy – děti  ve školním roce 2008/09 až 2018/19 – podle věku</v>
      </c>
      <c r="H15" s="6"/>
      <c r="J15" s="10"/>
    </row>
    <row r="16" spans="3:27" s="4" customFormat="1" ht="6" customHeight="1" x14ac:dyDescent="0.2">
      <c r="D16" s="10"/>
      <c r="E16" s="13"/>
      <c r="F16" s="246"/>
      <c r="H16" s="3"/>
      <c r="J16" s="10"/>
    </row>
    <row r="17" spans="4:10" s="4" customFormat="1" ht="25.5" customHeight="1" x14ac:dyDescent="0.2">
      <c r="D17" s="8" t="s">
        <v>137</v>
      </c>
      <c r="E17" s="9"/>
      <c r="F17" s="11" t="str">
        <f>'B3.5'!H4&amp;" "&amp;'B3.5'!D5</f>
        <v>Mateřské školy – podíl na celkovém  počtu dětí v populačním ročníku ve školním roce 2008/09 až 2018/19</v>
      </c>
      <c r="H17" s="6"/>
      <c r="J17" s="197"/>
    </row>
    <row r="18" spans="4:10" s="4" customFormat="1" ht="6" customHeight="1" x14ac:dyDescent="0.2">
      <c r="D18" s="10"/>
      <c r="E18" s="13"/>
      <c r="F18" s="246"/>
      <c r="H18" s="3"/>
      <c r="J18" s="10"/>
    </row>
    <row r="19" spans="4:10" s="4" customFormat="1" ht="18" customHeight="1" x14ac:dyDescent="0.2">
      <c r="D19" s="8" t="s">
        <v>95</v>
      </c>
      <c r="E19" s="9"/>
      <c r="F19" s="11" t="str">
        <f>'B3.6'!H4&amp;" "&amp;'B3.6'!D5</f>
        <v>Mateřské školy – školy ve školním roce 2008/09 až 2018/19 – podle území</v>
      </c>
      <c r="H19" s="6"/>
      <c r="I19" s="3"/>
      <c r="J19" s="10"/>
    </row>
    <row r="20" spans="4:10" s="4" customFormat="1" ht="6" customHeight="1" x14ac:dyDescent="0.2">
      <c r="D20" s="10"/>
      <c r="E20" s="13"/>
      <c r="F20" s="246"/>
      <c r="H20" s="3"/>
      <c r="I20" s="3"/>
      <c r="J20" s="10"/>
    </row>
    <row r="21" spans="4:10" s="4" customFormat="1" ht="18" customHeight="1" x14ac:dyDescent="0.2">
      <c r="D21" s="8" t="s">
        <v>138</v>
      </c>
      <c r="E21" s="9"/>
      <c r="F21" s="11" t="str">
        <f>'B3.7'!H4&amp;" "&amp;'B3.7'!D5</f>
        <v>Mateřské školy – děti  ve školním roce 2008/09 až 2018/19 – podle  území</v>
      </c>
      <c r="H21" s="6"/>
      <c r="I21" s="3"/>
      <c r="J21" s="10"/>
    </row>
    <row r="22" spans="4:10" s="4" customFormat="1" ht="6" customHeight="1" x14ac:dyDescent="0.2">
      <c r="D22" s="10"/>
      <c r="E22" s="13"/>
      <c r="F22" s="246"/>
      <c r="H22" s="3"/>
      <c r="I22" s="3"/>
      <c r="J22" s="10"/>
    </row>
    <row r="23" spans="4:10" s="4" customFormat="1" ht="18" customHeight="1" x14ac:dyDescent="0.2">
      <c r="D23" s="8" t="s">
        <v>96</v>
      </c>
      <c r="E23" s="9"/>
      <c r="F23" s="11" t="str">
        <f>'B3.8'!H4&amp;" "&amp;'B3.8'!D5</f>
        <v>Mateřské školy – zdravotně postižené a znevýhodněné děti  ve školním roce 2008/09 až 2018/19</v>
      </c>
      <c r="H23" s="6"/>
      <c r="I23" s="3"/>
      <c r="J23" s="10"/>
    </row>
    <row r="24" spans="4:10" s="4" customFormat="1" ht="6" customHeight="1" x14ac:dyDescent="0.2">
      <c r="D24" s="10"/>
      <c r="E24" s="13"/>
      <c r="F24" s="246"/>
      <c r="H24" s="3"/>
      <c r="I24" s="3"/>
      <c r="J24" s="10"/>
    </row>
    <row r="25" spans="4:10" s="4" customFormat="1" ht="18" customHeight="1" x14ac:dyDescent="0.2">
      <c r="D25" s="8" t="s">
        <v>139</v>
      </c>
      <c r="E25" s="9"/>
      <c r="F25" s="11" t="str">
        <f>'B3.9'!H4&amp;" "&amp;'B3.9'!D5</f>
        <v>Mateřské školy – poměrové ukazatele ve školním roce 2008/09 až 2018/19</v>
      </c>
      <c r="H25" s="6"/>
      <c r="I25" s="3"/>
      <c r="J25" s="10"/>
    </row>
    <row r="26" spans="4:10" s="4" customFormat="1" ht="6" customHeight="1" x14ac:dyDescent="0.2">
      <c r="D26" s="10"/>
      <c r="E26" s="13"/>
      <c r="F26" s="246"/>
      <c r="H26" s="3"/>
      <c r="I26" s="3"/>
      <c r="J26" s="10"/>
    </row>
    <row r="27" spans="4:10" s="4" customFormat="1" ht="18" customHeight="1" x14ac:dyDescent="0.2">
      <c r="D27" s="8" t="s">
        <v>97</v>
      </c>
      <c r="E27" s="9"/>
      <c r="F27" s="11" t="str">
        <f>'B3.10'!H4&amp;" "&amp;'B3.10'!D5</f>
        <v>Mateřské školy – třídy a děti  ve školním roce 2008/09 až 2018/19 – podle druhu provozu</v>
      </c>
      <c r="H27" s="6"/>
      <c r="I27" s="3"/>
      <c r="J27" s="10"/>
    </row>
    <row r="28" spans="4:10" s="4" customFormat="1" ht="6" customHeight="1" x14ac:dyDescent="0.2">
      <c r="D28" s="10"/>
      <c r="E28" s="13"/>
      <c r="F28" s="246"/>
      <c r="H28" s="3"/>
      <c r="I28" s="3"/>
      <c r="J28" s="10"/>
    </row>
    <row r="29" spans="4:10" s="4" customFormat="1" ht="18" customHeight="1" x14ac:dyDescent="0.2">
      <c r="D29" s="8" t="s">
        <v>140</v>
      </c>
      <c r="E29" s="9"/>
      <c r="F29" s="11" t="str">
        <f>'B3.11'!H4&amp;" "&amp;'B3.11'!D5</f>
        <v>Mateřské školy – doplňkové údaje o MŠ ve školním roce 2008/09 až 2018/19</v>
      </c>
      <c r="H29" s="6"/>
      <c r="I29" s="3"/>
      <c r="J29" s="10"/>
    </row>
    <row r="30" spans="4:10" s="4" customFormat="1" ht="6" customHeight="1" x14ac:dyDescent="0.2">
      <c r="D30" s="10"/>
      <c r="E30" s="13"/>
      <c r="F30" s="246"/>
      <c r="H30" s="3"/>
      <c r="I30" s="3"/>
      <c r="J30" s="10"/>
    </row>
    <row r="31" spans="4:10" s="4" customFormat="1" ht="25.5" customHeight="1" x14ac:dyDescent="0.2">
      <c r="D31" s="8" t="s">
        <v>98</v>
      </c>
      <c r="E31" s="9"/>
      <c r="F31" s="11" t="str">
        <f>'B3.12'!H4&amp;" "&amp;'B3.12'!D5</f>
        <v xml:space="preserve">Mateřské školy – struktura učitelů v letech 2011 až 2018 – podle nejvyššího dosaženého vzdělání </v>
      </c>
      <c r="H31" s="6"/>
      <c r="I31" s="3"/>
      <c r="J31" s="10"/>
    </row>
    <row r="32" spans="4:10" s="4" customFormat="1" ht="6" customHeight="1" x14ac:dyDescent="0.2">
      <c r="D32" s="10"/>
      <c r="E32" s="13"/>
      <c r="F32" s="246"/>
      <c r="H32" s="3"/>
      <c r="I32" s="3"/>
      <c r="J32" s="496"/>
    </row>
    <row r="33" spans="4:10" s="4" customFormat="1" ht="21.75" customHeight="1" x14ac:dyDescent="0.2">
      <c r="D33" s="8" t="s">
        <v>99</v>
      </c>
      <c r="E33" s="9"/>
      <c r="F33" s="11" t="str">
        <f>'B3.13'!H4&amp;" "&amp;'B3.13'!D5</f>
        <v xml:space="preserve">Mateřské školy – struktura učitelů v letech 2011 až 2018 – podle věku </v>
      </c>
      <c r="H33" s="6"/>
      <c r="I33" s="3"/>
      <c r="J33" s="10"/>
    </row>
    <row r="34" spans="4:10" s="4" customFormat="1" ht="6" customHeight="1" x14ac:dyDescent="0.2">
      <c r="D34" s="10"/>
      <c r="E34" s="13"/>
      <c r="F34" s="246"/>
      <c r="H34" s="3"/>
      <c r="I34" s="3"/>
      <c r="J34" s="10"/>
    </row>
    <row r="35" spans="4:10" s="4" customFormat="1" ht="21.75" customHeight="1" x14ac:dyDescent="0.2">
      <c r="D35" s="8" t="s">
        <v>141</v>
      </c>
      <c r="E35" s="9"/>
      <c r="F35" s="11" t="str">
        <f>'B3.14'!H4&amp;" "&amp;'B3.14'!D5</f>
        <v>Mateřské školy – přepočtené počty zaměstnanců v letech 2008 až 2018</v>
      </c>
      <c r="H35" s="6"/>
      <c r="I35" s="3"/>
      <c r="J35" s="10"/>
    </row>
    <row r="36" spans="4:10" s="4" customFormat="1" ht="6" customHeight="1" x14ac:dyDescent="0.2">
      <c r="D36" s="10"/>
      <c r="E36" s="13"/>
      <c r="F36" s="246"/>
      <c r="H36" s="3"/>
      <c r="I36" s="3"/>
      <c r="J36" s="10"/>
    </row>
    <row r="37" spans="4:10" s="4" customFormat="1" ht="21.75" customHeight="1" x14ac:dyDescent="0.2">
      <c r="D37" s="8" t="s">
        <v>191</v>
      </c>
      <c r="E37" s="9"/>
      <c r="F37" s="11" t="str">
        <f>'B3.15'!H4&amp;" "&amp;'B3.15'!D5</f>
        <v>Mateřské školy – průměrné měsíční mzdy zaměstnanců  v letech 2008 až 2018</v>
      </c>
      <c r="H37" s="6"/>
      <c r="I37" s="3"/>
      <c r="J37" s="10"/>
    </row>
    <row r="38" spans="4:10" s="4" customFormat="1" ht="6" customHeight="1" x14ac:dyDescent="0.2">
      <c r="D38" s="10"/>
      <c r="E38" s="13"/>
      <c r="F38" s="246"/>
      <c r="H38" s="3"/>
      <c r="I38" s="3"/>
      <c r="J38" s="10"/>
    </row>
    <row r="39" spans="4:10" s="4" customFormat="1" ht="21.75" customHeight="1" x14ac:dyDescent="0.2">
      <c r="D39" s="8" t="s">
        <v>192</v>
      </c>
      <c r="E39" s="9"/>
      <c r="F39" s="11" t="str">
        <f>'B3.16'!$H$4&amp;" "&amp;'B3.16'!$D$5</f>
        <v>Předškolní vzdělávání – výdaje  na předškolní vzdělávání v letech 2008 až 2018</v>
      </c>
      <c r="H39" s="6"/>
      <c r="I39" s="3"/>
      <c r="J39" s="10"/>
    </row>
    <row r="40" spans="4:10" s="4" customFormat="1" ht="19.5" customHeight="1" x14ac:dyDescent="0.2">
      <c r="D40" s="197"/>
      <c r="E40" s="13" t="s">
        <v>202</v>
      </c>
      <c r="F40" s="429"/>
      <c r="H40" s="6"/>
      <c r="I40" s="3"/>
      <c r="J40" s="10"/>
    </row>
    <row r="41" spans="4:10" s="4" customFormat="1" ht="6" customHeight="1" x14ac:dyDescent="0.2">
      <c r="D41" s="10"/>
      <c r="E41" s="13"/>
      <c r="F41" s="246"/>
      <c r="H41" s="3"/>
      <c r="I41" s="3"/>
      <c r="J41" s="10"/>
    </row>
    <row r="42" spans="4:10" s="4" customFormat="1" ht="25.5" customHeight="1" x14ac:dyDescent="0.2">
      <c r="D42" s="8" t="s">
        <v>203</v>
      </c>
      <c r="E42" s="9"/>
      <c r="F42" s="11" t="str">
        <f>'GB1'!$G$4&amp;" "&amp;'GB1'!$D$5</f>
        <v xml:space="preserve">Předškolní výchova – děti v předškolním vzdělávání, populace 3–5letých dětí ve školním roce 2008/09 až 2018/19 </v>
      </c>
      <c r="H42" s="6"/>
      <c r="I42" s="3"/>
      <c r="J42" s="197"/>
    </row>
    <row r="43" spans="4:10" s="4" customFormat="1" ht="6" customHeight="1" x14ac:dyDescent="0.2">
      <c r="D43" s="10"/>
      <c r="E43" s="13"/>
      <c r="F43" s="246"/>
      <c r="H43" s="3"/>
      <c r="I43" s="3"/>
      <c r="J43" s="10"/>
    </row>
    <row r="44" spans="4:10" s="4" customFormat="1" ht="21.75" customHeight="1" x14ac:dyDescent="0.2">
      <c r="D44" s="8" t="s">
        <v>204</v>
      </c>
      <c r="E44" s="9"/>
      <c r="F44" s="11" t="str">
        <f>'GB2'!$F$4&amp;" "&amp;'GB2'!$D$5</f>
        <v xml:space="preserve">Mateřské školy – struktura dětí  ve školní roce 2008/09 až 2018/19 – podle věku </v>
      </c>
      <c r="H44" s="6"/>
      <c r="I44" s="3"/>
      <c r="J44" s="10"/>
    </row>
    <row r="45" spans="4:10" s="4" customFormat="1" ht="6" customHeight="1" x14ac:dyDescent="0.2">
      <c r="D45" s="10"/>
      <c r="E45" s="13"/>
      <c r="F45" s="246"/>
      <c r="H45" s="3"/>
      <c r="I45" s="3"/>
      <c r="J45" s="10"/>
    </row>
    <row r="46" spans="4:10" s="4" customFormat="1" ht="25.5" customHeight="1" x14ac:dyDescent="0.2">
      <c r="D46" s="8" t="s">
        <v>205</v>
      </c>
      <c r="E46" s="9"/>
      <c r="F46" s="11" t="str">
        <f>'GB3'!$G$4&amp;" "&amp;'GB3'!$D$5</f>
        <v xml:space="preserve">Mateřské školy – struktura škol ve školním roce 2008/09 až 2018/19 – podle počtu dětí v mateřské škole </v>
      </c>
      <c r="H46" s="6"/>
      <c r="I46" s="3"/>
      <c r="J46" s="10"/>
    </row>
    <row r="47" spans="4:10" s="4" customFormat="1" ht="6" customHeight="1" x14ac:dyDescent="0.2">
      <c r="D47" s="10"/>
      <c r="E47" s="13"/>
      <c r="F47" s="246"/>
      <c r="H47" s="3"/>
      <c r="I47" s="3"/>
      <c r="J47" s="10"/>
    </row>
    <row r="48" spans="4:10" s="4" customFormat="1" ht="25.5" customHeight="1" x14ac:dyDescent="0.2">
      <c r="D48" s="8" t="s">
        <v>206</v>
      </c>
      <c r="E48" s="9"/>
      <c r="F48" s="11" t="str">
        <f>'GB4'!$G$4&amp;" "&amp;'GB4'!$D$5</f>
        <v>Mateřské školy – všichni zřizovatelé – přepočtené počty zaměstnanců a učitelů, průměrné nominální a reálné mzdy v letech 2008 až 2018</v>
      </c>
      <c r="H48" s="6"/>
      <c r="I48" s="3"/>
      <c r="J48" s="10"/>
    </row>
    <row r="49" spans="8:8" ht="30" customHeight="1" x14ac:dyDescent="0.2">
      <c r="H49" s="12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autoPageBreaks="0"/>
  </sheetPr>
  <dimension ref="B1:Z27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13.85546875" style="50" customWidth="1"/>
    <col min="9" max="9" width="1.140625" style="50" customWidth="1"/>
    <col min="10" max="14" width="7.28515625" style="50" hidden="1" customWidth="1"/>
    <col min="15" max="25" width="7.28515625" style="50" customWidth="1"/>
    <col min="26" max="49" width="1.7109375" style="50" customWidth="1"/>
    <col min="50" max="16384" width="9.140625" style="50"/>
  </cols>
  <sheetData>
    <row r="1" spans="2:26" hidden="1" x14ac:dyDescent="0.2"/>
    <row r="2" spans="2:26" hidden="1" x14ac:dyDescent="0.2"/>
    <row r="3" spans="2:26" ht="9" customHeight="1" x14ac:dyDescent="0.2">
      <c r="C3" s="49"/>
    </row>
    <row r="4" spans="2:26" s="51" customFormat="1" ht="15.75" x14ac:dyDescent="0.2">
      <c r="D4" s="15" t="s">
        <v>118</v>
      </c>
      <c r="E4" s="52"/>
      <c r="F4" s="52"/>
      <c r="G4" s="52"/>
      <c r="H4" s="15" t="s">
        <v>146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26" s="51" customFormat="1" ht="15.75" x14ac:dyDescent="0.2">
      <c r="B5" s="235">
        <v>0</v>
      </c>
      <c r="D5" s="245" t="s">
        <v>291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26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  <c r="Z6" s="14" t="s">
        <v>78</v>
      </c>
    </row>
    <row r="7" spans="2:26" ht="6" customHeight="1" x14ac:dyDescent="0.2">
      <c r="C7" s="20"/>
      <c r="D7" s="612" t="s">
        <v>69</v>
      </c>
      <c r="E7" s="613"/>
      <c r="F7" s="613"/>
      <c r="G7" s="613"/>
      <c r="H7" s="613"/>
      <c r="I7" s="614"/>
      <c r="J7" s="644" t="s">
        <v>79</v>
      </c>
      <c r="K7" s="621" t="s">
        <v>80</v>
      </c>
      <c r="L7" s="631" t="s">
        <v>81</v>
      </c>
      <c r="M7" s="631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10" t="s">
        <v>236</v>
      </c>
      <c r="U7" s="610" t="s">
        <v>248</v>
      </c>
      <c r="V7" s="610" t="s">
        <v>252</v>
      </c>
      <c r="W7" s="610" t="s">
        <v>263</v>
      </c>
      <c r="X7" s="610" t="s">
        <v>266</v>
      </c>
      <c r="Y7" s="621" t="s">
        <v>283</v>
      </c>
      <c r="Z7" s="99"/>
    </row>
    <row r="8" spans="2:26" ht="6" customHeight="1" x14ac:dyDescent="0.2">
      <c r="C8" s="20"/>
      <c r="D8" s="615"/>
      <c r="E8" s="616"/>
      <c r="F8" s="616"/>
      <c r="G8" s="616"/>
      <c r="H8" s="616"/>
      <c r="I8" s="617"/>
      <c r="J8" s="645"/>
      <c r="K8" s="642"/>
      <c r="L8" s="632"/>
      <c r="M8" s="632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42"/>
      <c r="Z8" s="99"/>
    </row>
    <row r="9" spans="2:26" ht="6" customHeight="1" x14ac:dyDescent="0.2">
      <c r="C9" s="20"/>
      <c r="D9" s="615"/>
      <c r="E9" s="616"/>
      <c r="F9" s="616"/>
      <c r="G9" s="616"/>
      <c r="H9" s="616"/>
      <c r="I9" s="617"/>
      <c r="J9" s="645"/>
      <c r="K9" s="642"/>
      <c r="L9" s="632"/>
      <c r="M9" s="632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42"/>
      <c r="Z9" s="99"/>
    </row>
    <row r="10" spans="2:26" ht="6" customHeight="1" x14ac:dyDescent="0.2">
      <c r="C10" s="20"/>
      <c r="D10" s="615"/>
      <c r="E10" s="616"/>
      <c r="F10" s="616"/>
      <c r="G10" s="616"/>
      <c r="H10" s="616"/>
      <c r="I10" s="617"/>
      <c r="J10" s="645"/>
      <c r="K10" s="642"/>
      <c r="L10" s="632"/>
      <c r="M10" s="632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42"/>
      <c r="Z10" s="99"/>
    </row>
    <row r="11" spans="2:26" ht="15" customHeight="1" thickBot="1" x14ac:dyDescent="0.25">
      <c r="C11" s="20"/>
      <c r="D11" s="618"/>
      <c r="E11" s="619"/>
      <c r="F11" s="619"/>
      <c r="G11" s="619"/>
      <c r="H11" s="619"/>
      <c r="I11" s="620"/>
      <c r="J11" s="261" t="s">
        <v>198</v>
      </c>
      <c r="K11" s="19" t="s">
        <v>198</v>
      </c>
      <c r="L11" s="170"/>
      <c r="M11" s="170"/>
      <c r="N11" s="18"/>
      <c r="O11" s="179"/>
      <c r="P11" s="179"/>
      <c r="Q11" s="179"/>
      <c r="R11" s="18"/>
      <c r="S11" s="18"/>
      <c r="T11" s="179"/>
      <c r="U11" s="179"/>
      <c r="V11" s="179"/>
      <c r="W11" s="179"/>
      <c r="X11" s="179"/>
      <c r="Y11" s="19"/>
      <c r="Z11" s="99"/>
    </row>
    <row r="12" spans="2:26" ht="15" customHeight="1" thickTop="1" x14ac:dyDescent="0.2">
      <c r="C12" s="20"/>
      <c r="D12" s="21"/>
      <c r="E12" s="27" t="s">
        <v>125</v>
      </c>
      <c r="F12" s="27"/>
      <c r="G12" s="27"/>
      <c r="H12" s="28"/>
      <c r="I12" s="29"/>
      <c r="J12" s="264">
        <v>56.510755871324257</v>
      </c>
      <c r="K12" s="153">
        <v>57.314777733279939</v>
      </c>
      <c r="L12" s="185">
        <v>58.374637980968146</v>
      </c>
      <c r="M12" s="185">
        <v>59.277050882658358</v>
      </c>
      <c r="N12" s="152">
        <v>60.56447587354409</v>
      </c>
      <c r="O12" s="289">
        <v>62.719900187149094</v>
      </c>
      <c r="P12" s="289">
        <v>65.065893079154577</v>
      </c>
      <c r="Q12" s="289">
        <v>67.338524590163928</v>
      </c>
      <c r="R12" s="152">
        <v>69.462786453052118</v>
      </c>
      <c r="S12" s="152">
        <v>70.712432648174016</v>
      </c>
      <c r="T12" s="289">
        <v>71.498131760078664</v>
      </c>
      <c r="U12" s="289">
        <v>71.268514928266768</v>
      </c>
      <c r="V12" s="289">
        <v>70.524284891533881</v>
      </c>
      <c r="W12" s="289">
        <v>69.620464580533692</v>
      </c>
      <c r="X12" s="289">
        <v>68.847219586259257</v>
      </c>
      <c r="Y12" s="153">
        <v>68.805749952714208</v>
      </c>
      <c r="Z12" s="99"/>
    </row>
    <row r="13" spans="2:26" ht="15" customHeight="1" x14ac:dyDescent="0.2">
      <c r="C13" s="20"/>
      <c r="D13" s="126"/>
      <c r="E13" s="102" t="s">
        <v>126</v>
      </c>
      <c r="F13" s="102"/>
      <c r="G13" s="102"/>
      <c r="H13" s="81"/>
      <c r="I13" s="82"/>
      <c r="J13" s="265">
        <v>22.37555677111823</v>
      </c>
      <c r="K13" s="97">
        <v>22.557333123177557</v>
      </c>
      <c r="L13" s="173">
        <v>22.740188572810059</v>
      </c>
      <c r="M13" s="173">
        <v>22.844485352969425</v>
      </c>
      <c r="N13" s="96">
        <v>22.932272798865963</v>
      </c>
      <c r="O13" s="290">
        <v>23.139240506329113</v>
      </c>
      <c r="P13" s="290">
        <v>23.342848647041333</v>
      </c>
      <c r="Q13" s="290">
        <v>23.4924220760652</v>
      </c>
      <c r="R13" s="96">
        <v>23.653131689800428</v>
      </c>
      <c r="S13" s="96">
        <v>23.666844776916911</v>
      </c>
      <c r="T13" s="290">
        <v>23.623651721897335</v>
      </c>
      <c r="U13" s="290">
        <v>23.371034395066438</v>
      </c>
      <c r="V13" s="290">
        <v>23.180275113579</v>
      </c>
      <c r="W13" s="290">
        <v>22.871657416750757</v>
      </c>
      <c r="X13" s="290">
        <v>22.716262759095748</v>
      </c>
      <c r="Y13" s="97">
        <v>22.645418326693228</v>
      </c>
      <c r="Z13" s="99"/>
    </row>
    <row r="14" spans="2:26" x14ac:dyDescent="0.2">
      <c r="C14" s="20"/>
      <c r="D14" s="126"/>
      <c r="E14" s="102" t="s">
        <v>127</v>
      </c>
      <c r="F14" s="102"/>
      <c r="G14" s="102"/>
      <c r="H14" s="81"/>
      <c r="I14" s="82"/>
      <c r="J14" s="265">
        <v>2.525557529109927</v>
      </c>
      <c r="K14" s="97">
        <v>2.5408490188225872</v>
      </c>
      <c r="L14" s="173">
        <v>2.5670252378982208</v>
      </c>
      <c r="M14" s="173">
        <v>2.5948078920041535</v>
      </c>
      <c r="N14" s="96">
        <v>2.6410149750415974</v>
      </c>
      <c r="O14" s="290">
        <v>2.7105427323767937</v>
      </c>
      <c r="P14" s="290">
        <v>2.7874015748031495</v>
      </c>
      <c r="Q14" s="290">
        <v>2.8663934426229507</v>
      </c>
      <c r="R14" s="96">
        <v>2.9367268302575544</v>
      </c>
      <c r="S14" s="96">
        <v>2.9878267810816204</v>
      </c>
      <c r="T14" s="290">
        <v>3.0265486725663715</v>
      </c>
      <c r="U14" s="290">
        <v>3.0494377665761925</v>
      </c>
      <c r="V14" s="290">
        <v>3.042426569399117</v>
      </c>
      <c r="W14" s="290">
        <v>3.0439623728162797</v>
      </c>
      <c r="X14" s="290">
        <v>3.0307458720819889</v>
      </c>
      <c r="Y14" s="97">
        <v>3.0383960658218272</v>
      </c>
      <c r="Z14" s="99"/>
    </row>
    <row r="15" spans="2:26" x14ac:dyDescent="0.2">
      <c r="C15" s="20"/>
      <c r="D15" s="126"/>
      <c r="E15" s="102" t="s">
        <v>128</v>
      </c>
      <c r="F15" s="102"/>
      <c r="G15" s="102"/>
      <c r="H15" s="81"/>
      <c r="I15" s="82"/>
      <c r="J15" s="409" t="s">
        <v>149</v>
      </c>
      <c r="K15" s="410" t="s">
        <v>149</v>
      </c>
      <c r="L15" s="173">
        <v>12.550056483103992</v>
      </c>
      <c r="M15" s="173">
        <v>12.760319567948482</v>
      </c>
      <c r="N15" s="96">
        <v>12.802944034329526</v>
      </c>
      <c r="O15" s="290">
        <v>12.797970111762693</v>
      </c>
      <c r="P15" s="290">
        <v>12.772704530940528</v>
      </c>
      <c r="Q15" s="290">
        <v>12.76817630785494</v>
      </c>
      <c r="R15" s="96">
        <v>12.789892683509747</v>
      </c>
      <c r="S15" s="96">
        <v>12.773980504124127</v>
      </c>
      <c r="T15" s="290">
        <v>12.71972850995347</v>
      </c>
      <c r="U15" s="290">
        <v>12.553289577030069</v>
      </c>
      <c r="V15" s="290">
        <v>12.447092546537585</v>
      </c>
      <c r="W15" s="290">
        <v>12.239592298216348</v>
      </c>
      <c r="X15" s="290">
        <v>11.970880963066621</v>
      </c>
      <c r="Y15" s="97">
        <v>11.895568461256742</v>
      </c>
      <c r="Z15" s="99"/>
    </row>
    <row r="16" spans="2:26" ht="13.5" thickBot="1" x14ac:dyDescent="0.25">
      <c r="C16" s="20"/>
      <c r="D16" s="126"/>
      <c r="E16" s="102" t="s">
        <v>129</v>
      </c>
      <c r="F16" s="102"/>
      <c r="G16" s="102"/>
      <c r="H16" s="81"/>
      <c r="I16" s="82"/>
      <c r="J16" s="419" t="s">
        <v>149</v>
      </c>
      <c r="K16" s="420" t="s">
        <v>149</v>
      </c>
      <c r="L16" s="186">
        <v>1.8119590619711499</v>
      </c>
      <c r="M16" s="186">
        <v>1.7902753321594287</v>
      </c>
      <c r="N16" s="108">
        <v>1.7911718380847315</v>
      </c>
      <c r="O16" s="291">
        <v>1.8080398925968497</v>
      </c>
      <c r="P16" s="291">
        <v>1.8275572405590177</v>
      </c>
      <c r="Q16" s="291">
        <v>1.8399199313697396</v>
      </c>
      <c r="R16" s="108">
        <v>1.8493612319591126</v>
      </c>
      <c r="S16" s="108">
        <v>1.8527384450975155</v>
      </c>
      <c r="T16" s="291">
        <v>1.8572449642625082</v>
      </c>
      <c r="U16" s="291">
        <v>1.8617458198232446</v>
      </c>
      <c r="V16" s="291">
        <v>1.862304391721348</v>
      </c>
      <c r="W16" s="291">
        <v>1.8686617053481265</v>
      </c>
      <c r="X16" s="291">
        <v>1.8976266516375455</v>
      </c>
      <c r="Y16" s="498">
        <v>1.9036852589641424</v>
      </c>
      <c r="Z16" s="99"/>
    </row>
    <row r="17" spans="3:26" ht="13.5" x14ac:dyDescent="0.25">
      <c r="C17" s="58"/>
      <c r="D17" s="591" t="s">
        <v>83</v>
      </c>
      <c r="E17" s="60"/>
      <c r="F17" s="60"/>
      <c r="G17" s="60"/>
      <c r="H17" s="60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98" t="s">
        <v>231</v>
      </c>
      <c r="Z17" s="58"/>
    </row>
    <row r="18" spans="3:26" s="594" customFormat="1" x14ac:dyDescent="0.2">
      <c r="C18" s="592"/>
      <c r="D18" s="593" t="s">
        <v>4</v>
      </c>
      <c r="E18" s="657" t="s">
        <v>244</v>
      </c>
      <c r="F18" s="657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592"/>
    </row>
    <row r="19" spans="3:26" s="594" customFormat="1" ht="14.25" customHeight="1" x14ac:dyDescent="0.2">
      <c r="C19" s="592"/>
      <c r="D19" s="593" t="s">
        <v>116</v>
      </c>
      <c r="E19" s="657" t="s">
        <v>246</v>
      </c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657"/>
      <c r="X19" s="657"/>
      <c r="Y19" s="657"/>
      <c r="Z19" s="592"/>
    </row>
    <row r="20" spans="3:26" s="594" customFormat="1" ht="10.5" customHeight="1" x14ac:dyDescent="0.2">
      <c r="D20" s="593" t="s">
        <v>160</v>
      </c>
      <c r="E20" s="657" t="s">
        <v>245</v>
      </c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594" t="s">
        <v>78</v>
      </c>
    </row>
    <row r="23" spans="3:26" x14ac:dyDescent="0.2"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</row>
    <row r="24" spans="3:26" x14ac:dyDescent="0.2"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</row>
    <row r="25" spans="3:26" x14ac:dyDescent="0.2"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</row>
    <row r="26" spans="3:26" x14ac:dyDescent="0.2"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</row>
    <row r="27" spans="3:26" x14ac:dyDescent="0.2"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</row>
  </sheetData>
  <mergeCells count="20">
    <mergeCell ref="E20:Y20"/>
    <mergeCell ref="D7:I11"/>
    <mergeCell ref="M7:M10"/>
    <mergeCell ref="N7:N10"/>
    <mergeCell ref="Y7:Y10"/>
    <mergeCell ref="J7:J10"/>
    <mergeCell ref="K7:K10"/>
    <mergeCell ref="R7:R10"/>
    <mergeCell ref="L7:L10"/>
    <mergeCell ref="O7:O10"/>
    <mergeCell ref="E19:Y19"/>
    <mergeCell ref="P7:P10"/>
    <mergeCell ref="E18:Y18"/>
    <mergeCell ref="Q7:Q10"/>
    <mergeCell ref="S7:S10"/>
    <mergeCell ref="T7:T10"/>
    <mergeCell ref="U7:U10"/>
    <mergeCell ref="V7:V10"/>
    <mergeCell ref="W7:W10"/>
    <mergeCell ref="X7:X10"/>
  </mergeCells>
  <phoneticPr fontId="0" type="noConversion"/>
  <conditionalFormatting sqref="G6">
    <cfRule type="expression" dxfId="21" priority="1" stopIfTrue="1">
      <formula>Z6=" "</formula>
    </cfRule>
  </conditionalFormatting>
  <conditionalFormatting sqref="D6">
    <cfRule type="cellIs" dxfId="20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46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autoPageBreaks="0"/>
  </sheetPr>
  <dimension ref="B1:Y24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1.7109375" style="50" customWidth="1"/>
    <col min="7" max="7" width="15.28515625" style="50" customWidth="1"/>
    <col min="8" max="8" width="6.5703125" style="50" customWidth="1"/>
    <col min="9" max="9" width="1.140625" style="50" customWidth="1"/>
    <col min="10" max="14" width="7.7109375" style="50" hidden="1" customWidth="1"/>
    <col min="15" max="25" width="7.7109375" style="50" customWidth="1"/>
    <col min="26" max="16384" width="9.140625" style="50"/>
  </cols>
  <sheetData>
    <row r="1" spans="2:25" hidden="1" x14ac:dyDescent="0.2"/>
    <row r="2" spans="2:25" hidden="1" x14ac:dyDescent="0.2"/>
    <row r="4" spans="2:25" s="51" customFormat="1" ht="15.75" x14ac:dyDescent="0.2">
      <c r="D4" s="15" t="s">
        <v>119</v>
      </c>
      <c r="E4" s="52"/>
      <c r="F4" s="52"/>
      <c r="G4" s="52"/>
      <c r="H4" s="15" t="s">
        <v>147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25" s="51" customFormat="1" ht="15.75" x14ac:dyDescent="0.2">
      <c r="B5" s="235">
        <v>12</v>
      </c>
      <c r="D5" s="100" t="s">
        <v>292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25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</row>
    <row r="7" spans="2:25" ht="6" customHeight="1" x14ac:dyDescent="0.2">
      <c r="C7" s="20"/>
      <c r="D7" s="612" t="s">
        <v>135</v>
      </c>
      <c r="E7" s="613"/>
      <c r="F7" s="613"/>
      <c r="G7" s="613"/>
      <c r="H7" s="613"/>
      <c r="I7" s="614"/>
      <c r="J7" s="610" t="s">
        <v>79</v>
      </c>
      <c r="K7" s="621" t="s">
        <v>80</v>
      </c>
      <c r="L7" s="623" t="s">
        <v>81</v>
      </c>
      <c r="M7" s="610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10" t="s">
        <v>236</v>
      </c>
      <c r="U7" s="610" t="s">
        <v>248</v>
      </c>
      <c r="V7" s="610" t="s">
        <v>252</v>
      </c>
      <c r="W7" s="610" t="s">
        <v>263</v>
      </c>
      <c r="X7" s="610" t="s">
        <v>266</v>
      </c>
      <c r="Y7" s="625" t="s">
        <v>283</v>
      </c>
    </row>
    <row r="8" spans="2:25" ht="6" customHeight="1" x14ac:dyDescent="0.2">
      <c r="C8" s="20"/>
      <c r="D8" s="615"/>
      <c r="E8" s="616"/>
      <c r="F8" s="616"/>
      <c r="G8" s="616"/>
      <c r="H8" s="616"/>
      <c r="I8" s="617"/>
      <c r="J8" s="627"/>
      <c r="K8" s="642"/>
      <c r="L8" s="630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38"/>
    </row>
    <row r="9" spans="2:25" ht="6" customHeight="1" x14ac:dyDescent="0.2">
      <c r="C9" s="20"/>
      <c r="D9" s="615"/>
      <c r="E9" s="616"/>
      <c r="F9" s="616"/>
      <c r="G9" s="616"/>
      <c r="H9" s="616"/>
      <c r="I9" s="617"/>
      <c r="J9" s="627"/>
      <c r="K9" s="642"/>
      <c r="L9" s="630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38"/>
    </row>
    <row r="10" spans="2:25" ht="6" customHeight="1" x14ac:dyDescent="0.2">
      <c r="C10" s="20"/>
      <c r="D10" s="615"/>
      <c r="E10" s="616"/>
      <c r="F10" s="616"/>
      <c r="G10" s="616"/>
      <c r="H10" s="616"/>
      <c r="I10" s="617"/>
      <c r="J10" s="627"/>
      <c r="K10" s="642"/>
      <c r="L10" s="630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38"/>
    </row>
    <row r="11" spans="2:25" ht="15" customHeight="1" thickBot="1" x14ac:dyDescent="0.25">
      <c r="C11" s="20"/>
      <c r="D11" s="618"/>
      <c r="E11" s="619"/>
      <c r="F11" s="619"/>
      <c r="G11" s="619"/>
      <c r="H11" s="619"/>
      <c r="I11" s="620"/>
      <c r="J11" s="18" t="s">
        <v>156</v>
      </c>
      <c r="K11" s="19" t="s">
        <v>156</v>
      </c>
      <c r="L11" s="178"/>
      <c r="M11" s="18"/>
      <c r="N11" s="18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9"/>
    </row>
    <row r="12" spans="2:25" ht="14.25" thickTop="1" thickBot="1" x14ac:dyDescent="0.25">
      <c r="C12" s="20"/>
      <c r="D12" s="61" t="s">
        <v>107</v>
      </c>
      <c r="E12" s="62"/>
      <c r="F12" s="62"/>
      <c r="G12" s="62"/>
      <c r="H12" s="62"/>
      <c r="I12" s="62"/>
      <c r="J12" s="62"/>
      <c r="K12" s="63"/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</row>
    <row r="13" spans="2:25" x14ac:dyDescent="0.2">
      <c r="C13" s="20"/>
      <c r="D13" s="64"/>
      <c r="E13" s="65" t="s">
        <v>104</v>
      </c>
      <c r="F13" s="65"/>
      <c r="G13" s="65"/>
      <c r="H13" s="66"/>
      <c r="I13" s="67"/>
      <c r="J13" s="199">
        <v>12797</v>
      </c>
      <c r="K13" s="203">
        <v>12689</v>
      </c>
      <c r="L13" s="201">
        <v>12409</v>
      </c>
      <c r="M13" s="199">
        <v>12494</v>
      </c>
      <c r="N13" s="199">
        <v>12698</v>
      </c>
      <c r="O13" s="200">
        <v>13035</v>
      </c>
      <c r="P13" s="200">
        <v>13452</v>
      </c>
      <c r="Q13" s="200">
        <v>13988</v>
      </c>
      <c r="R13" s="200">
        <v>14481</v>
      </c>
      <c r="S13" s="200">
        <v>14972</v>
      </c>
      <c r="T13" s="200">
        <v>15390</v>
      </c>
      <c r="U13" s="200">
        <v>15729</v>
      </c>
      <c r="V13" s="200">
        <v>15848</v>
      </c>
      <c r="W13" s="200">
        <v>15856</v>
      </c>
      <c r="X13" s="200">
        <v>15969</v>
      </c>
      <c r="Y13" s="203">
        <v>16064</v>
      </c>
    </row>
    <row r="14" spans="2:25" ht="13.5" customHeight="1" x14ac:dyDescent="0.2">
      <c r="C14" s="20"/>
      <c r="D14" s="70"/>
      <c r="E14" s="639" t="s">
        <v>105</v>
      </c>
      <c r="F14" s="36" t="s">
        <v>130</v>
      </c>
      <c r="G14" s="36"/>
      <c r="H14" s="37"/>
      <c r="I14" s="38"/>
      <c r="J14" s="408" t="s">
        <v>149</v>
      </c>
      <c r="K14" s="399" t="s">
        <v>149</v>
      </c>
      <c r="L14" s="211">
        <v>38</v>
      </c>
      <c r="M14" s="209">
        <v>28</v>
      </c>
      <c r="N14" s="209">
        <v>11</v>
      </c>
      <c r="O14" s="210">
        <v>10</v>
      </c>
      <c r="P14" s="210">
        <v>10</v>
      </c>
      <c r="Q14" s="210">
        <v>10</v>
      </c>
      <c r="R14" s="210">
        <v>9</v>
      </c>
      <c r="S14" s="210">
        <v>9</v>
      </c>
      <c r="T14" s="210">
        <v>8</v>
      </c>
      <c r="U14" s="210">
        <v>9</v>
      </c>
      <c r="V14" s="210">
        <v>10</v>
      </c>
      <c r="W14" s="210">
        <v>9</v>
      </c>
      <c r="X14" s="210">
        <v>12</v>
      </c>
      <c r="Y14" s="213">
        <v>9</v>
      </c>
    </row>
    <row r="15" spans="2:25" x14ac:dyDescent="0.2">
      <c r="C15" s="20"/>
      <c r="D15" s="77"/>
      <c r="E15" s="640"/>
      <c r="F15" s="102" t="s">
        <v>131</v>
      </c>
      <c r="G15" s="102"/>
      <c r="H15" s="81"/>
      <c r="I15" s="82"/>
      <c r="J15" s="409" t="s">
        <v>149</v>
      </c>
      <c r="K15" s="410" t="s">
        <v>149</v>
      </c>
      <c r="L15" s="216">
        <v>12143</v>
      </c>
      <c r="M15" s="214">
        <v>12289</v>
      </c>
      <c r="N15" s="214">
        <v>12507</v>
      </c>
      <c r="O15" s="215">
        <v>12887</v>
      </c>
      <c r="P15" s="215">
        <v>13339</v>
      </c>
      <c r="Q15" s="215">
        <v>13880</v>
      </c>
      <c r="R15" s="215">
        <v>14380</v>
      </c>
      <c r="S15" s="215">
        <v>14887</v>
      </c>
      <c r="T15" s="215">
        <v>15315</v>
      </c>
      <c r="U15" s="215">
        <v>15663</v>
      </c>
      <c r="V15" s="215">
        <v>15795</v>
      </c>
      <c r="W15" s="215">
        <v>15800</v>
      </c>
      <c r="X15" s="215">
        <v>15915</v>
      </c>
      <c r="Y15" s="218">
        <v>16024</v>
      </c>
    </row>
    <row r="16" spans="2:25" ht="13.5" thickBot="1" x14ac:dyDescent="0.25">
      <c r="C16" s="20"/>
      <c r="D16" s="87"/>
      <c r="E16" s="659"/>
      <c r="F16" s="103" t="s">
        <v>132</v>
      </c>
      <c r="G16" s="103"/>
      <c r="H16" s="104"/>
      <c r="I16" s="105"/>
      <c r="J16" s="419" t="s">
        <v>149</v>
      </c>
      <c r="K16" s="420" t="s">
        <v>149</v>
      </c>
      <c r="L16" s="275">
        <v>228</v>
      </c>
      <c r="M16" s="237">
        <v>177</v>
      </c>
      <c r="N16" s="237">
        <v>180</v>
      </c>
      <c r="O16" s="285">
        <v>138</v>
      </c>
      <c r="P16" s="285">
        <v>103</v>
      </c>
      <c r="Q16" s="285">
        <v>98</v>
      </c>
      <c r="R16" s="285">
        <v>92</v>
      </c>
      <c r="S16" s="285">
        <v>76</v>
      </c>
      <c r="T16" s="285">
        <v>67</v>
      </c>
      <c r="U16" s="285">
        <v>57</v>
      </c>
      <c r="V16" s="285">
        <v>43</v>
      </c>
      <c r="W16" s="285">
        <v>47</v>
      </c>
      <c r="X16" s="285">
        <v>42</v>
      </c>
      <c r="Y16" s="238">
        <v>31</v>
      </c>
    </row>
    <row r="17" spans="3:25" ht="13.5" thickBot="1" x14ac:dyDescent="0.25">
      <c r="C17" s="20"/>
      <c r="D17" s="93" t="s">
        <v>108</v>
      </c>
      <c r="E17" s="94"/>
      <c r="F17" s="94"/>
      <c r="G17" s="94"/>
      <c r="H17" s="94"/>
      <c r="I17" s="94"/>
      <c r="J17" s="94"/>
      <c r="K17" s="147"/>
      <c r="L17" s="93"/>
      <c r="M17" s="94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</row>
    <row r="18" spans="3:25" x14ac:dyDescent="0.2">
      <c r="C18" s="20"/>
      <c r="D18" s="64"/>
      <c r="E18" s="65" t="s">
        <v>104</v>
      </c>
      <c r="F18" s="65"/>
      <c r="G18" s="65"/>
      <c r="H18" s="66"/>
      <c r="I18" s="67"/>
      <c r="J18" s="199">
        <v>286340</v>
      </c>
      <c r="K18" s="203">
        <v>286230</v>
      </c>
      <c r="L18" s="201">
        <v>282183</v>
      </c>
      <c r="M18" s="199">
        <v>285419</v>
      </c>
      <c r="N18" s="199">
        <v>291194</v>
      </c>
      <c r="O18" s="200">
        <v>301620</v>
      </c>
      <c r="P18" s="200">
        <v>314008</v>
      </c>
      <c r="Q18" s="200">
        <v>328612</v>
      </c>
      <c r="R18" s="200">
        <v>342521</v>
      </c>
      <c r="S18" s="200">
        <v>354340</v>
      </c>
      <c r="T18" s="200">
        <v>363568</v>
      </c>
      <c r="U18" s="200">
        <v>367603</v>
      </c>
      <c r="V18" s="200">
        <v>367361</v>
      </c>
      <c r="W18" s="200">
        <v>362653</v>
      </c>
      <c r="X18" s="200">
        <v>362756</v>
      </c>
      <c r="Y18" s="203">
        <v>363776</v>
      </c>
    </row>
    <row r="19" spans="3:25" ht="13.5" customHeight="1" x14ac:dyDescent="0.2">
      <c r="C19" s="20"/>
      <c r="D19" s="70"/>
      <c r="E19" s="639" t="s">
        <v>105</v>
      </c>
      <c r="F19" s="36" t="s">
        <v>173</v>
      </c>
      <c r="G19" s="36"/>
      <c r="H19" s="37"/>
      <c r="I19" s="38"/>
      <c r="J19" s="408" t="s">
        <v>149</v>
      </c>
      <c r="K19" s="399" t="s">
        <v>149</v>
      </c>
      <c r="L19" s="211">
        <v>368</v>
      </c>
      <c r="M19" s="209">
        <v>318</v>
      </c>
      <c r="N19" s="209">
        <v>197</v>
      </c>
      <c r="O19" s="210">
        <v>195</v>
      </c>
      <c r="P19" s="210">
        <v>193</v>
      </c>
      <c r="Q19" s="210">
        <v>190</v>
      </c>
      <c r="R19" s="210">
        <v>182</v>
      </c>
      <c r="S19" s="210">
        <v>185</v>
      </c>
      <c r="T19" s="210">
        <v>169</v>
      </c>
      <c r="U19" s="210">
        <v>195</v>
      </c>
      <c r="V19" s="210">
        <v>204</v>
      </c>
      <c r="W19" s="210">
        <v>207</v>
      </c>
      <c r="X19" s="210">
        <v>217</v>
      </c>
      <c r="Y19" s="213">
        <v>190</v>
      </c>
    </row>
    <row r="20" spans="3:25" x14ac:dyDescent="0.2">
      <c r="C20" s="20"/>
      <c r="D20" s="77"/>
      <c r="E20" s="640"/>
      <c r="F20" s="102" t="s">
        <v>174</v>
      </c>
      <c r="G20" s="102"/>
      <c r="H20" s="81"/>
      <c r="I20" s="82"/>
      <c r="J20" s="409" t="s">
        <v>149</v>
      </c>
      <c r="K20" s="410" t="s">
        <v>149</v>
      </c>
      <c r="L20" s="216">
        <v>278545</v>
      </c>
      <c r="M20" s="214">
        <v>282809</v>
      </c>
      <c r="N20" s="214">
        <v>288634</v>
      </c>
      <c r="O20" s="215">
        <v>299641</v>
      </c>
      <c r="P20" s="215">
        <v>312682</v>
      </c>
      <c r="Q20" s="215">
        <v>327377</v>
      </c>
      <c r="R20" s="215">
        <v>341345</v>
      </c>
      <c r="S20" s="215">
        <v>353353</v>
      </c>
      <c r="T20" s="215">
        <v>362688</v>
      </c>
      <c r="U20" s="215">
        <v>366825</v>
      </c>
      <c r="V20" s="215">
        <v>366729</v>
      </c>
      <c r="W20" s="215">
        <v>361977</v>
      </c>
      <c r="X20" s="215">
        <v>362159</v>
      </c>
      <c r="Y20" s="218">
        <v>363297</v>
      </c>
    </row>
    <row r="21" spans="3:25" ht="13.5" thickBot="1" x14ac:dyDescent="0.25">
      <c r="C21" s="20"/>
      <c r="D21" s="87"/>
      <c r="E21" s="659"/>
      <c r="F21" s="103" t="s">
        <v>175</v>
      </c>
      <c r="G21" s="103"/>
      <c r="H21" s="104"/>
      <c r="I21" s="105"/>
      <c r="J21" s="419" t="s">
        <v>149</v>
      </c>
      <c r="K21" s="420" t="s">
        <v>149</v>
      </c>
      <c r="L21" s="275">
        <v>3270</v>
      </c>
      <c r="M21" s="237">
        <v>2292</v>
      </c>
      <c r="N21" s="237">
        <v>2363</v>
      </c>
      <c r="O21" s="285">
        <v>1784</v>
      </c>
      <c r="P21" s="285">
        <v>1133</v>
      </c>
      <c r="Q21" s="285">
        <v>1045</v>
      </c>
      <c r="R21" s="285">
        <v>994</v>
      </c>
      <c r="S21" s="285">
        <v>802</v>
      </c>
      <c r="T21" s="285">
        <v>711</v>
      </c>
      <c r="U21" s="285">
        <v>583</v>
      </c>
      <c r="V21" s="285">
        <v>428</v>
      </c>
      <c r="W21" s="285">
        <v>469</v>
      </c>
      <c r="X21" s="285">
        <v>380</v>
      </c>
      <c r="Y21" s="238">
        <v>289</v>
      </c>
    </row>
    <row r="22" spans="3:25" ht="13.5" x14ac:dyDescent="0.25">
      <c r="D22" s="591" t="s">
        <v>83</v>
      </c>
      <c r="E22" s="60"/>
      <c r="F22" s="60"/>
      <c r="G22" s="60"/>
      <c r="H22" s="6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98" t="s">
        <v>231</v>
      </c>
    </row>
    <row r="23" spans="3:25" s="594" customFormat="1" x14ac:dyDescent="0.2">
      <c r="D23" s="593" t="s">
        <v>4</v>
      </c>
      <c r="E23" s="658" t="s">
        <v>243</v>
      </c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</row>
    <row r="24" spans="3:25" s="594" customFormat="1" x14ac:dyDescent="0.2">
      <c r="D24" s="593" t="s">
        <v>116</v>
      </c>
      <c r="E24" s="658" t="s">
        <v>247</v>
      </c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</row>
  </sheetData>
  <mergeCells count="21">
    <mergeCell ref="W7:W10"/>
    <mergeCell ref="V7:V10"/>
    <mergeCell ref="U7:U10"/>
    <mergeCell ref="Q7:Q10"/>
    <mergeCell ref="X7:X10"/>
    <mergeCell ref="E24:Y24"/>
    <mergeCell ref="E23:Y23"/>
    <mergeCell ref="Y7:Y10"/>
    <mergeCell ref="J7:J10"/>
    <mergeCell ref="K7:K10"/>
    <mergeCell ref="L7:L10"/>
    <mergeCell ref="E19:E21"/>
    <mergeCell ref="D7:I11"/>
    <mergeCell ref="T7:T10"/>
    <mergeCell ref="S7:S10"/>
    <mergeCell ref="P7:P10"/>
    <mergeCell ref="O7:O10"/>
    <mergeCell ref="R7:R10"/>
    <mergeCell ref="M7:M10"/>
    <mergeCell ref="E14:E16"/>
    <mergeCell ref="N7:N10"/>
  </mergeCells>
  <phoneticPr fontId="0" type="noConversion"/>
  <conditionalFormatting sqref="G6">
    <cfRule type="expression" dxfId="19" priority="1" stopIfTrue="1">
      <formula>#REF!=" "</formula>
    </cfRule>
  </conditionalFormatting>
  <conditionalFormatting sqref="D6">
    <cfRule type="cellIs" dxfId="18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51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B1:AC2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10.85546875" style="50" customWidth="1"/>
    <col min="9" max="9" width="1.140625" style="50" customWidth="1"/>
    <col min="10" max="14" width="6.42578125" style="50" hidden="1" customWidth="1"/>
    <col min="15" max="25" width="6.42578125" style="50" customWidth="1"/>
    <col min="26" max="26" width="10.5703125" style="50" bestFit="1" customWidth="1"/>
    <col min="27" max="27" width="11.140625" style="50" customWidth="1"/>
    <col min="28" max="28" width="12.28515625" style="50" customWidth="1"/>
    <col min="29" max="29" width="10.7109375" style="50" customWidth="1"/>
    <col min="30" max="30" width="8" style="50" customWidth="1"/>
    <col min="31" max="33" width="1.7109375" style="50" customWidth="1"/>
    <col min="34" max="34" width="4.85546875" style="50" customWidth="1"/>
    <col min="35" max="49" width="1.7109375" style="50" customWidth="1"/>
    <col min="50" max="16384" width="9.140625" style="50"/>
  </cols>
  <sheetData>
    <row r="1" spans="2:27" hidden="1" x14ac:dyDescent="0.2"/>
    <row r="2" spans="2:27" hidden="1" x14ac:dyDescent="0.2"/>
    <row r="3" spans="2:27" ht="9" customHeight="1" x14ac:dyDescent="0.2">
      <c r="C3" s="49"/>
    </row>
    <row r="4" spans="2:27" s="51" customFormat="1" ht="15.75" x14ac:dyDescent="0.2">
      <c r="D4" s="15" t="s">
        <v>1</v>
      </c>
      <c r="E4" s="52"/>
      <c r="F4" s="52"/>
      <c r="G4" s="52"/>
      <c r="H4" s="15" t="s">
        <v>73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27" s="51" customFormat="1" ht="15.75" x14ac:dyDescent="0.2">
      <c r="B5" s="235">
        <v>0</v>
      </c>
      <c r="D5" s="100" t="s">
        <v>291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27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  <c r="Z6" s="14"/>
    </row>
    <row r="7" spans="2:27" ht="6" customHeight="1" x14ac:dyDescent="0.2">
      <c r="C7" s="20"/>
      <c r="D7" s="612" t="s">
        <v>74</v>
      </c>
      <c r="E7" s="613"/>
      <c r="F7" s="613"/>
      <c r="G7" s="613"/>
      <c r="H7" s="613"/>
      <c r="I7" s="614"/>
      <c r="J7" s="660" t="s">
        <v>79</v>
      </c>
      <c r="K7" s="623" t="s">
        <v>80</v>
      </c>
      <c r="L7" s="610" t="s">
        <v>81</v>
      </c>
      <c r="M7" s="610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10" t="s">
        <v>236</v>
      </c>
      <c r="U7" s="610" t="s">
        <v>248</v>
      </c>
      <c r="V7" s="610" t="s">
        <v>252</v>
      </c>
      <c r="W7" s="610" t="s">
        <v>263</v>
      </c>
      <c r="X7" s="610" t="s">
        <v>266</v>
      </c>
      <c r="Y7" s="625" t="s">
        <v>283</v>
      </c>
      <c r="Z7" s="99"/>
    </row>
    <row r="8" spans="2:27" ht="6" customHeight="1" x14ac:dyDescent="0.2">
      <c r="C8" s="20"/>
      <c r="D8" s="615"/>
      <c r="E8" s="616"/>
      <c r="F8" s="616"/>
      <c r="G8" s="616"/>
      <c r="H8" s="616"/>
      <c r="I8" s="617"/>
      <c r="J8" s="661"/>
      <c r="K8" s="630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38"/>
      <c r="Z8" s="99"/>
    </row>
    <row r="9" spans="2:27" ht="6" customHeight="1" x14ac:dyDescent="0.2">
      <c r="C9" s="20"/>
      <c r="D9" s="615"/>
      <c r="E9" s="616"/>
      <c r="F9" s="616"/>
      <c r="G9" s="616"/>
      <c r="H9" s="616"/>
      <c r="I9" s="617"/>
      <c r="J9" s="661"/>
      <c r="K9" s="630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38"/>
      <c r="Z9" s="99"/>
    </row>
    <row r="10" spans="2:27" ht="6" customHeight="1" x14ac:dyDescent="0.2">
      <c r="C10" s="20"/>
      <c r="D10" s="615"/>
      <c r="E10" s="616"/>
      <c r="F10" s="616"/>
      <c r="G10" s="616"/>
      <c r="H10" s="616"/>
      <c r="I10" s="617"/>
      <c r="J10" s="661"/>
      <c r="K10" s="630"/>
      <c r="L10" s="627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38"/>
      <c r="Z10" s="99"/>
    </row>
    <row r="11" spans="2:27" ht="15" customHeight="1" thickBot="1" x14ac:dyDescent="0.25">
      <c r="C11" s="20"/>
      <c r="D11" s="618"/>
      <c r="E11" s="619"/>
      <c r="F11" s="619"/>
      <c r="G11" s="619"/>
      <c r="H11" s="619"/>
      <c r="I11" s="620"/>
      <c r="J11" s="268" t="s">
        <v>4</v>
      </c>
      <c r="K11" s="178"/>
      <c r="L11" s="18"/>
      <c r="M11" s="18"/>
      <c r="N11" s="18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9"/>
      <c r="Z11" s="99"/>
    </row>
    <row r="12" spans="2:27" ht="14.25" thickTop="1" x14ac:dyDescent="0.2">
      <c r="C12" s="20"/>
      <c r="D12" s="156"/>
      <c r="E12" s="157" t="s">
        <v>111</v>
      </c>
      <c r="F12" s="158"/>
      <c r="G12" s="158"/>
      <c r="H12" s="158"/>
      <c r="I12" s="159"/>
      <c r="J12" s="269">
        <v>19107</v>
      </c>
      <c r="K12" s="270">
        <v>13948</v>
      </c>
      <c r="L12" s="160">
        <v>13783</v>
      </c>
      <c r="M12" s="160">
        <v>14494</v>
      </c>
      <c r="N12" s="160">
        <v>15151</v>
      </c>
      <c r="O12" s="281">
        <v>14036</v>
      </c>
      <c r="P12" s="311">
        <v>13873</v>
      </c>
      <c r="Q12" s="311">
        <v>13615</v>
      </c>
      <c r="R12" s="311">
        <v>14095</v>
      </c>
      <c r="S12" s="311">
        <v>13848</v>
      </c>
      <c r="T12" s="311">
        <v>14140</v>
      </c>
      <c r="U12" s="311">
        <v>15346</v>
      </c>
      <c r="V12" s="311">
        <v>14119</v>
      </c>
      <c r="W12" s="311">
        <v>14921</v>
      </c>
      <c r="X12" s="311">
        <v>16281</v>
      </c>
      <c r="Y12" s="399" t="s">
        <v>201</v>
      </c>
      <c r="Z12" s="99"/>
      <c r="AA12" s="58"/>
    </row>
    <row r="13" spans="2:27" ht="13.5" customHeight="1" x14ac:dyDescent="0.2">
      <c r="C13" s="20"/>
      <c r="D13" s="30"/>
      <c r="E13" s="161" t="s">
        <v>75</v>
      </c>
      <c r="F13" s="162"/>
      <c r="G13" s="162"/>
      <c r="H13" s="162"/>
      <c r="I13" s="163"/>
      <c r="J13" s="271">
        <v>1391</v>
      </c>
      <c r="K13" s="253">
        <v>1279</v>
      </c>
      <c r="L13" s="85">
        <v>1078</v>
      </c>
      <c r="M13" s="85">
        <v>1109</v>
      </c>
      <c r="N13" s="85">
        <v>1017</v>
      </c>
      <c r="O13" s="282">
        <v>966</v>
      </c>
      <c r="P13" s="282">
        <v>920</v>
      </c>
      <c r="Q13" s="282">
        <v>822</v>
      </c>
      <c r="R13" s="282">
        <v>867</v>
      </c>
      <c r="S13" s="282">
        <v>928</v>
      </c>
      <c r="T13" s="282">
        <v>1165</v>
      </c>
      <c r="U13" s="282">
        <v>1102</v>
      </c>
      <c r="V13" s="282">
        <v>1189</v>
      </c>
      <c r="W13" s="282">
        <v>1138</v>
      </c>
      <c r="X13" s="282">
        <v>1230</v>
      </c>
      <c r="Y13" s="398" t="s">
        <v>201</v>
      </c>
      <c r="Z13" s="99"/>
      <c r="AA13" s="58"/>
    </row>
    <row r="14" spans="2:27" ht="13.5" x14ac:dyDescent="0.2">
      <c r="C14" s="20"/>
      <c r="D14" s="35"/>
      <c r="E14" s="164" t="s">
        <v>133</v>
      </c>
      <c r="F14" s="165"/>
      <c r="G14" s="165"/>
      <c r="H14" s="165"/>
      <c r="I14" s="166"/>
      <c r="J14" s="272">
        <v>365</v>
      </c>
      <c r="K14" s="79">
        <v>309</v>
      </c>
      <c r="L14" s="39">
        <v>224</v>
      </c>
      <c r="M14" s="39">
        <v>255</v>
      </c>
      <c r="N14" s="39">
        <v>260</v>
      </c>
      <c r="O14" s="279">
        <v>191</v>
      </c>
      <c r="P14" s="279">
        <v>233</v>
      </c>
      <c r="Q14" s="279">
        <v>222</v>
      </c>
      <c r="R14" s="279">
        <v>223</v>
      </c>
      <c r="S14" s="279" t="s">
        <v>201</v>
      </c>
      <c r="T14" s="279" t="s">
        <v>201</v>
      </c>
      <c r="U14" s="279" t="s">
        <v>201</v>
      </c>
      <c r="V14" s="279" t="s">
        <v>201</v>
      </c>
      <c r="W14" s="279" t="s">
        <v>201</v>
      </c>
      <c r="X14" s="279" t="s">
        <v>201</v>
      </c>
      <c r="Y14" s="399" t="s">
        <v>201</v>
      </c>
      <c r="Z14" s="99"/>
      <c r="AA14" s="58"/>
    </row>
    <row r="15" spans="2:27" ht="13.5" x14ac:dyDescent="0.2">
      <c r="C15" s="20"/>
      <c r="D15" s="30"/>
      <c r="E15" s="161" t="s">
        <v>76</v>
      </c>
      <c r="F15" s="162"/>
      <c r="G15" s="162"/>
      <c r="H15" s="162"/>
      <c r="I15" s="163"/>
      <c r="J15" s="271">
        <v>1391</v>
      </c>
      <c r="K15" s="253">
        <v>1279</v>
      </c>
      <c r="L15" s="85">
        <v>88369</v>
      </c>
      <c r="M15" s="85">
        <v>89691</v>
      </c>
      <c r="N15" s="85">
        <v>90856</v>
      </c>
      <c r="O15" s="282">
        <v>92285</v>
      </c>
      <c r="P15" s="282">
        <v>93935</v>
      </c>
      <c r="Q15" s="282">
        <v>97628</v>
      </c>
      <c r="R15" s="282">
        <v>102484</v>
      </c>
      <c r="S15" s="282">
        <v>106421</v>
      </c>
      <c r="T15" s="282">
        <v>114101</v>
      </c>
      <c r="U15" s="282">
        <v>115045</v>
      </c>
      <c r="V15" s="282">
        <v>113238</v>
      </c>
      <c r="W15" s="282">
        <v>108079</v>
      </c>
      <c r="X15" s="282">
        <v>107566</v>
      </c>
      <c r="Y15" s="398" t="s">
        <v>201</v>
      </c>
      <c r="Z15" s="99"/>
      <c r="AA15" s="58"/>
    </row>
    <row r="16" spans="2:27" ht="13.5" x14ac:dyDescent="0.2">
      <c r="C16" s="20"/>
      <c r="D16" s="77"/>
      <c r="E16" s="533" t="s">
        <v>260</v>
      </c>
      <c r="F16" s="192"/>
      <c r="G16" s="192"/>
      <c r="H16" s="192"/>
      <c r="I16" s="193"/>
      <c r="J16" s="273" t="s">
        <v>149</v>
      </c>
      <c r="K16" s="274" t="s">
        <v>149</v>
      </c>
      <c r="L16" s="534">
        <v>6810</v>
      </c>
      <c r="M16" s="194">
        <v>9570</v>
      </c>
      <c r="N16" s="194">
        <v>13409</v>
      </c>
      <c r="O16" s="283">
        <v>19996</v>
      </c>
      <c r="P16" s="283">
        <v>29632</v>
      </c>
      <c r="Q16" s="283">
        <v>39483</v>
      </c>
      <c r="R16" s="283">
        <v>49186</v>
      </c>
      <c r="S16" s="283">
        <v>58939</v>
      </c>
      <c r="T16" s="283">
        <v>60281</v>
      </c>
      <c r="U16" s="283">
        <v>50800</v>
      </c>
      <c r="V16" s="283">
        <v>41041</v>
      </c>
      <c r="W16" s="283">
        <v>31991</v>
      </c>
      <c r="X16" s="283">
        <v>33237</v>
      </c>
      <c r="Y16" s="327">
        <v>32804</v>
      </c>
      <c r="Z16" s="99"/>
      <c r="AA16" s="58"/>
    </row>
    <row r="17" spans="3:29" ht="13.5" x14ac:dyDescent="0.2">
      <c r="C17" s="20"/>
      <c r="D17" s="35"/>
      <c r="E17" s="164" t="s">
        <v>261</v>
      </c>
      <c r="F17" s="165"/>
      <c r="G17" s="165"/>
      <c r="H17" s="165"/>
      <c r="I17" s="166"/>
      <c r="J17" s="272"/>
      <c r="K17" s="79"/>
      <c r="L17" s="39" t="s">
        <v>201</v>
      </c>
      <c r="M17" s="39" t="s">
        <v>201</v>
      </c>
      <c r="N17" s="39" t="s">
        <v>201</v>
      </c>
      <c r="O17" s="279" t="s">
        <v>201</v>
      </c>
      <c r="P17" s="279" t="s">
        <v>201</v>
      </c>
      <c r="Q17" s="279" t="s">
        <v>201</v>
      </c>
      <c r="R17" s="279" t="s">
        <v>201</v>
      </c>
      <c r="S17" s="279" t="s">
        <v>201</v>
      </c>
      <c r="T17" s="279" t="s">
        <v>201</v>
      </c>
      <c r="U17" s="279">
        <v>128552</v>
      </c>
      <c r="V17" s="279">
        <v>126206</v>
      </c>
      <c r="W17" s="279">
        <v>123010</v>
      </c>
      <c r="X17" s="279">
        <v>121196</v>
      </c>
      <c r="Y17" s="213">
        <v>120937</v>
      </c>
      <c r="Z17" s="99"/>
      <c r="AA17" s="58"/>
    </row>
    <row r="18" spans="3:29" ht="14.25" thickBot="1" x14ac:dyDescent="0.25">
      <c r="C18" s="20"/>
      <c r="D18" s="127"/>
      <c r="E18" s="535"/>
      <c r="F18" s="167"/>
      <c r="G18" s="167" t="s">
        <v>262</v>
      </c>
      <c r="H18" s="167"/>
      <c r="I18" s="168"/>
      <c r="J18" s="536" t="s">
        <v>149</v>
      </c>
      <c r="K18" s="266" t="s">
        <v>149</v>
      </c>
      <c r="L18" s="106" t="s">
        <v>201</v>
      </c>
      <c r="M18" s="106" t="s">
        <v>201</v>
      </c>
      <c r="N18" s="106" t="s">
        <v>201</v>
      </c>
      <c r="O18" s="284" t="s">
        <v>201</v>
      </c>
      <c r="P18" s="284" t="s">
        <v>201</v>
      </c>
      <c r="Q18" s="284" t="s">
        <v>201</v>
      </c>
      <c r="R18" s="284" t="s">
        <v>201</v>
      </c>
      <c r="S18" s="284" t="s">
        <v>201</v>
      </c>
      <c r="T18" s="284" t="s">
        <v>201</v>
      </c>
      <c r="U18" s="284">
        <v>123958</v>
      </c>
      <c r="V18" s="284">
        <v>121306</v>
      </c>
      <c r="W18" s="284">
        <v>117909</v>
      </c>
      <c r="X18" s="284">
        <v>116062</v>
      </c>
      <c r="Y18" s="238">
        <v>115825</v>
      </c>
      <c r="Z18" s="99"/>
      <c r="AA18" s="58"/>
    </row>
    <row r="19" spans="3:29" ht="13.5" x14ac:dyDescent="0.25">
      <c r="D19" s="59" t="s">
        <v>83</v>
      </c>
      <c r="E19" s="60"/>
      <c r="F19" s="60"/>
      <c r="G19" s="60"/>
      <c r="H19" s="6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98" t="s">
        <v>231</v>
      </c>
      <c r="Z19" s="58"/>
      <c r="AA19" s="58"/>
      <c r="AB19" s="58"/>
      <c r="AC19" s="58"/>
    </row>
    <row r="20" spans="3:29" x14ac:dyDescent="0.2">
      <c r="Z20" s="58"/>
      <c r="AA20" s="58"/>
      <c r="AB20" s="58"/>
      <c r="AC20" s="58"/>
    </row>
  </sheetData>
  <mergeCells count="17">
    <mergeCell ref="T7:T10"/>
    <mergeCell ref="M7:M10"/>
    <mergeCell ref="N7:N10"/>
    <mergeCell ref="Y7:Y10"/>
    <mergeCell ref="Q7:Q10"/>
    <mergeCell ref="R7:R10"/>
    <mergeCell ref="S7:S10"/>
    <mergeCell ref="U7:U10"/>
    <mergeCell ref="V7:V10"/>
    <mergeCell ref="W7:W10"/>
    <mergeCell ref="X7:X10"/>
    <mergeCell ref="D7:I11"/>
    <mergeCell ref="J7:J10"/>
    <mergeCell ref="O7:O10"/>
    <mergeCell ref="P7:P10"/>
    <mergeCell ref="K7:K10"/>
    <mergeCell ref="L7:L10"/>
  </mergeCells>
  <phoneticPr fontId="0" type="noConversion"/>
  <conditionalFormatting sqref="G6">
    <cfRule type="expression" dxfId="17" priority="1" stopIfTrue="1">
      <formula>Z6=" "</formula>
    </cfRule>
  </conditionalFormatting>
  <conditionalFormatting sqref="D6">
    <cfRule type="cellIs" dxfId="16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C1:U24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91" hidden="1" customWidth="1"/>
    <col min="3" max="3" width="1.7109375" style="191" customWidth="1"/>
    <col min="4" max="4" width="1.140625" style="191" customWidth="1"/>
    <col min="5" max="5" width="2.140625" style="191" customWidth="1"/>
    <col min="6" max="6" width="1.7109375" style="191" customWidth="1"/>
    <col min="7" max="7" width="15.28515625" style="191" customWidth="1"/>
    <col min="8" max="8" width="13" style="191" customWidth="1"/>
    <col min="9" max="9" width="1.140625" style="191" customWidth="1"/>
    <col min="10" max="17" width="8" style="191" customWidth="1"/>
    <col min="18" max="18" width="1.7109375" style="191" customWidth="1"/>
    <col min="19" max="21" width="7.140625" style="191" customWidth="1"/>
    <col min="22" max="43" width="1.7109375" style="191" customWidth="1"/>
    <col min="44" max="16384" width="9.140625" style="191"/>
  </cols>
  <sheetData>
    <row r="1" spans="3:21" hidden="1" x14ac:dyDescent="0.2"/>
    <row r="2" spans="3:21" hidden="1" x14ac:dyDescent="0.2"/>
    <row r="3" spans="3:21" ht="9" customHeight="1" x14ac:dyDescent="0.2">
      <c r="C3" s="343"/>
    </row>
    <row r="4" spans="3:21" s="344" customFormat="1" ht="15.75" x14ac:dyDescent="0.2">
      <c r="D4" s="345" t="s">
        <v>235</v>
      </c>
      <c r="E4" s="345"/>
      <c r="F4" s="345"/>
      <c r="G4" s="345"/>
      <c r="H4" s="346" t="s">
        <v>196</v>
      </c>
      <c r="I4" s="347"/>
      <c r="J4" s="345"/>
      <c r="K4" s="345"/>
      <c r="L4" s="345"/>
      <c r="M4" s="345"/>
      <c r="N4" s="345"/>
      <c r="O4" s="345"/>
      <c r="P4" s="345"/>
      <c r="Q4" s="345"/>
    </row>
    <row r="5" spans="3:21" s="344" customFormat="1" ht="15.75" x14ac:dyDescent="0.2">
      <c r="D5" s="348" t="s">
        <v>293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</row>
    <row r="6" spans="3:21" s="350" customFormat="1" ht="21" customHeight="1" thickBot="1" x14ac:dyDescent="0.25">
      <c r="D6" s="351"/>
      <c r="E6" s="352"/>
      <c r="F6" s="352"/>
      <c r="G6" s="352"/>
      <c r="H6" s="352"/>
      <c r="I6" s="353"/>
      <c r="J6" s="353"/>
      <c r="K6" s="353"/>
      <c r="L6" s="353"/>
      <c r="M6" s="353"/>
      <c r="N6" s="353"/>
      <c r="O6" s="353"/>
      <c r="P6" s="353"/>
      <c r="Q6" s="354"/>
      <c r="R6" s="355" t="s">
        <v>78</v>
      </c>
    </row>
    <row r="7" spans="3:21" ht="6" customHeight="1" x14ac:dyDescent="0.2">
      <c r="C7" s="356"/>
      <c r="D7" s="663" t="s">
        <v>183</v>
      </c>
      <c r="E7" s="664"/>
      <c r="F7" s="664"/>
      <c r="G7" s="664"/>
      <c r="H7" s="664"/>
      <c r="I7" s="665"/>
      <c r="J7" s="610">
        <v>2011</v>
      </c>
      <c r="K7" s="610">
        <v>2012</v>
      </c>
      <c r="L7" s="610">
        <v>2013</v>
      </c>
      <c r="M7" s="610">
        <v>2014</v>
      </c>
      <c r="N7" s="610">
        <v>2015</v>
      </c>
      <c r="O7" s="610">
        <v>2016</v>
      </c>
      <c r="P7" s="610">
        <v>2017</v>
      </c>
      <c r="Q7" s="621">
        <v>2018</v>
      </c>
      <c r="R7" s="357"/>
    </row>
    <row r="8" spans="3:21" ht="6" customHeight="1" x14ac:dyDescent="0.2">
      <c r="C8" s="356"/>
      <c r="D8" s="666"/>
      <c r="E8" s="667"/>
      <c r="F8" s="667"/>
      <c r="G8" s="667"/>
      <c r="H8" s="667"/>
      <c r="I8" s="668"/>
      <c r="J8" s="672"/>
      <c r="K8" s="672"/>
      <c r="L8" s="672"/>
      <c r="M8" s="672"/>
      <c r="N8" s="672"/>
      <c r="O8" s="672"/>
      <c r="P8" s="672"/>
      <c r="Q8" s="662"/>
      <c r="R8" s="357"/>
    </row>
    <row r="9" spans="3:21" ht="6" customHeight="1" x14ac:dyDescent="0.2">
      <c r="C9" s="356"/>
      <c r="D9" s="666"/>
      <c r="E9" s="667"/>
      <c r="F9" s="667"/>
      <c r="G9" s="667"/>
      <c r="H9" s="667"/>
      <c r="I9" s="668"/>
      <c r="J9" s="672"/>
      <c r="K9" s="672"/>
      <c r="L9" s="672"/>
      <c r="M9" s="672"/>
      <c r="N9" s="672"/>
      <c r="O9" s="672"/>
      <c r="P9" s="672"/>
      <c r="Q9" s="662"/>
      <c r="R9" s="357"/>
    </row>
    <row r="10" spans="3:21" ht="6" customHeight="1" x14ac:dyDescent="0.2">
      <c r="C10" s="356"/>
      <c r="D10" s="666"/>
      <c r="E10" s="667"/>
      <c r="F10" s="667"/>
      <c r="G10" s="667"/>
      <c r="H10" s="667"/>
      <c r="I10" s="668"/>
      <c r="J10" s="672"/>
      <c r="K10" s="672"/>
      <c r="L10" s="672"/>
      <c r="M10" s="672"/>
      <c r="N10" s="672"/>
      <c r="O10" s="672"/>
      <c r="P10" s="672"/>
      <c r="Q10" s="662"/>
      <c r="R10" s="357"/>
    </row>
    <row r="11" spans="3:21" ht="15" customHeight="1" thickBot="1" x14ac:dyDescent="0.25">
      <c r="C11" s="356"/>
      <c r="D11" s="669"/>
      <c r="E11" s="670"/>
      <c r="F11" s="670"/>
      <c r="G11" s="670"/>
      <c r="H11" s="670"/>
      <c r="I11" s="671"/>
      <c r="J11" s="422"/>
      <c r="K11" s="422"/>
      <c r="L11" s="422"/>
      <c r="M11" s="422"/>
      <c r="N11" s="422"/>
      <c r="O11" s="422"/>
      <c r="P11" s="422"/>
      <c r="Q11" s="358"/>
      <c r="R11" s="357"/>
    </row>
    <row r="12" spans="3:21" ht="14.25" thickTop="1" thickBot="1" x14ac:dyDescent="0.25">
      <c r="C12" s="359"/>
      <c r="D12" s="61" t="s">
        <v>282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357"/>
    </row>
    <row r="13" spans="3:21" ht="12.75" customHeight="1" x14ac:dyDescent="0.2">
      <c r="C13" s="359"/>
      <c r="D13" s="360"/>
      <c r="E13" s="361" t="s">
        <v>185</v>
      </c>
      <c r="F13" s="362"/>
      <c r="G13" s="362"/>
      <c r="H13" s="363"/>
      <c r="I13" s="364"/>
      <c r="J13" s="423">
        <v>1.4940834766372504E-2</v>
      </c>
      <c r="K13" s="423">
        <v>1.3796686337794892E-2</v>
      </c>
      <c r="L13" s="423">
        <v>1.35367356163037E-2</v>
      </c>
      <c r="M13" s="423">
        <v>1.3437417264195733E-2</v>
      </c>
      <c r="N13" s="423">
        <v>9.9592532860890998E-3</v>
      </c>
      <c r="O13" s="423">
        <v>9.3552822470872425E-3</v>
      </c>
      <c r="P13" s="423">
        <v>9.2365704766912381E-3</v>
      </c>
      <c r="Q13" s="365">
        <v>9.1448984539496715E-3</v>
      </c>
      <c r="R13" s="357"/>
      <c r="S13" s="403"/>
      <c r="T13" s="403"/>
      <c r="U13" s="403"/>
    </row>
    <row r="14" spans="3:21" x14ac:dyDescent="0.2">
      <c r="C14" s="359"/>
      <c r="D14" s="366"/>
      <c r="E14" s="367" t="s">
        <v>186</v>
      </c>
      <c r="F14" s="367"/>
      <c r="G14" s="367"/>
      <c r="H14" s="368"/>
      <c r="I14" s="369"/>
      <c r="J14" s="424">
        <v>0.8393596077029114</v>
      </c>
      <c r="K14" s="424">
        <v>0.82021014512511725</v>
      </c>
      <c r="L14" s="424">
        <v>0.80271617712595134</v>
      </c>
      <c r="M14" s="424">
        <v>0.77339951274075258</v>
      </c>
      <c r="N14" s="424">
        <v>0.75510594600994496</v>
      </c>
      <c r="O14" s="424">
        <v>0.73994603517018209</v>
      </c>
      <c r="P14" s="424">
        <v>0.7277770082660745</v>
      </c>
      <c r="Q14" s="370">
        <v>0.71930511733735902</v>
      </c>
      <c r="R14" s="357"/>
    </row>
    <row r="15" spans="3:21" x14ac:dyDescent="0.2">
      <c r="C15" s="359"/>
      <c r="D15" s="366"/>
      <c r="E15" s="367" t="s">
        <v>187</v>
      </c>
      <c r="F15" s="367"/>
      <c r="G15" s="367"/>
      <c r="H15" s="368"/>
      <c r="I15" s="369"/>
      <c r="J15" s="424">
        <v>2.7282727068986178E-2</v>
      </c>
      <c r="K15" s="424">
        <v>3.0553743830271114E-2</v>
      </c>
      <c r="L15" s="424">
        <v>3.2875417199332929E-2</v>
      </c>
      <c r="M15" s="424">
        <v>4.1229481639972573E-2</v>
      </c>
      <c r="N15" s="424">
        <v>4.5837356834655486E-2</v>
      </c>
      <c r="O15" s="424">
        <v>4.7702704099741887E-2</v>
      </c>
      <c r="P15" s="424">
        <v>5.2054125428180116E-2</v>
      </c>
      <c r="Q15" s="370">
        <v>5.3208486898435346E-2</v>
      </c>
      <c r="R15" s="357"/>
    </row>
    <row r="16" spans="3:21" ht="12.75" customHeight="1" x14ac:dyDescent="0.2">
      <c r="C16" s="359"/>
      <c r="D16" s="366"/>
      <c r="E16" s="367" t="s">
        <v>279</v>
      </c>
      <c r="F16" s="367"/>
      <c r="G16" s="367"/>
      <c r="H16" s="368"/>
      <c r="I16" s="369"/>
      <c r="J16" s="424">
        <v>6.2210475395658819E-2</v>
      </c>
      <c r="K16" s="424">
        <v>7.0048627037031755E-2</v>
      </c>
      <c r="L16" s="424">
        <v>7.7426683536362423E-2</v>
      </c>
      <c r="M16" s="424">
        <v>9.2752909648942714E-2</v>
      </c>
      <c r="N16" s="424">
        <v>0.10428814764590121</v>
      </c>
      <c r="O16" s="424">
        <v>0.11427862530971195</v>
      </c>
      <c r="P16" s="424">
        <v>0.12189033486213034</v>
      </c>
      <c r="Q16" s="370">
        <v>0.12870556152887674</v>
      </c>
      <c r="R16" s="357"/>
    </row>
    <row r="17" spans="3:18" x14ac:dyDescent="0.2">
      <c r="C17" s="359"/>
      <c r="D17" s="366"/>
      <c r="E17" s="367" t="s">
        <v>280</v>
      </c>
      <c r="F17" s="367"/>
      <c r="G17" s="367"/>
      <c r="H17" s="368"/>
      <c r="I17" s="369"/>
      <c r="J17" s="424">
        <v>5.5860365821669734E-2</v>
      </c>
      <c r="K17" s="424">
        <v>6.4897335277883939E-2</v>
      </c>
      <c r="L17" s="424">
        <v>7.2731219840479422E-2</v>
      </c>
      <c r="M17" s="424">
        <v>7.8376669418037739E-2</v>
      </c>
      <c r="N17" s="424">
        <v>8.3688108483422216E-2</v>
      </c>
      <c r="O17" s="424">
        <v>8.7614164102245998E-2</v>
      </c>
      <c r="P17" s="424">
        <v>8.7902835579750635E-2</v>
      </c>
      <c r="Q17" s="370">
        <v>8.8466913079877044E-2</v>
      </c>
      <c r="R17" s="357"/>
    </row>
    <row r="18" spans="3:18" ht="13.5" thickBot="1" x14ac:dyDescent="0.25">
      <c r="C18" s="359"/>
      <c r="D18" s="371"/>
      <c r="E18" s="372" t="s">
        <v>281</v>
      </c>
      <c r="F18" s="372"/>
      <c r="G18" s="372"/>
      <c r="H18" s="373"/>
      <c r="I18" s="374"/>
      <c r="J18" s="425">
        <v>3.4598924440133077E-4</v>
      </c>
      <c r="K18" s="425">
        <v>4.9341199231043361E-4</v>
      </c>
      <c r="L18" s="425">
        <v>7.1371789702509418E-4</v>
      </c>
      <c r="M18" s="425">
        <v>8.0400928809874208E-4</v>
      </c>
      <c r="N18" s="425">
        <v>1.1211877399870242E-3</v>
      </c>
      <c r="O18" s="425">
        <v>1.1031890710307189E-3</v>
      </c>
      <c r="P18" s="425">
        <v>1.1390798239802732E-3</v>
      </c>
      <c r="Q18" s="375">
        <v>1.1690227015021281E-3</v>
      </c>
      <c r="R18" s="357"/>
    </row>
    <row r="19" spans="3:18" ht="13.5" x14ac:dyDescent="0.25">
      <c r="D19" s="376"/>
      <c r="E19" s="377"/>
      <c r="F19" s="377"/>
      <c r="G19" s="377"/>
      <c r="H19" s="377"/>
      <c r="I19" s="376"/>
      <c r="J19" s="378"/>
      <c r="K19" s="378"/>
      <c r="L19" s="378"/>
      <c r="M19" s="378"/>
      <c r="N19" s="378"/>
      <c r="O19" s="378"/>
      <c r="P19" s="378"/>
      <c r="Q19" s="378" t="s">
        <v>267</v>
      </c>
      <c r="R19" s="191" t="s">
        <v>78</v>
      </c>
    </row>
    <row r="20" spans="3:18" ht="11.25" customHeight="1" x14ac:dyDescent="0.2"/>
    <row r="24" spans="3:18" x14ac:dyDescent="0.2">
      <c r="J24" s="379"/>
      <c r="K24" s="379"/>
      <c r="L24" s="379"/>
      <c r="M24" s="379"/>
      <c r="N24" s="379"/>
      <c r="O24" s="379"/>
      <c r="P24" s="379"/>
      <c r="Q24" s="379"/>
    </row>
  </sheetData>
  <mergeCells count="9">
    <mergeCell ref="Q7:Q10"/>
    <mergeCell ref="D7:I11"/>
    <mergeCell ref="J7:J10"/>
    <mergeCell ref="O7:O10"/>
    <mergeCell ref="M7:M10"/>
    <mergeCell ref="K7:K10"/>
    <mergeCell ref="L7:L10"/>
    <mergeCell ref="N7:N10"/>
    <mergeCell ref="P7:P10"/>
  </mergeCells>
  <phoneticPr fontId="0" type="noConversion"/>
  <conditionalFormatting sqref="G6">
    <cfRule type="expression" dxfId="15" priority="1" stopIfTrue="1">
      <formula>R6=" "</formula>
    </cfRule>
  </conditionalFormatting>
  <conditionalFormatting sqref="D6">
    <cfRule type="cellIs" dxfId="14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3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C1:R23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191" hidden="1" customWidth="1"/>
    <col min="3" max="3" width="1.7109375" style="191" customWidth="1"/>
    <col min="4" max="4" width="0.85546875" style="191" customWidth="1"/>
    <col min="5" max="5" width="1.7109375" style="191" customWidth="1"/>
    <col min="6" max="6" width="2.5703125" style="191" customWidth="1"/>
    <col min="7" max="8" width="15.7109375" style="191" customWidth="1"/>
    <col min="9" max="9" width="1.140625" style="191" customWidth="1"/>
    <col min="10" max="17" width="8" style="191" customWidth="1"/>
    <col min="18" max="43" width="1.7109375" style="191" customWidth="1"/>
    <col min="44" max="16384" width="9.140625" style="191"/>
  </cols>
  <sheetData>
    <row r="1" spans="3:18" hidden="1" x14ac:dyDescent="0.2"/>
    <row r="2" spans="3:18" hidden="1" x14ac:dyDescent="0.2"/>
    <row r="3" spans="3:18" ht="9" customHeight="1" x14ac:dyDescent="0.2">
      <c r="C3" s="343"/>
    </row>
    <row r="4" spans="3:18" s="344" customFormat="1" ht="15.75" x14ac:dyDescent="0.2">
      <c r="D4" s="345" t="s">
        <v>199</v>
      </c>
      <c r="E4" s="345"/>
      <c r="F4" s="345"/>
      <c r="G4" s="345"/>
      <c r="H4" s="346" t="s">
        <v>196</v>
      </c>
      <c r="I4" s="347"/>
      <c r="J4" s="345"/>
      <c r="K4" s="345"/>
      <c r="L4" s="345"/>
      <c r="M4" s="345"/>
      <c r="N4" s="345"/>
      <c r="O4" s="345"/>
      <c r="P4" s="345"/>
      <c r="Q4" s="345"/>
    </row>
    <row r="5" spans="3:18" s="344" customFormat="1" ht="15.75" x14ac:dyDescent="0.2">
      <c r="D5" s="348" t="s">
        <v>294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</row>
    <row r="6" spans="3:18" s="350" customFormat="1" ht="21" customHeight="1" thickBot="1" x14ac:dyDescent="0.25">
      <c r="D6" s="351"/>
      <c r="E6" s="352"/>
      <c r="F6" s="352"/>
      <c r="G6" s="352"/>
      <c r="H6" s="352"/>
      <c r="I6" s="353"/>
      <c r="J6" s="353"/>
      <c r="K6" s="353"/>
      <c r="L6" s="353"/>
      <c r="M6" s="353"/>
      <c r="N6" s="353"/>
      <c r="O6" s="353"/>
      <c r="P6" s="353"/>
      <c r="Q6" s="354"/>
      <c r="R6" s="355" t="s">
        <v>78</v>
      </c>
    </row>
    <row r="7" spans="3:18" ht="6" customHeight="1" x14ac:dyDescent="0.2">
      <c r="C7" s="356"/>
      <c r="D7" s="663" t="s">
        <v>10</v>
      </c>
      <c r="E7" s="664"/>
      <c r="F7" s="664"/>
      <c r="G7" s="664"/>
      <c r="H7" s="664"/>
      <c r="I7" s="665"/>
      <c r="J7" s="610">
        <v>2011</v>
      </c>
      <c r="K7" s="610">
        <v>2012</v>
      </c>
      <c r="L7" s="610">
        <v>2013</v>
      </c>
      <c r="M7" s="610">
        <v>2014</v>
      </c>
      <c r="N7" s="610">
        <v>2015</v>
      </c>
      <c r="O7" s="610">
        <v>2016</v>
      </c>
      <c r="P7" s="610">
        <v>2017</v>
      </c>
      <c r="Q7" s="621">
        <v>2018</v>
      </c>
      <c r="R7" s="357"/>
    </row>
    <row r="8" spans="3:18" ht="6" customHeight="1" x14ac:dyDescent="0.2">
      <c r="C8" s="356"/>
      <c r="D8" s="666"/>
      <c r="E8" s="667"/>
      <c r="F8" s="667"/>
      <c r="G8" s="667"/>
      <c r="H8" s="667"/>
      <c r="I8" s="668"/>
      <c r="J8" s="672"/>
      <c r="K8" s="672"/>
      <c r="L8" s="672"/>
      <c r="M8" s="672"/>
      <c r="N8" s="672"/>
      <c r="O8" s="672"/>
      <c r="P8" s="672"/>
      <c r="Q8" s="662"/>
      <c r="R8" s="357"/>
    </row>
    <row r="9" spans="3:18" ht="6" customHeight="1" x14ac:dyDescent="0.2">
      <c r="C9" s="356"/>
      <c r="D9" s="666"/>
      <c r="E9" s="667"/>
      <c r="F9" s="667"/>
      <c r="G9" s="667"/>
      <c r="H9" s="667"/>
      <c r="I9" s="668"/>
      <c r="J9" s="672"/>
      <c r="K9" s="672"/>
      <c r="L9" s="672"/>
      <c r="M9" s="672"/>
      <c r="N9" s="672"/>
      <c r="O9" s="672"/>
      <c r="P9" s="672"/>
      <c r="Q9" s="662"/>
      <c r="R9" s="357"/>
    </row>
    <row r="10" spans="3:18" ht="6" customHeight="1" x14ac:dyDescent="0.2">
      <c r="C10" s="356"/>
      <c r="D10" s="666"/>
      <c r="E10" s="667"/>
      <c r="F10" s="667"/>
      <c r="G10" s="667"/>
      <c r="H10" s="667"/>
      <c r="I10" s="668"/>
      <c r="J10" s="672"/>
      <c r="K10" s="672"/>
      <c r="L10" s="672"/>
      <c r="M10" s="672"/>
      <c r="N10" s="672"/>
      <c r="O10" s="672"/>
      <c r="P10" s="672"/>
      <c r="Q10" s="662"/>
      <c r="R10" s="357"/>
    </row>
    <row r="11" spans="3:18" ht="15" customHeight="1" thickBot="1" x14ac:dyDescent="0.25">
      <c r="C11" s="356"/>
      <c r="D11" s="669"/>
      <c r="E11" s="670"/>
      <c r="F11" s="670"/>
      <c r="G11" s="670"/>
      <c r="H11" s="670"/>
      <c r="I11" s="671"/>
      <c r="J11" s="422"/>
      <c r="K11" s="422"/>
      <c r="L11" s="422"/>
      <c r="M11" s="422"/>
      <c r="N11" s="422"/>
      <c r="O11" s="422"/>
      <c r="P11" s="422"/>
      <c r="Q11" s="358"/>
      <c r="R11" s="357"/>
    </row>
    <row r="12" spans="3:18" ht="14.25" thickTop="1" thickBot="1" x14ac:dyDescent="0.25">
      <c r="C12" s="359"/>
      <c r="D12" s="61" t="s">
        <v>282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357"/>
    </row>
    <row r="13" spans="3:18" ht="12.75" customHeight="1" x14ac:dyDescent="0.2">
      <c r="C13" s="359"/>
      <c r="D13" s="360"/>
      <c r="E13" s="361" t="s">
        <v>269</v>
      </c>
      <c r="F13" s="362"/>
      <c r="G13" s="362"/>
      <c r="H13" s="363"/>
      <c r="I13" s="364"/>
      <c r="J13" s="423">
        <v>5.772271577212075E-2</v>
      </c>
      <c r="K13" s="423">
        <v>5.9805386258060679E-2</v>
      </c>
      <c r="L13" s="423">
        <v>5.8868679705967014E-2</v>
      </c>
      <c r="M13" s="423">
        <v>6.19880046082254E-2</v>
      </c>
      <c r="N13" s="423">
        <v>6.1817123396487345E-2</v>
      </c>
      <c r="O13" s="423">
        <v>6.0642052642742743E-2</v>
      </c>
      <c r="P13" s="423">
        <v>6.1520877366449254E-2</v>
      </c>
      <c r="Q13" s="365">
        <v>6.016268481834218E-2</v>
      </c>
      <c r="R13" s="357"/>
    </row>
    <row r="14" spans="3:18" ht="12.75" customHeight="1" x14ac:dyDescent="0.2">
      <c r="C14" s="359"/>
      <c r="D14" s="380"/>
      <c r="E14" s="381" t="s">
        <v>270</v>
      </c>
      <c r="F14" s="381"/>
      <c r="G14" s="381"/>
      <c r="H14" s="382"/>
      <c r="I14" s="383"/>
      <c r="J14" s="426">
        <v>7.2817876490244432E-2</v>
      </c>
      <c r="K14" s="426">
        <v>8.1414818649681739E-2</v>
      </c>
      <c r="L14" s="426">
        <v>8.7308617496422311E-2</v>
      </c>
      <c r="M14" s="426">
        <v>9.0162714081931786E-2</v>
      </c>
      <c r="N14" s="426">
        <v>9.6104456000806041E-2</v>
      </c>
      <c r="O14" s="426">
        <v>9.6885656382234092E-2</v>
      </c>
      <c r="P14" s="426">
        <v>9.5764656791153757E-2</v>
      </c>
      <c r="Q14" s="384">
        <v>9.6482222462636602E-2</v>
      </c>
      <c r="R14" s="357"/>
    </row>
    <row r="15" spans="3:18" ht="12.75" customHeight="1" x14ac:dyDescent="0.2">
      <c r="C15" s="359"/>
      <c r="D15" s="380"/>
      <c r="E15" s="381" t="s">
        <v>271</v>
      </c>
      <c r="F15" s="381"/>
      <c r="G15" s="381"/>
      <c r="H15" s="382"/>
      <c r="I15" s="383"/>
      <c r="J15" s="426">
        <v>6.4621442168062745E-2</v>
      </c>
      <c r="K15" s="426">
        <v>6.4082157550328589E-2</v>
      </c>
      <c r="L15" s="426">
        <v>6.4735661575420572E-2</v>
      </c>
      <c r="M15" s="426">
        <v>6.4673526625634442E-2</v>
      </c>
      <c r="N15" s="426">
        <v>6.6599227650980947E-2</v>
      </c>
      <c r="O15" s="426">
        <v>6.6956088182875087E-2</v>
      </c>
      <c r="P15" s="426">
        <v>6.9349322834931379E-2</v>
      </c>
      <c r="Q15" s="384">
        <v>7.0768964827026062E-2</v>
      </c>
      <c r="R15" s="357"/>
    </row>
    <row r="16" spans="3:18" ht="12.75" customHeight="1" x14ac:dyDescent="0.2">
      <c r="C16" s="359"/>
      <c r="D16" s="380"/>
      <c r="E16" s="381" t="s">
        <v>272</v>
      </c>
      <c r="F16" s="381"/>
      <c r="G16" s="381"/>
      <c r="H16" s="382"/>
      <c r="I16" s="383"/>
      <c r="J16" s="426">
        <v>0.10576141071419339</v>
      </c>
      <c r="K16" s="426">
        <v>0.10518919861657454</v>
      </c>
      <c r="L16" s="426">
        <v>0.10751323577664804</v>
      </c>
      <c r="M16" s="426">
        <v>0.10715874778562928</v>
      </c>
      <c r="N16" s="426">
        <v>9.9796563468458277E-2</v>
      </c>
      <c r="O16" s="426">
        <v>9.3031482541237762E-2</v>
      </c>
      <c r="P16" s="426">
        <v>8.9881983689982681E-2</v>
      </c>
      <c r="Q16" s="384">
        <v>8.8018949268371269E-2</v>
      </c>
      <c r="R16" s="357"/>
    </row>
    <row r="17" spans="3:18" ht="12.75" customHeight="1" x14ac:dyDescent="0.2">
      <c r="C17" s="359"/>
      <c r="D17" s="380"/>
      <c r="E17" s="381" t="s">
        <v>273</v>
      </c>
      <c r="F17" s="381"/>
      <c r="G17" s="381"/>
      <c r="H17" s="382"/>
      <c r="I17" s="383"/>
      <c r="J17" s="426">
        <v>0.11898880142702573</v>
      </c>
      <c r="K17" s="426">
        <v>0.1115210112377007</v>
      </c>
      <c r="L17" s="426">
        <v>0.11056090203354785</v>
      </c>
      <c r="M17" s="426">
        <v>0.11480330258051703</v>
      </c>
      <c r="N17" s="426">
        <v>0.12236765728340179</v>
      </c>
      <c r="O17" s="426">
        <v>0.12689663725391714</v>
      </c>
      <c r="P17" s="426">
        <v>0.13141900779216067</v>
      </c>
      <c r="Q17" s="384">
        <v>0.13627844892229712</v>
      </c>
      <c r="R17" s="357"/>
    </row>
    <row r="18" spans="3:18" ht="12.75" customHeight="1" x14ac:dyDescent="0.2">
      <c r="C18" s="359"/>
      <c r="D18" s="366"/>
      <c r="E18" s="367" t="s">
        <v>274</v>
      </c>
      <c r="F18" s="367"/>
      <c r="G18" s="367"/>
      <c r="H18" s="368"/>
      <c r="I18" s="369"/>
      <c r="J18" s="424">
        <v>0.22362239838231757</v>
      </c>
      <c r="K18" s="424">
        <v>0.20808956081103092</v>
      </c>
      <c r="L18" s="424">
        <v>0.18002547846080605</v>
      </c>
      <c r="M18" s="424">
        <v>0.15564707354818458</v>
      </c>
      <c r="N18" s="424">
        <v>0.13190433123783304</v>
      </c>
      <c r="O18" s="424">
        <v>0.11728916394585576</v>
      </c>
      <c r="P18" s="424">
        <v>0.11181160932156498</v>
      </c>
      <c r="Q18" s="370">
        <v>0.11216554933145814</v>
      </c>
      <c r="R18" s="357"/>
    </row>
    <row r="19" spans="3:18" ht="12.75" customHeight="1" x14ac:dyDescent="0.2">
      <c r="C19" s="359"/>
      <c r="D19" s="366"/>
      <c r="E19" s="367" t="s">
        <v>275</v>
      </c>
      <c r="F19" s="367"/>
      <c r="G19" s="367"/>
      <c r="H19" s="368"/>
      <c r="I19" s="369"/>
      <c r="J19" s="424">
        <v>0.19668660542767097</v>
      </c>
      <c r="K19" s="424">
        <v>0.19709653056100299</v>
      </c>
      <c r="L19" s="424">
        <v>0.20137199547081922</v>
      </c>
      <c r="M19" s="424">
        <v>0.20440047380345699</v>
      </c>
      <c r="N19" s="424">
        <v>0.20643770271303491</v>
      </c>
      <c r="O19" s="424">
        <v>0.20728334515929814</v>
      </c>
      <c r="P19" s="424">
        <v>0.19461805713041663</v>
      </c>
      <c r="Q19" s="370">
        <v>0.17013828900053923</v>
      </c>
      <c r="R19" s="357"/>
    </row>
    <row r="20" spans="3:18" ht="12.75" customHeight="1" x14ac:dyDescent="0.2">
      <c r="C20" s="359"/>
      <c r="D20" s="366"/>
      <c r="E20" s="367" t="s">
        <v>276</v>
      </c>
      <c r="F20" s="367"/>
      <c r="G20" s="367"/>
      <c r="H20" s="368"/>
      <c r="I20" s="369"/>
      <c r="J20" s="424">
        <v>0.12737959083963477</v>
      </c>
      <c r="K20" s="424">
        <v>0.13808394271243407</v>
      </c>
      <c r="L20" s="424">
        <v>0.15155503248103605</v>
      </c>
      <c r="M20" s="424">
        <v>0.16005588815991426</v>
      </c>
      <c r="N20" s="424">
        <v>0.16717237988824687</v>
      </c>
      <c r="O20" s="424">
        <v>0.17377463974663679</v>
      </c>
      <c r="P20" s="424">
        <v>0.17785447981204475</v>
      </c>
      <c r="Q20" s="370">
        <v>0.18851274856840225</v>
      </c>
      <c r="R20" s="357"/>
    </row>
    <row r="21" spans="3:18" x14ac:dyDescent="0.2">
      <c r="C21" s="359"/>
      <c r="D21" s="366"/>
      <c r="E21" s="367" t="s">
        <v>277</v>
      </c>
      <c r="F21" s="367"/>
      <c r="G21" s="367"/>
      <c r="H21" s="368"/>
      <c r="I21" s="369"/>
      <c r="J21" s="424">
        <v>2.4312665381020442E-2</v>
      </c>
      <c r="K21" s="424">
        <v>2.6493770225280242E-2</v>
      </c>
      <c r="L21" s="424">
        <v>2.9043359703435183E-2</v>
      </c>
      <c r="M21" s="424">
        <v>3.2493331386195839E-2</v>
      </c>
      <c r="N21" s="424">
        <v>3.8837060462404253E-2</v>
      </c>
      <c r="O21" s="424">
        <v>4.7040873600533779E-2</v>
      </c>
      <c r="P21" s="424">
        <v>5.4726548680593991E-2</v>
      </c>
      <c r="Q21" s="370">
        <v>6.3441990301065426E-2</v>
      </c>
      <c r="R21" s="357"/>
    </row>
    <row r="22" spans="3:18" ht="13.5" thickBot="1" x14ac:dyDescent="0.25">
      <c r="C22" s="359"/>
      <c r="D22" s="371"/>
      <c r="E22" s="372" t="s">
        <v>278</v>
      </c>
      <c r="F22" s="372"/>
      <c r="G22" s="372"/>
      <c r="H22" s="373"/>
      <c r="I22" s="374"/>
      <c r="J22" s="425">
        <v>8.0864933977090811E-3</v>
      </c>
      <c r="K22" s="425">
        <v>8.2236734947530171E-3</v>
      </c>
      <c r="L22" s="425">
        <v>9.0170372958976661E-3</v>
      </c>
      <c r="M22" s="425">
        <v>8.6169374203104096E-3</v>
      </c>
      <c r="N22" s="425">
        <v>8.9634978983465213E-3</v>
      </c>
      <c r="O22" s="425">
        <v>1.0200060544668625E-2</v>
      </c>
      <c r="P22" s="425">
        <v>1.3035314181006724E-2</v>
      </c>
      <c r="Q22" s="375">
        <v>1.4030152499861826E-2</v>
      </c>
      <c r="R22" s="357"/>
    </row>
    <row r="23" spans="3:18" ht="13.5" x14ac:dyDescent="0.25">
      <c r="D23" s="376"/>
      <c r="E23" s="377"/>
      <c r="F23" s="377"/>
      <c r="G23" s="377"/>
      <c r="H23" s="377"/>
      <c r="I23" s="376"/>
      <c r="J23" s="378"/>
      <c r="K23" s="378"/>
      <c r="L23" s="378"/>
      <c r="M23" s="378"/>
      <c r="N23" s="378"/>
      <c r="O23" s="378"/>
      <c r="P23" s="378"/>
      <c r="Q23" s="378" t="s">
        <v>267</v>
      </c>
    </row>
  </sheetData>
  <mergeCells count="9">
    <mergeCell ref="D7:I11"/>
    <mergeCell ref="Q7:Q10"/>
    <mergeCell ref="J7:J10"/>
    <mergeCell ref="O7:O10"/>
    <mergeCell ref="M7:M10"/>
    <mergeCell ref="K7:K10"/>
    <mergeCell ref="L7:L10"/>
    <mergeCell ref="N7:N10"/>
    <mergeCell ref="P7:P10"/>
  </mergeCells>
  <phoneticPr fontId="0" type="noConversion"/>
  <conditionalFormatting sqref="G6">
    <cfRule type="expression" dxfId="12" priority="1" stopIfTrue="1">
      <formula>R6=" "</formula>
    </cfRule>
  </conditionalFormatting>
  <conditionalFormatting sqref="D6">
    <cfRule type="cellIs" dxfId="11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0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B1:AX42"/>
  <sheetViews>
    <sheetView showGridLines="0" showOutlineSymbols="0" topLeftCell="C3" zoomScale="90" zoomScaleNormal="90" workbookViewId="0">
      <selection activeCell="O13" sqref="O13:Y14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8.28515625" style="50" customWidth="1"/>
    <col min="9" max="9" width="1.140625" style="50" customWidth="1"/>
    <col min="10" max="14" width="6.7109375" style="50" hidden="1" customWidth="1"/>
    <col min="15" max="25" width="6.7109375" style="50" customWidth="1"/>
    <col min="26" max="49" width="1.7109375" style="50" customWidth="1"/>
    <col min="50" max="16384" width="9.140625" style="50"/>
  </cols>
  <sheetData>
    <row r="1" spans="2:50" hidden="1" x14ac:dyDescent="0.2"/>
    <row r="2" spans="2:50" hidden="1" x14ac:dyDescent="0.2"/>
    <row r="4" spans="2:50" s="51" customFormat="1" ht="15.75" x14ac:dyDescent="0.2">
      <c r="D4" s="15" t="s">
        <v>2</v>
      </c>
      <c r="E4" s="52"/>
      <c r="F4" s="52"/>
      <c r="G4" s="52"/>
      <c r="H4" s="15" t="s">
        <v>110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50" s="51" customFormat="1" ht="15.75" x14ac:dyDescent="0.2">
      <c r="B5" s="235">
        <v>12</v>
      </c>
      <c r="D5" s="100" t="s">
        <v>297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50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  <c r="Z6" s="14" t="s">
        <v>78</v>
      </c>
    </row>
    <row r="7" spans="2:50" ht="6" customHeight="1" x14ac:dyDescent="0.2">
      <c r="C7" s="20"/>
      <c r="D7" s="612"/>
      <c r="E7" s="613"/>
      <c r="F7" s="613"/>
      <c r="G7" s="613"/>
      <c r="H7" s="613"/>
      <c r="I7" s="614"/>
      <c r="J7" s="610">
        <v>2003</v>
      </c>
      <c r="K7" s="610">
        <v>2004</v>
      </c>
      <c r="L7" s="610">
        <v>2005</v>
      </c>
      <c r="M7" s="610">
        <v>2006</v>
      </c>
      <c r="N7" s="610">
        <v>2007</v>
      </c>
      <c r="O7" s="610">
        <v>2008</v>
      </c>
      <c r="P7" s="610">
        <v>2009</v>
      </c>
      <c r="Q7" s="610">
        <v>2010</v>
      </c>
      <c r="R7" s="610">
        <v>2011</v>
      </c>
      <c r="S7" s="610">
        <v>2012</v>
      </c>
      <c r="T7" s="610">
        <v>2013</v>
      </c>
      <c r="U7" s="610">
        <v>2014</v>
      </c>
      <c r="V7" s="610">
        <v>2015</v>
      </c>
      <c r="W7" s="610">
        <v>2016</v>
      </c>
      <c r="X7" s="610">
        <v>2017</v>
      </c>
      <c r="Y7" s="621">
        <v>2018</v>
      </c>
      <c r="Z7" s="99"/>
    </row>
    <row r="8" spans="2:50" ht="6" customHeight="1" x14ac:dyDescent="0.2">
      <c r="C8" s="20"/>
      <c r="D8" s="615"/>
      <c r="E8" s="616"/>
      <c r="F8" s="616"/>
      <c r="G8" s="616"/>
      <c r="H8" s="616"/>
      <c r="I8" s="617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62"/>
      <c r="Z8" s="99"/>
    </row>
    <row r="9" spans="2:50" ht="6" customHeight="1" x14ac:dyDescent="0.2">
      <c r="C9" s="20"/>
      <c r="D9" s="615"/>
      <c r="E9" s="616"/>
      <c r="F9" s="616"/>
      <c r="G9" s="616"/>
      <c r="H9" s="616"/>
      <c r="I9" s="617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2"/>
      <c r="Y9" s="662"/>
      <c r="Z9" s="99"/>
    </row>
    <row r="10" spans="2:50" ht="6" customHeight="1" x14ac:dyDescent="0.2">
      <c r="C10" s="20"/>
      <c r="D10" s="615"/>
      <c r="E10" s="616"/>
      <c r="F10" s="616"/>
      <c r="G10" s="616"/>
      <c r="H10" s="616"/>
      <c r="I10" s="617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62"/>
      <c r="Z10" s="99"/>
    </row>
    <row r="11" spans="2:50" ht="15" customHeight="1" thickBot="1" x14ac:dyDescent="0.25">
      <c r="C11" s="20"/>
      <c r="D11" s="618"/>
      <c r="E11" s="619"/>
      <c r="F11" s="619"/>
      <c r="G11" s="619"/>
      <c r="H11" s="619"/>
      <c r="I11" s="620"/>
      <c r="J11" s="18"/>
      <c r="K11" s="18"/>
      <c r="L11" s="18"/>
      <c r="M11" s="18"/>
      <c r="N11" s="18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9"/>
      <c r="Z11" s="99"/>
      <c r="AC11" s="191"/>
    </row>
    <row r="12" spans="2:50" ht="14.25" thickTop="1" thickBot="1" x14ac:dyDescent="0.25">
      <c r="C12" s="20"/>
      <c r="D12" s="61" t="s">
        <v>176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  <c r="Z12" s="99"/>
    </row>
    <row r="13" spans="2:50" x14ac:dyDescent="0.2">
      <c r="C13" s="20"/>
      <c r="D13" s="21"/>
      <c r="E13" s="142" t="s">
        <v>66</v>
      </c>
      <c r="F13" s="27"/>
      <c r="G13" s="27"/>
      <c r="H13" s="28"/>
      <c r="I13" s="29"/>
      <c r="J13" s="143">
        <v>31805.205999999998</v>
      </c>
      <c r="K13" s="143">
        <v>31373.626</v>
      </c>
      <c r="L13" s="143">
        <v>30895.692000000057</v>
      </c>
      <c r="M13" s="143">
        <v>30579.183000000015</v>
      </c>
      <c r="N13" s="143">
        <v>30884.528999999999</v>
      </c>
      <c r="O13" s="295">
        <v>31624.637999999977</v>
      </c>
      <c r="P13" s="295">
        <v>32668.804999999942</v>
      </c>
      <c r="Q13" s="295">
        <v>34099.72699999997</v>
      </c>
      <c r="R13" s="295">
        <v>35376.873999999872</v>
      </c>
      <c r="S13" s="295">
        <v>36598.816000000079</v>
      </c>
      <c r="T13" s="295">
        <v>37883.651000000129</v>
      </c>
      <c r="U13" s="295">
        <v>39134.308000000019</v>
      </c>
      <c r="V13" s="295">
        <v>40046.60399999997</v>
      </c>
      <c r="W13" s="295">
        <v>40703.772999999943</v>
      </c>
      <c r="X13" s="295">
        <v>42392.534000000065</v>
      </c>
      <c r="Y13" s="295">
        <v>44068.655600000006</v>
      </c>
      <c r="Z13" s="99"/>
      <c r="AX13" s="249"/>
    </row>
    <row r="14" spans="2:50" ht="15.75" thickBot="1" x14ac:dyDescent="0.25">
      <c r="C14" s="20"/>
      <c r="D14" s="127"/>
      <c r="E14" s="103"/>
      <c r="F14" s="103" t="s">
        <v>162</v>
      </c>
      <c r="G14" s="103"/>
      <c r="H14" s="104"/>
      <c r="I14" s="105"/>
      <c r="J14" s="237">
        <v>23421.596000000001</v>
      </c>
      <c r="K14" s="237">
        <v>23161.936000000002</v>
      </c>
      <c r="L14" s="237">
        <v>22843.411999999982</v>
      </c>
      <c r="M14" s="237">
        <v>22563.59</v>
      </c>
      <c r="N14" s="237">
        <v>22764.67</v>
      </c>
      <c r="O14" s="285">
        <v>23378.28099999997</v>
      </c>
      <c r="P14" s="285">
        <v>24192.998999999993</v>
      </c>
      <c r="Q14" s="285">
        <v>25307.734</v>
      </c>
      <c r="R14" s="285">
        <v>26371.601000000035</v>
      </c>
      <c r="S14" s="285">
        <v>27365.211000000003</v>
      </c>
      <c r="T14" s="285">
        <v>28308.481000000014</v>
      </c>
      <c r="U14" s="285">
        <v>29156.564999999962</v>
      </c>
      <c r="V14" s="285">
        <v>29662.49</v>
      </c>
      <c r="W14" s="285">
        <v>29784.75799999998</v>
      </c>
      <c r="X14" s="285">
        <v>30208.621000000046</v>
      </c>
      <c r="Y14" s="285">
        <v>30802.148799999999</v>
      </c>
      <c r="Z14" s="99"/>
      <c r="AX14" s="249"/>
    </row>
    <row r="15" spans="2:50" ht="13.5" x14ac:dyDescent="0.25">
      <c r="D15" s="59" t="s">
        <v>83</v>
      </c>
      <c r="E15" s="60"/>
      <c r="F15" s="60"/>
      <c r="G15" s="60"/>
      <c r="H15" s="6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98" t="s">
        <v>231</v>
      </c>
      <c r="Z15" s="50" t="s">
        <v>78</v>
      </c>
    </row>
    <row r="16" spans="2:50" x14ac:dyDescent="0.2">
      <c r="D16" s="48" t="s">
        <v>4</v>
      </c>
      <c r="E16" s="673" t="s">
        <v>161</v>
      </c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</row>
    <row r="18" spans="10:24" x14ac:dyDescent="0.2"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</row>
    <row r="19" spans="10:24" x14ac:dyDescent="0.2"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</row>
    <row r="20" spans="10:24" x14ac:dyDescent="0.2"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</row>
    <row r="21" spans="10:24" x14ac:dyDescent="0.2"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</row>
    <row r="22" spans="10:24" x14ac:dyDescent="0.2"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</row>
    <row r="24" spans="10:24" x14ac:dyDescent="0.2"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0:24" x14ac:dyDescent="0.2"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7" spans="10:24" x14ac:dyDescent="0.2"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</row>
    <row r="28" spans="10:24" x14ac:dyDescent="0.2"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</row>
    <row r="30" spans="10:24" x14ac:dyDescent="0.2">
      <c r="J30" s="247"/>
    </row>
    <row r="31" spans="10:24" x14ac:dyDescent="0.2">
      <c r="J31" s="247"/>
    </row>
    <row r="32" spans="10:24" x14ac:dyDescent="0.2">
      <c r="J32" s="247"/>
    </row>
    <row r="33" spans="10:10" x14ac:dyDescent="0.2">
      <c r="J33" s="247"/>
    </row>
    <row r="34" spans="10:10" x14ac:dyDescent="0.2">
      <c r="J34" s="247"/>
    </row>
    <row r="35" spans="10:10" x14ac:dyDescent="0.2">
      <c r="J35" s="247"/>
    </row>
    <row r="38" spans="10:10" x14ac:dyDescent="0.2">
      <c r="J38" s="248"/>
    </row>
    <row r="39" spans="10:10" x14ac:dyDescent="0.2">
      <c r="J39" s="248"/>
    </row>
    <row r="40" spans="10:10" x14ac:dyDescent="0.2">
      <c r="J40" s="248"/>
    </row>
    <row r="41" spans="10:10" x14ac:dyDescent="0.2">
      <c r="J41" s="248"/>
    </row>
    <row r="42" spans="10:10" x14ac:dyDescent="0.2">
      <c r="J42" s="248"/>
    </row>
  </sheetData>
  <mergeCells count="18">
    <mergeCell ref="P7:P10"/>
    <mergeCell ref="Q7:Q10"/>
    <mergeCell ref="T7:T10"/>
    <mergeCell ref="W7:W10"/>
    <mergeCell ref="V7:V10"/>
    <mergeCell ref="X7:X10"/>
    <mergeCell ref="E16:Y16"/>
    <mergeCell ref="D7:I11"/>
    <mergeCell ref="Y7:Y10"/>
    <mergeCell ref="J7:J10"/>
    <mergeCell ref="K7:K10"/>
    <mergeCell ref="L7:L10"/>
    <mergeCell ref="R7:R10"/>
    <mergeCell ref="S7:S10"/>
    <mergeCell ref="M7:M10"/>
    <mergeCell ref="N7:N10"/>
    <mergeCell ref="U7:U10"/>
    <mergeCell ref="O7:O10"/>
  </mergeCells>
  <phoneticPr fontId="0" type="noConversion"/>
  <conditionalFormatting sqref="G6">
    <cfRule type="expression" dxfId="9" priority="1" stopIfTrue="1">
      <formula>Z6=" "</formula>
    </cfRule>
  </conditionalFormatting>
  <conditionalFormatting sqref="D6">
    <cfRule type="cellIs" dxfId="8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autoPageBreaks="0"/>
  </sheetPr>
  <dimension ref="B1:AH25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2.7109375" style="50" customWidth="1"/>
    <col min="9" max="9" width="1.140625" style="50" customWidth="1"/>
    <col min="10" max="14" width="8.42578125" style="50" hidden="1" customWidth="1"/>
    <col min="15" max="24" width="8.42578125" style="50" customWidth="1"/>
    <col min="25" max="25" width="8.85546875" style="50" customWidth="1"/>
    <col min="26" max="49" width="1.7109375" style="50" customWidth="1"/>
    <col min="50" max="16384" width="9.140625" style="50"/>
  </cols>
  <sheetData>
    <row r="1" spans="2:34" hidden="1" x14ac:dyDescent="0.2"/>
    <row r="2" spans="2:34" hidden="1" x14ac:dyDescent="0.2"/>
    <row r="4" spans="2:34" s="51" customFormat="1" ht="15.75" x14ac:dyDescent="0.2">
      <c r="D4" s="15" t="s">
        <v>189</v>
      </c>
      <c r="E4" s="52"/>
      <c r="F4" s="52"/>
      <c r="G4" s="52"/>
      <c r="H4" s="15" t="s">
        <v>145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34" s="51" customFormat="1" ht="15.75" x14ac:dyDescent="0.2">
      <c r="B5" s="235">
        <v>36</v>
      </c>
      <c r="D5" s="100" t="s">
        <v>298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34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  <c r="Z6" s="14" t="s">
        <v>78</v>
      </c>
    </row>
    <row r="7" spans="2:34" ht="6" customHeight="1" x14ac:dyDescent="0.2">
      <c r="C7" s="20"/>
      <c r="D7" s="612"/>
      <c r="E7" s="613"/>
      <c r="F7" s="613"/>
      <c r="G7" s="613"/>
      <c r="H7" s="613"/>
      <c r="I7" s="614"/>
      <c r="J7" s="674">
        <v>2003</v>
      </c>
      <c r="K7" s="674">
        <v>2004</v>
      </c>
      <c r="L7" s="674">
        <v>2005</v>
      </c>
      <c r="M7" s="674">
        <v>2006</v>
      </c>
      <c r="N7" s="674">
        <v>2007</v>
      </c>
      <c r="O7" s="674">
        <v>2008</v>
      </c>
      <c r="P7" s="674">
        <v>2009</v>
      </c>
      <c r="Q7" s="674">
        <v>2010</v>
      </c>
      <c r="R7" s="674">
        <v>2011</v>
      </c>
      <c r="S7" s="674">
        <v>2012</v>
      </c>
      <c r="T7" s="674">
        <v>2013</v>
      </c>
      <c r="U7" s="674">
        <v>2014</v>
      </c>
      <c r="V7" s="674">
        <v>2015</v>
      </c>
      <c r="W7" s="674">
        <v>2016</v>
      </c>
      <c r="X7" s="674">
        <v>2017</v>
      </c>
      <c r="Y7" s="676">
        <v>2018</v>
      </c>
      <c r="Z7" s="99"/>
    </row>
    <row r="8" spans="2:34" ht="6" customHeight="1" x14ac:dyDescent="0.2">
      <c r="C8" s="20"/>
      <c r="D8" s="615"/>
      <c r="E8" s="616"/>
      <c r="F8" s="616"/>
      <c r="G8" s="616"/>
      <c r="H8" s="616"/>
      <c r="I8" s="617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7"/>
      <c r="Z8" s="99"/>
    </row>
    <row r="9" spans="2:34" ht="6" customHeight="1" x14ac:dyDescent="0.2">
      <c r="C9" s="20"/>
      <c r="D9" s="615"/>
      <c r="E9" s="616"/>
      <c r="F9" s="616"/>
      <c r="G9" s="616"/>
      <c r="H9" s="616"/>
      <c r="I9" s="617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7"/>
      <c r="Z9" s="99"/>
    </row>
    <row r="10" spans="2:34" ht="15" customHeight="1" thickBot="1" x14ac:dyDescent="0.25">
      <c r="C10" s="20"/>
      <c r="D10" s="615"/>
      <c r="E10" s="616"/>
      <c r="F10" s="616"/>
      <c r="G10" s="616"/>
      <c r="H10" s="616"/>
      <c r="I10" s="617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677"/>
      <c r="Z10" s="99"/>
      <c r="AE10" s="191"/>
    </row>
    <row r="11" spans="2:34" ht="15" customHeight="1" thickTop="1" thickBot="1" x14ac:dyDescent="0.25">
      <c r="C11" s="20"/>
      <c r="D11" s="61" t="s">
        <v>176</v>
      </c>
      <c r="E11" s="144"/>
      <c r="F11" s="144"/>
      <c r="G11" s="144"/>
      <c r="H11" s="144"/>
      <c r="I11" s="144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  <c r="Z11" s="99"/>
    </row>
    <row r="12" spans="2:34" ht="13.5" thickBot="1" x14ac:dyDescent="0.25">
      <c r="C12" s="20"/>
      <c r="D12" s="89" t="s">
        <v>67</v>
      </c>
      <c r="E12" s="90"/>
      <c r="F12" s="90"/>
      <c r="G12" s="90"/>
      <c r="H12" s="90"/>
      <c r="I12" s="90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147"/>
      <c r="Z12" s="99"/>
    </row>
    <row r="13" spans="2:34" x14ac:dyDescent="0.2">
      <c r="C13" s="20"/>
      <c r="D13" s="21"/>
      <c r="E13" s="142" t="s">
        <v>66</v>
      </c>
      <c r="F13" s="27"/>
      <c r="G13" s="27"/>
      <c r="H13" s="28"/>
      <c r="I13" s="29"/>
      <c r="J13" s="148">
        <v>13475.342168302048</v>
      </c>
      <c r="K13" s="148">
        <v>14326.427997728622</v>
      </c>
      <c r="L13" s="148">
        <v>15156.882443891085</v>
      </c>
      <c r="M13" s="148">
        <v>16115</v>
      </c>
      <c r="N13" s="148">
        <v>16973</v>
      </c>
      <c r="O13" s="292">
        <v>17588.857230555495</v>
      </c>
      <c r="P13" s="292">
        <v>18856.605463019958</v>
      </c>
      <c r="Q13" s="292">
        <v>18386.079931079814</v>
      </c>
      <c r="R13" s="292">
        <v>18918.548529283104</v>
      </c>
      <c r="S13" s="292">
        <v>20603.758987267043</v>
      </c>
      <c r="T13" s="292">
        <v>20678.761422264477</v>
      </c>
      <c r="U13" s="292">
        <v>20966.003900379921</v>
      </c>
      <c r="V13" s="292">
        <v>21297.713929334372</v>
      </c>
      <c r="W13" s="292">
        <v>22300.278758351709</v>
      </c>
      <c r="X13" s="292">
        <v>23852.17189226449</v>
      </c>
      <c r="Y13" s="292">
        <v>26359.8</v>
      </c>
      <c r="Z13" s="99"/>
    </row>
    <row r="14" spans="2:34" ht="15.75" thickBot="1" x14ac:dyDescent="0.25">
      <c r="C14" s="20"/>
      <c r="D14" s="127"/>
      <c r="E14" s="103"/>
      <c r="F14" s="103" t="s">
        <v>162</v>
      </c>
      <c r="G14" s="103"/>
      <c r="H14" s="104"/>
      <c r="I14" s="105"/>
      <c r="J14" s="239">
        <v>15142.963688298609</v>
      </c>
      <c r="K14" s="239">
        <v>16183.755120182237</v>
      </c>
      <c r="L14" s="239">
        <v>17209.302281550554</v>
      </c>
      <c r="M14" s="239">
        <v>18266</v>
      </c>
      <c r="N14" s="239">
        <v>19216</v>
      </c>
      <c r="O14" s="293">
        <v>19866.165694560732</v>
      </c>
      <c r="P14" s="293">
        <v>21036.650375590092</v>
      </c>
      <c r="Q14" s="293">
        <v>20298.604190192109</v>
      </c>
      <c r="R14" s="293">
        <v>21024.769899888393</v>
      </c>
      <c r="S14" s="293">
        <v>23326.585325190164</v>
      </c>
      <c r="T14" s="293">
        <v>23398.843524431213</v>
      </c>
      <c r="U14" s="293">
        <v>23720.195000108317</v>
      </c>
      <c r="V14" s="293">
        <v>24108.012934292918</v>
      </c>
      <c r="W14" s="293">
        <v>25299.673340191901</v>
      </c>
      <c r="X14" s="293">
        <v>27089.125220247472</v>
      </c>
      <c r="Y14" s="293">
        <v>30020.6</v>
      </c>
      <c r="Z14" s="99"/>
    </row>
    <row r="15" spans="2:34" ht="13.5" thickBot="1" x14ac:dyDescent="0.25">
      <c r="C15" s="20"/>
      <c r="D15" s="93" t="s">
        <v>268</v>
      </c>
      <c r="E15" s="94"/>
      <c r="F15" s="94"/>
      <c r="G15" s="94"/>
      <c r="H15" s="94"/>
      <c r="I15" s="94"/>
      <c r="J15" s="150"/>
      <c r="K15" s="150"/>
      <c r="L15" s="150"/>
      <c r="M15" s="150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99"/>
    </row>
    <row r="16" spans="2:34" x14ac:dyDescent="0.2">
      <c r="C16" s="20"/>
      <c r="D16" s="21"/>
      <c r="E16" s="142" t="s">
        <v>66</v>
      </c>
      <c r="F16" s="27"/>
      <c r="G16" s="27"/>
      <c r="H16" s="28"/>
      <c r="I16" s="29"/>
      <c r="J16" s="148">
        <f t="shared" ref="J16:V16" si="0">J13/J19*100</f>
        <v>14110.305935394814</v>
      </c>
      <c r="K16" s="148">
        <f t="shared" si="0"/>
        <v>14603.902138357415</v>
      </c>
      <c r="L16" s="148">
        <f t="shared" si="0"/>
        <v>15156.882443891083</v>
      </c>
      <c r="M16" s="148">
        <f t="shared" si="0"/>
        <v>19415.662650602408</v>
      </c>
      <c r="N16" s="148">
        <f t="shared" si="0"/>
        <v>19898.007033997656</v>
      </c>
      <c r="O16" s="292">
        <f t="shared" si="0"/>
        <v>19392.34534791124</v>
      </c>
      <c r="P16" s="292">
        <f t="shared" si="0"/>
        <v>20563.364736117728</v>
      </c>
      <c r="Q16" s="292">
        <f t="shared" si="0"/>
        <v>19769.97842051593</v>
      </c>
      <c r="R16" s="292">
        <f t="shared" si="0"/>
        <v>19956.274819918886</v>
      </c>
      <c r="S16" s="292">
        <f t="shared" si="0"/>
        <v>21045.719088117512</v>
      </c>
      <c r="T16" s="292">
        <f t="shared" si="0"/>
        <v>20824.533154344892</v>
      </c>
      <c r="U16" s="292">
        <f t="shared" si="0"/>
        <v>21029.091173901626</v>
      </c>
      <c r="V16" s="292">
        <f t="shared" si="0"/>
        <v>21297.713929334372</v>
      </c>
      <c r="W16" s="292">
        <f>W13/W19*100</f>
        <v>22145.261924877566</v>
      </c>
      <c r="X16" s="292">
        <f>X13/X19*100</f>
        <v>23134.987286386509</v>
      </c>
      <c r="Y16" s="149">
        <f>Y13/Y19*100</f>
        <v>25033.048433048432</v>
      </c>
      <c r="Z16" s="99"/>
      <c r="AF16" s="191"/>
      <c r="AG16" s="191"/>
      <c r="AH16" s="191"/>
    </row>
    <row r="17" spans="3:34" ht="13.5" thickBot="1" x14ac:dyDescent="0.25">
      <c r="C17" s="20"/>
      <c r="D17" s="127"/>
      <c r="E17" s="103"/>
      <c r="F17" s="103" t="s">
        <v>163</v>
      </c>
      <c r="G17" s="103"/>
      <c r="H17" s="104"/>
      <c r="I17" s="105"/>
      <c r="J17" s="239">
        <f>J14/J19*100</f>
        <v>15856.506479893833</v>
      </c>
      <c r="K17" s="239">
        <f t="shared" ref="K17:V17" si="1">K14/K19*100</f>
        <v>16497.201957372312</v>
      </c>
      <c r="L17" s="239">
        <f t="shared" si="1"/>
        <v>17209.302281550554</v>
      </c>
      <c r="M17" s="239">
        <f t="shared" si="1"/>
        <v>22007.22891566265</v>
      </c>
      <c r="N17" s="239">
        <f t="shared" si="1"/>
        <v>22527.549824150061</v>
      </c>
      <c r="O17" s="293">
        <f t="shared" si="1"/>
        <v>21903.159530937963</v>
      </c>
      <c r="P17" s="293">
        <f t="shared" si="1"/>
        <v>22940.731052988103</v>
      </c>
      <c r="Q17" s="293">
        <f t="shared" si="1"/>
        <v>21826.456118486138</v>
      </c>
      <c r="R17" s="293">
        <f t="shared" si="1"/>
        <v>22178.027320557376</v>
      </c>
      <c r="S17" s="293">
        <f t="shared" si="1"/>
        <v>23826.951302543577</v>
      </c>
      <c r="T17" s="293">
        <f t="shared" si="1"/>
        <v>23563.790054814919</v>
      </c>
      <c r="U17" s="293">
        <f t="shared" si="1"/>
        <v>23791.569709236024</v>
      </c>
      <c r="V17" s="293">
        <f t="shared" si="1"/>
        <v>24108.012934292918</v>
      </c>
      <c r="W17" s="293">
        <f>W14/W19*100</f>
        <v>25123.806693338531</v>
      </c>
      <c r="X17" s="293">
        <f>X14/X19*100</f>
        <v>26274.612240783194</v>
      </c>
      <c r="Y17" s="240">
        <f>Y14/Y19*100</f>
        <v>28509.591642924977</v>
      </c>
      <c r="Z17" s="99"/>
      <c r="AF17" s="191"/>
      <c r="AG17" s="191"/>
      <c r="AH17" s="191"/>
    </row>
    <row r="18" spans="3:34" ht="13.5" thickBot="1" x14ac:dyDescent="0.25">
      <c r="C18" s="20"/>
      <c r="D18" s="93" t="s">
        <v>68</v>
      </c>
      <c r="E18" s="94"/>
      <c r="F18" s="94"/>
      <c r="G18" s="94"/>
      <c r="H18" s="94"/>
      <c r="I18" s="94"/>
      <c r="J18" s="94"/>
      <c r="K18" s="94"/>
      <c r="L18" s="94"/>
      <c r="M18" s="94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99"/>
      <c r="AF18" s="191"/>
      <c r="AG18" s="191"/>
      <c r="AH18" s="191"/>
    </row>
    <row r="19" spans="3:34" ht="24" customHeight="1" x14ac:dyDescent="0.2">
      <c r="C19" s="20"/>
      <c r="D19" s="21"/>
      <c r="E19" s="678" t="s">
        <v>264</v>
      </c>
      <c r="F19" s="678"/>
      <c r="G19" s="678"/>
      <c r="H19" s="28"/>
      <c r="I19" s="29"/>
      <c r="J19" s="241">
        <v>95.5</v>
      </c>
      <c r="K19" s="241">
        <v>98.1</v>
      </c>
      <c r="L19" s="241">
        <v>100</v>
      </c>
      <c r="M19" s="241">
        <v>83</v>
      </c>
      <c r="N19" s="241">
        <v>85.3</v>
      </c>
      <c r="O19" s="294">
        <v>90.7</v>
      </c>
      <c r="P19" s="294">
        <v>91.7</v>
      </c>
      <c r="Q19" s="294">
        <v>93</v>
      </c>
      <c r="R19" s="294">
        <v>94.8</v>
      </c>
      <c r="S19" s="294">
        <v>97.9</v>
      </c>
      <c r="T19" s="294">
        <v>99.3</v>
      </c>
      <c r="U19" s="294">
        <v>99.7</v>
      </c>
      <c r="V19" s="294">
        <v>100</v>
      </c>
      <c r="W19" s="294">
        <v>100.7</v>
      </c>
      <c r="X19" s="294">
        <v>103.1</v>
      </c>
      <c r="Y19" s="587">
        <v>105.3</v>
      </c>
      <c r="Z19" s="99"/>
      <c r="AF19" s="191"/>
      <c r="AG19" s="191"/>
      <c r="AH19" s="191"/>
    </row>
    <row r="20" spans="3:34" ht="13.5" thickBot="1" x14ac:dyDescent="0.25">
      <c r="C20" s="20"/>
      <c r="D20" s="126"/>
      <c r="E20" s="102" t="s">
        <v>188</v>
      </c>
      <c r="F20" s="102"/>
      <c r="G20" s="102"/>
      <c r="H20" s="81"/>
      <c r="I20" s="82"/>
      <c r="J20" s="242">
        <v>1E-3</v>
      </c>
      <c r="K20" s="242">
        <v>2.8000000000000001E-2</v>
      </c>
      <c r="L20" s="242">
        <v>1.9E-2</v>
      </c>
      <c r="M20" s="242">
        <v>2.5000000000000001E-2</v>
      </c>
      <c r="N20" s="243">
        <v>2.8000000000000001E-2</v>
      </c>
      <c r="O20" s="243">
        <v>6.3E-2</v>
      </c>
      <c r="P20" s="243">
        <v>0.01</v>
      </c>
      <c r="Q20" s="243">
        <v>1.4999999999999999E-2</v>
      </c>
      <c r="R20" s="243">
        <v>1.9E-2</v>
      </c>
      <c r="S20" s="243">
        <v>3.3000000000000002E-2</v>
      </c>
      <c r="T20" s="243">
        <v>1.4E-2</v>
      </c>
      <c r="U20" s="243">
        <v>4.0000000000000001E-3</v>
      </c>
      <c r="V20" s="243">
        <v>3.0000000000000001E-3</v>
      </c>
      <c r="W20" s="243">
        <v>7.0000000000000001E-3</v>
      </c>
      <c r="X20" s="243">
        <v>2.5000000000000001E-2</v>
      </c>
      <c r="Y20" s="588">
        <v>2.1000000000000001E-2</v>
      </c>
      <c r="Z20" s="99"/>
    </row>
    <row r="21" spans="3:34" ht="13.5" x14ac:dyDescent="0.25">
      <c r="D21" s="59" t="s">
        <v>83</v>
      </c>
      <c r="E21" s="60"/>
      <c r="F21" s="60"/>
      <c r="G21" s="60"/>
      <c r="H21" s="6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98" t="s">
        <v>231</v>
      </c>
      <c r="Z21" s="50" t="s">
        <v>0</v>
      </c>
    </row>
    <row r="22" spans="3:34" x14ac:dyDescent="0.2">
      <c r="D22" s="48" t="s">
        <v>4</v>
      </c>
      <c r="E22" s="673" t="s">
        <v>161</v>
      </c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</row>
    <row r="23" spans="3:34" x14ac:dyDescent="0.2"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</row>
    <row r="24" spans="3:34" x14ac:dyDescent="0.2"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3:34" x14ac:dyDescent="0.2"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</sheetData>
  <mergeCells count="19">
    <mergeCell ref="O7:O10"/>
    <mergeCell ref="P7:P10"/>
    <mergeCell ref="Q7:Q10"/>
    <mergeCell ref="X7:X10"/>
    <mergeCell ref="E22:Y22"/>
    <mergeCell ref="Y7:Y10"/>
    <mergeCell ref="K7:K10"/>
    <mergeCell ref="L7:L10"/>
    <mergeCell ref="M7:M10"/>
    <mergeCell ref="E19:G19"/>
    <mergeCell ref="N7:N10"/>
    <mergeCell ref="S7:S10"/>
    <mergeCell ref="V7:V10"/>
    <mergeCell ref="D7:I10"/>
    <mergeCell ref="W7:W10"/>
    <mergeCell ref="U7:U10"/>
    <mergeCell ref="T7:T10"/>
    <mergeCell ref="R7:R10"/>
    <mergeCell ref="J7:J10"/>
  </mergeCells>
  <phoneticPr fontId="0" type="noConversion"/>
  <conditionalFormatting sqref="G6">
    <cfRule type="expression" dxfId="7" priority="1" stopIfTrue="1">
      <formula>Z6=" "</formula>
    </cfRule>
  </conditionalFormatting>
  <conditionalFormatting sqref="D6">
    <cfRule type="cellIs" dxfId="6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44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C1:AZ61"/>
  <sheetViews>
    <sheetView showGridLines="0" showOutlineSymbols="0" topLeftCell="C3" zoomScale="90" zoomScaleNormal="90" workbookViewId="0">
      <selection activeCell="E44" sqref="E44:Y44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1.7109375" style="50" customWidth="1"/>
    <col min="7" max="7" width="15.28515625" style="50" customWidth="1"/>
    <col min="8" max="8" width="9.140625" style="50"/>
    <col min="9" max="9" width="1.140625" style="50" customWidth="1"/>
    <col min="10" max="10" width="8.28515625" style="50" hidden="1" customWidth="1"/>
    <col min="11" max="11" width="9.28515625" style="50" hidden="1" customWidth="1"/>
    <col min="12" max="12" width="8.5703125" style="50" hidden="1" customWidth="1"/>
    <col min="13" max="13" width="9.28515625" style="50" hidden="1" customWidth="1"/>
    <col min="14" max="14" width="8.7109375" style="50" hidden="1" customWidth="1"/>
    <col min="15" max="24" width="8.7109375" style="50" customWidth="1"/>
    <col min="25" max="25" width="9" style="50" customWidth="1"/>
    <col min="26" max="49" width="1.7109375" style="50" customWidth="1"/>
    <col min="50" max="16384" width="9.140625" style="50"/>
  </cols>
  <sheetData>
    <row r="1" spans="3:52" hidden="1" x14ac:dyDescent="0.2"/>
    <row r="2" spans="3:52" hidden="1" x14ac:dyDescent="0.2"/>
    <row r="3" spans="3:52" ht="9" customHeight="1" x14ac:dyDescent="0.2">
      <c r="C3" s="49" t="s">
        <v>0</v>
      </c>
    </row>
    <row r="4" spans="3:52" s="51" customFormat="1" ht="15.75" x14ac:dyDescent="0.2">
      <c r="D4" s="15" t="s">
        <v>190</v>
      </c>
      <c r="E4" s="52"/>
      <c r="F4" s="52"/>
      <c r="G4" s="52"/>
      <c r="H4" s="15" t="s">
        <v>144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3:52" s="51" customFormat="1" ht="15.75" x14ac:dyDescent="0.2">
      <c r="D5" s="245" t="s">
        <v>299</v>
      </c>
      <c r="E5" s="52"/>
      <c r="F5" s="52"/>
      <c r="G5" s="52"/>
      <c r="H5" s="15"/>
      <c r="I5" s="53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3:52" s="55" customFormat="1" ht="14.25" customHeight="1" thickBot="1" x14ac:dyDescent="0.25">
      <c r="D6" s="244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 t="s">
        <v>58</v>
      </c>
      <c r="Z6" s="14" t="s">
        <v>78</v>
      </c>
    </row>
    <row r="7" spans="3:52" ht="6" customHeight="1" x14ac:dyDescent="0.2">
      <c r="C7" s="20"/>
      <c r="D7" s="612"/>
      <c r="E7" s="613"/>
      <c r="F7" s="613"/>
      <c r="G7" s="613"/>
      <c r="H7" s="613"/>
      <c r="I7" s="614"/>
      <c r="J7" s="610">
        <v>2003</v>
      </c>
      <c r="K7" s="610">
        <v>2004</v>
      </c>
      <c r="L7" s="610">
        <v>2005</v>
      </c>
      <c r="M7" s="610">
        <v>2006</v>
      </c>
      <c r="N7" s="610">
        <v>2007</v>
      </c>
      <c r="O7" s="610">
        <v>2008</v>
      </c>
      <c r="P7" s="610">
        <v>2009</v>
      </c>
      <c r="Q7" s="610">
        <v>2010</v>
      </c>
      <c r="R7" s="610">
        <v>2011</v>
      </c>
      <c r="S7" s="610">
        <v>2012</v>
      </c>
      <c r="T7" s="610">
        <v>2013</v>
      </c>
      <c r="U7" s="610">
        <v>2014</v>
      </c>
      <c r="V7" s="610">
        <v>2015</v>
      </c>
      <c r="W7" s="610">
        <v>2016</v>
      </c>
      <c r="X7" s="628">
        <v>2017</v>
      </c>
      <c r="Y7" s="681">
        <v>2018</v>
      </c>
      <c r="Z7" s="99"/>
    </row>
    <row r="8" spans="3:52" ht="6" customHeight="1" x14ac:dyDescent="0.2">
      <c r="C8" s="20"/>
      <c r="D8" s="615"/>
      <c r="E8" s="616"/>
      <c r="F8" s="616"/>
      <c r="G8" s="616"/>
      <c r="H8" s="616"/>
      <c r="I8" s="617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80"/>
      <c r="Y8" s="682"/>
      <c r="Z8" s="99"/>
    </row>
    <row r="9" spans="3:52" ht="6" customHeight="1" x14ac:dyDescent="0.2">
      <c r="C9" s="20"/>
      <c r="D9" s="615"/>
      <c r="E9" s="616"/>
      <c r="F9" s="616"/>
      <c r="G9" s="616"/>
      <c r="H9" s="616"/>
      <c r="I9" s="617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80"/>
      <c r="Y9" s="682"/>
      <c r="Z9" s="99"/>
    </row>
    <row r="10" spans="3:52" ht="6" customHeight="1" x14ac:dyDescent="0.2">
      <c r="C10" s="20"/>
      <c r="D10" s="615"/>
      <c r="E10" s="616"/>
      <c r="F10" s="616"/>
      <c r="G10" s="616"/>
      <c r="H10" s="616"/>
      <c r="I10" s="617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80"/>
      <c r="Y10" s="682"/>
      <c r="Z10" s="99"/>
    </row>
    <row r="11" spans="3:52" ht="15" customHeight="1" thickBot="1" x14ac:dyDescent="0.25">
      <c r="C11" s="20"/>
      <c r="D11" s="618"/>
      <c r="E11" s="619"/>
      <c r="F11" s="619"/>
      <c r="G11" s="619"/>
      <c r="H11" s="619"/>
      <c r="I11" s="620"/>
      <c r="J11" s="18"/>
      <c r="K11" s="18"/>
      <c r="L11" s="18"/>
      <c r="M11" s="18"/>
      <c r="N11" s="18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597"/>
      <c r="Z11" s="99"/>
    </row>
    <row r="12" spans="3:52" ht="14.25" thickTop="1" thickBot="1" x14ac:dyDescent="0.25">
      <c r="C12" s="20"/>
      <c r="D12" s="61" t="s">
        <v>151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589"/>
      <c r="Z12" s="99"/>
      <c r="AY12" s="249"/>
    </row>
    <row r="13" spans="3:52" x14ac:dyDescent="0.2">
      <c r="C13" s="20"/>
      <c r="D13" s="64"/>
      <c r="E13" s="65" t="s">
        <v>104</v>
      </c>
      <c r="F13" s="65"/>
      <c r="G13" s="65"/>
      <c r="H13" s="66"/>
      <c r="I13" s="67"/>
      <c r="J13" s="68">
        <v>9764372.4499999993</v>
      </c>
      <c r="K13" s="68">
        <v>10290055.279999999</v>
      </c>
      <c r="L13" s="68">
        <v>11034349.75</v>
      </c>
      <c r="M13" s="68">
        <v>11974973.939999999</v>
      </c>
      <c r="N13" s="68">
        <f>N14+N15</f>
        <v>12677778.41</v>
      </c>
      <c r="O13" s="296">
        <f>O14+O15</f>
        <v>14094485.24</v>
      </c>
      <c r="P13" s="296">
        <v>15983396.370000001</v>
      </c>
      <c r="Q13" s="296">
        <v>16283334.950000003</v>
      </c>
      <c r="R13" s="296">
        <v>16279366.76</v>
      </c>
      <c r="S13" s="296">
        <v>16933537.219999999</v>
      </c>
      <c r="T13" s="296">
        <f t="shared" ref="T13:Y13" si="0">T14+T15</f>
        <v>17846304.997440003</v>
      </c>
      <c r="U13" s="68">
        <f t="shared" si="0"/>
        <v>19317698.828019999</v>
      </c>
      <c r="V13" s="296">
        <f t="shared" si="0"/>
        <v>19325226.799660001</v>
      </c>
      <c r="W13" s="296">
        <f t="shared" si="0"/>
        <v>18811578.89288</v>
      </c>
      <c r="X13" s="296">
        <f t="shared" si="0"/>
        <v>21529333.77448</v>
      </c>
      <c r="Y13" s="598">
        <f t="shared" si="0"/>
        <v>25391291.71140999</v>
      </c>
      <c r="Z13" s="99"/>
      <c r="AY13" s="247"/>
    </row>
    <row r="14" spans="3:52" ht="13.5" customHeight="1" x14ac:dyDescent="0.2">
      <c r="C14" s="20"/>
      <c r="D14" s="70"/>
      <c r="E14" s="639" t="s">
        <v>105</v>
      </c>
      <c r="F14" s="36" t="s">
        <v>59</v>
      </c>
      <c r="G14" s="36"/>
      <c r="H14" s="37"/>
      <c r="I14" s="38"/>
      <c r="J14" s="39">
        <v>9303740.8199999984</v>
      </c>
      <c r="K14" s="39">
        <v>9625859.709999999</v>
      </c>
      <c r="L14" s="39">
        <v>10179056.77</v>
      </c>
      <c r="M14" s="39">
        <v>10765314.52</v>
      </c>
      <c r="N14" s="39">
        <f>11389227.41-1.02</f>
        <v>11389226.390000001</v>
      </c>
      <c r="O14" s="279">
        <f>12068719.67-36.78</f>
        <v>12068682.890000001</v>
      </c>
      <c r="P14" s="279">
        <v>13272038.390000001</v>
      </c>
      <c r="Q14" s="279">
        <v>13423421.740000002</v>
      </c>
      <c r="R14" s="279">
        <v>13826749.479999997</v>
      </c>
      <c r="S14" s="279">
        <v>14872397.34</v>
      </c>
      <c r="T14" s="279">
        <f t="shared" ref="T14:Y15" si="1">T20+T26</f>
        <v>15134157.502180001</v>
      </c>
      <c r="U14" s="39">
        <f t="shared" si="1"/>
        <v>15981096.522399999</v>
      </c>
      <c r="V14" s="279">
        <f>V20+V26</f>
        <v>16357800.004590001</v>
      </c>
      <c r="W14" s="279">
        <f>W20+W26</f>
        <v>17226816.817770001</v>
      </c>
      <c r="X14" s="279">
        <f>X20+X26</f>
        <v>19355147.176309999</v>
      </c>
      <c r="Y14" s="599">
        <f>Y20+Y26</f>
        <v>22243376.512499992</v>
      </c>
      <c r="Z14" s="99"/>
      <c r="AZ14" s="247"/>
    </row>
    <row r="15" spans="3:52" x14ac:dyDescent="0.2">
      <c r="C15" s="20"/>
      <c r="D15" s="115"/>
      <c r="E15" s="641"/>
      <c r="F15" s="31" t="s">
        <v>60</v>
      </c>
      <c r="G15" s="31"/>
      <c r="H15" s="32"/>
      <c r="I15" s="33"/>
      <c r="J15" s="85">
        <v>460631.63</v>
      </c>
      <c r="K15" s="85">
        <v>664195.56999999995</v>
      </c>
      <c r="L15" s="85">
        <v>855292.98</v>
      </c>
      <c r="M15" s="85">
        <v>1209659.42</v>
      </c>
      <c r="N15" s="85">
        <v>1288552.02</v>
      </c>
      <c r="O15" s="282">
        <v>2025802.35</v>
      </c>
      <c r="P15" s="282">
        <v>2711357.98</v>
      </c>
      <c r="Q15" s="282">
        <v>2859913.21</v>
      </c>
      <c r="R15" s="282">
        <v>2452695.15</v>
      </c>
      <c r="S15" s="282">
        <v>2061139.88</v>
      </c>
      <c r="T15" s="282">
        <f t="shared" si="1"/>
        <v>2712147.4952600002</v>
      </c>
      <c r="U15" s="85">
        <f t="shared" si="1"/>
        <v>3336602.3056200002</v>
      </c>
      <c r="V15" s="282">
        <f>V21+V27</f>
        <v>2967426.7950699995</v>
      </c>
      <c r="W15" s="282">
        <f>W21+W27</f>
        <v>1584762.0751099999</v>
      </c>
      <c r="X15" s="282">
        <f t="shared" ref="X15" si="2">X21+X27</f>
        <v>2174186.5981699997</v>
      </c>
      <c r="Y15" s="600">
        <f t="shared" si="1"/>
        <v>3147915.1989099989</v>
      </c>
      <c r="Z15" s="99"/>
    </row>
    <row r="16" spans="3:52" ht="12.75" customHeight="1" x14ac:dyDescent="0.2">
      <c r="C16" s="20"/>
      <c r="D16" s="70"/>
      <c r="E16" s="639" t="s">
        <v>61</v>
      </c>
      <c r="F16" s="36" t="s">
        <v>59</v>
      </c>
      <c r="G16" s="36"/>
      <c r="H16" s="37"/>
      <c r="I16" s="38"/>
      <c r="J16" s="138">
        <v>0.95282527040434628</v>
      </c>
      <c r="K16" s="138">
        <v>0.93545267232033757</v>
      </c>
      <c r="L16" s="138">
        <v>0.92248813936679863</v>
      </c>
      <c r="M16" s="138">
        <v>0.89898437975222856</v>
      </c>
      <c r="N16" s="138">
        <f>N14/N13</f>
        <v>0.89836137071274147</v>
      </c>
      <c r="O16" s="297">
        <f>O14/O13</f>
        <v>0.85626985906155739</v>
      </c>
      <c r="P16" s="297">
        <v>0.83036409050775484</v>
      </c>
      <c r="Q16" s="297">
        <v>0.82436563401896978</v>
      </c>
      <c r="R16" s="297">
        <v>0.84934197280779222</v>
      </c>
      <c r="S16" s="297">
        <v>0.87828060651346895</v>
      </c>
      <c r="T16" s="297">
        <f t="shared" ref="T16:Y16" si="3">T14/T13</f>
        <v>0.84802750509704661</v>
      </c>
      <c r="U16" s="138">
        <f t="shared" si="3"/>
        <v>0.82727744462087205</v>
      </c>
      <c r="V16" s="297">
        <f t="shared" si="3"/>
        <v>0.84644802227510174</v>
      </c>
      <c r="W16" s="297">
        <f t="shared" si="3"/>
        <v>0.91575603068013511</v>
      </c>
      <c r="X16" s="297">
        <f t="shared" si="3"/>
        <v>0.89901282496966095</v>
      </c>
      <c r="Y16" s="601">
        <f t="shared" si="3"/>
        <v>0.87602382601530149</v>
      </c>
      <c r="Z16" s="99"/>
    </row>
    <row r="17" spans="3:51" ht="13.5" thickBot="1" x14ac:dyDescent="0.25">
      <c r="C17" s="20"/>
      <c r="D17" s="87"/>
      <c r="E17" s="650"/>
      <c r="F17" s="103" t="s">
        <v>60</v>
      </c>
      <c r="G17" s="103"/>
      <c r="H17" s="104"/>
      <c r="I17" s="105"/>
      <c r="J17" s="139">
        <v>4.7174729595653643E-2</v>
      </c>
      <c r="K17" s="136">
        <v>6.4547327679662383E-2</v>
      </c>
      <c r="L17" s="136">
        <v>7.751186063320134E-2</v>
      </c>
      <c r="M17" s="136">
        <v>0.1010156202477715</v>
      </c>
      <c r="N17" s="136">
        <f>N15/N13</f>
        <v>0.10163862928725854</v>
      </c>
      <c r="O17" s="288">
        <f>O15/O13</f>
        <v>0.14373014093844269</v>
      </c>
      <c r="P17" s="288">
        <v>0.16963590949224516</v>
      </c>
      <c r="Q17" s="288">
        <v>0.17563436598103016</v>
      </c>
      <c r="R17" s="288">
        <v>0.15066281054779798</v>
      </c>
      <c r="S17" s="288">
        <v>0.1217193934865311</v>
      </c>
      <c r="T17" s="288">
        <f t="shared" ref="T17:Y17" si="4">T15/T13</f>
        <v>0.15197249490295325</v>
      </c>
      <c r="U17" s="136">
        <f t="shared" si="4"/>
        <v>0.17272255537912801</v>
      </c>
      <c r="V17" s="288">
        <f t="shared" si="4"/>
        <v>0.15355197772489826</v>
      </c>
      <c r="W17" s="288">
        <f t="shared" si="4"/>
        <v>8.4243969319864845E-2</v>
      </c>
      <c r="X17" s="288">
        <f t="shared" si="4"/>
        <v>0.10098717503033895</v>
      </c>
      <c r="Y17" s="602">
        <f t="shared" si="4"/>
        <v>0.12397617398469854</v>
      </c>
      <c r="Z17" s="99"/>
    </row>
    <row r="18" spans="3:51" ht="13.5" thickBot="1" x14ac:dyDescent="0.25">
      <c r="C18" s="20"/>
      <c r="D18" s="93" t="s">
        <v>152</v>
      </c>
      <c r="E18" s="94"/>
      <c r="F18" s="94"/>
      <c r="G18" s="94"/>
      <c r="H18" s="94"/>
      <c r="I18" s="94"/>
      <c r="J18" s="91"/>
      <c r="K18" s="91"/>
      <c r="L18" s="91"/>
      <c r="M18" s="91"/>
      <c r="N18" s="92"/>
      <c r="O18" s="92"/>
      <c r="P18" s="92"/>
      <c r="Q18" s="92"/>
      <c r="R18" s="92"/>
      <c r="S18" s="92"/>
      <c r="T18" s="92"/>
      <c r="U18" s="538"/>
      <c r="V18" s="91"/>
      <c r="W18" s="91"/>
      <c r="X18" s="91"/>
      <c r="Y18" s="590"/>
      <c r="Z18" s="99"/>
    </row>
    <row r="19" spans="3:51" x14ac:dyDescent="0.2">
      <c r="C19" s="20"/>
      <c r="D19" s="64"/>
      <c r="E19" s="65" t="s">
        <v>104</v>
      </c>
      <c r="F19" s="65"/>
      <c r="G19" s="65"/>
      <c r="H19" s="66"/>
      <c r="I19" s="67"/>
      <c r="J19" s="68">
        <v>33312</v>
      </c>
      <c r="K19" s="68">
        <v>32557</v>
      </c>
      <c r="L19" s="68">
        <v>39223</v>
      </c>
      <c r="M19" s="68">
        <v>39659</v>
      </c>
      <c r="N19" s="68">
        <v>43965.63</v>
      </c>
      <c r="O19" s="296">
        <v>47959</v>
      </c>
      <c r="P19" s="296">
        <v>53504</v>
      </c>
      <c r="Q19" s="296">
        <v>58059</v>
      </c>
      <c r="R19" s="296">
        <v>66320</v>
      </c>
      <c r="S19" s="296">
        <v>76304</v>
      </c>
      <c r="T19" s="296">
        <v>82660</v>
      </c>
      <c r="U19" s="68">
        <f>U20+U21</f>
        <v>92978.876999999993</v>
      </c>
      <c r="V19" s="296">
        <f>V20+V21</f>
        <v>93238</v>
      </c>
      <c r="W19" s="296">
        <f>W20+W21</f>
        <v>117242.66039999999</v>
      </c>
      <c r="X19" s="296">
        <f>X20+X21</f>
        <v>669086.12860000005</v>
      </c>
      <c r="Y19" s="598">
        <f>Y20+Y21</f>
        <v>721813.5626000003</v>
      </c>
      <c r="Z19" s="99"/>
    </row>
    <row r="20" spans="3:51" ht="13.5" customHeight="1" x14ac:dyDescent="0.2">
      <c r="C20" s="20"/>
      <c r="D20" s="70"/>
      <c r="E20" s="639" t="s">
        <v>105</v>
      </c>
      <c r="F20" s="36" t="s">
        <v>59</v>
      </c>
      <c r="G20" s="36"/>
      <c r="H20" s="37"/>
      <c r="I20" s="38"/>
      <c r="J20" s="39">
        <v>33312</v>
      </c>
      <c r="K20" s="39">
        <v>32557</v>
      </c>
      <c r="L20" s="39">
        <v>39223</v>
      </c>
      <c r="M20" s="39">
        <v>39659</v>
      </c>
      <c r="N20" s="39">
        <v>43965.63</v>
      </c>
      <c r="O20" s="279">
        <v>47959</v>
      </c>
      <c r="P20" s="279">
        <v>53504</v>
      </c>
      <c r="Q20" s="279">
        <v>58059</v>
      </c>
      <c r="R20" s="279">
        <v>66320</v>
      </c>
      <c r="S20" s="279">
        <v>76304</v>
      </c>
      <c r="T20" s="279">
        <v>82660</v>
      </c>
      <c r="U20" s="39">
        <v>92978.876999999993</v>
      </c>
      <c r="V20" s="279">
        <v>93238</v>
      </c>
      <c r="W20" s="279">
        <v>117242.66039999999</v>
      </c>
      <c r="X20" s="279">
        <v>669086.12860000005</v>
      </c>
      <c r="Y20" s="599">
        <v>721813.5626000003</v>
      </c>
      <c r="Z20" s="99"/>
    </row>
    <row r="21" spans="3:51" x14ac:dyDescent="0.2">
      <c r="C21" s="20"/>
      <c r="D21" s="115"/>
      <c r="E21" s="641"/>
      <c r="F21" s="31" t="s">
        <v>60</v>
      </c>
      <c r="G21" s="31"/>
      <c r="H21" s="32"/>
      <c r="I21" s="33"/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282">
        <v>0</v>
      </c>
      <c r="P21" s="282">
        <v>0</v>
      </c>
      <c r="Q21" s="282">
        <v>0</v>
      </c>
      <c r="R21" s="282">
        <v>0</v>
      </c>
      <c r="S21" s="282">
        <v>0</v>
      </c>
      <c r="T21" s="282">
        <v>0</v>
      </c>
      <c r="U21" s="85">
        <v>0</v>
      </c>
      <c r="V21" s="282">
        <v>0</v>
      </c>
      <c r="W21" s="282">
        <v>0</v>
      </c>
      <c r="X21" s="282">
        <v>0</v>
      </c>
      <c r="Y21" s="600">
        <v>0</v>
      </c>
      <c r="Z21" s="99"/>
    </row>
    <row r="22" spans="3:51" ht="12.75" customHeight="1" x14ac:dyDescent="0.2">
      <c r="C22" s="20"/>
      <c r="D22" s="70"/>
      <c r="E22" s="639" t="s">
        <v>61</v>
      </c>
      <c r="F22" s="36" t="s">
        <v>59</v>
      </c>
      <c r="G22" s="36"/>
      <c r="H22" s="37"/>
      <c r="I22" s="38"/>
      <c r="J22" s="138">
        <v>1</v>
      </c>
      <c r="K22" s="138">
        <v>1</v>
      </c>
      <c r="L22" s="138">
        <v>1</v>
      </c>
      <c r="M22" s="138">
        <v>1</v>
      </c>
      <c r="N22" s="138">
        <v>1</v>
      </c>
      <c r="O22" s="297">
        <v>1</v>
      </c>
      <c r="P22" s="297">
        <v>1</v>
      </c>
      <c r="Q22" s="297">
        <v>1</v>
      </c>
      <c r="R22" s="297">
        <v>1</v>
      </c>
      <c r="S22" s="297">
        <v>1</v>
      </c>
      <c r="T22" s="297">
        <v>1</v>
      </c>
      <c r="U22" s="138">
        <v>1</v>
      </c>
      <c r="V22" s="297">
        <v>1</v>
      </c>
      <c r="W22" s="297">
        <f>W20/W19</f>
        <v>1</v>
      </c>
      <c r="X22" s="297">
        <f>X20/X19</f>
        <v>1</v>
      </c>
      <c r="Y22" s="601">
        <f>Y20/Y19</f>
        <v>1</v>
      </c>
      <c r="Z22" s="99"/>
    </row>
    <row r="23" spans="3:51" ht="13.5" thickBot="1" x14ac:dyDescent="0.25">
      <c r="C23" s="20"/>
      <c r="D23" s="87"/>
      <c r="E23" s="659"/>
      <c r="F23" s="103" t="s">
        <v>60</v>
      </c>
      <c r="G23" s="103"/>
      <c r="H23" s="104"/>
      <c r="I23" s="105"/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139">
        <v>0</v>
      </c>
      <c r="V23" s="298">
        <v>0</v>
      </c>
      <c r="W23" s="298">
        <f>W21/W19</f>
        <v>0</v>
      </c>
      <c r="X23" s="298">
        <f>X21/X19</f>
        <v>0</v>
      </c>
      <c r="Y23" s="603">
        <f>Y21/Y19</f>
        <v>0</v>
      </c>
      <c r="Z23" s="99"/>
    </row>
    <row r="24" spans="3:51" ht="15.75" thickBot="1" x14ac:dyDescent="0.25">
      <c r="C24" s="20"/>
      <c r="D24" s="93" t="s">
        <v>238</v>
      </c>
      <c r="E24" s="94"/>
      <c r="F24" s="94"/>
      <c r="G24" s="94"/>
      <c r="H24" s="94"/>
      <c r="I24" s="94"/>
      <c r="J24" s="91"/>
      <c r="K24" s="91"/>
      <c r="L24" s="91"/>
      <c r="M24" s="91"/>
      <c r="N24" s="92"/>
      <c r="O24" s="92"/>
      <c r="P24" s="92"/>
      <c r="Q24" s="92"/>
      <c r="R24" s="92"/>
      <c r="S24" s="92"/>
      <c r="T24" s="92"/>
      <c r="U24" s="538"/>
      <c r="V24" s="91"/>
      <c r="W24" s="91"/>
      <c r="X24" s="91"/>
      <c r="Y24" s="590"/>
      <c r="Z24" s="99"/>
    </row>
    <row r="25" spans="3:51" x14ac:dyDescent="0.2">
      <c r="C25" s="20"/>
      <c r="D25" s="64"/>
      <c r="E25" s="65" t="s">
        <v>104</v>
      </c>
      <c r="F25" s="65"/>
      <c r="G25" s="65"/>
      <c r="H25" s="66"/>
      <c r="I25" s="67"/>
      <c r="J25" s="68">
        <v>9731060.4499999993</v>
      </c>
      <c r="K25" s="68">
        <v>10257498.279999999</v>
      </c>
      <c r="L25" s="68">
        <v>10995126.75</v>
      </c>
      <c r="M25" s="68">
        <v>11935314.939999999</v>
      </c>
      <c r="N25" s="68">
        <f>N26+N27</f>
        <v>12633812.779999999</v>
      </c>
      <c r="O25" s="296">
        <f>O26+O27</f>
        <v>14046526.24</v>
      </c>
      <c r="P25" s="296">
        <v>15929892.370000001</v>
      </c>
      <c r="Q25" s="296">
        <v>16225275.950000003</v>
      </c>
      <c r="R25" s="296">
        <v>16213046.76</v>
      </c>
      <c r="S25" s="296">
        <v>16857233.219999999</v>
      </c>
      <c r="T25" s="296">
        <f t="shared" ref="T25:Y25" si="5">T26+T27</f>
        <v>17763644.997440003</v>
      </c>
      <c r="U25" s="68">
        <f t="shared" si="5"/>
        <v>19224719.951019999</v>
      </c>
      <c r="V25" s="296">
        <f t="shared" si="5"/>
        <v>19231988.799660001</v>
      </c>
      <c r="W25" s="296">
        <f t="shared" si="5"/>
        <v>18694336.232480001</v>
      </c>
      <c r="X25" s="296">
        <f t="shared" si="5"/>
        <v>20860247.645879999</v>
      </c>
      <c r="Y25" s="598">
        <f t="shared" si="5"/>
        <v>24669478.148809988</v>
      </c>
      <c r="Z25" s="99"/>
      <c r="AY25" s="247"/>
    </row>
    <row r="26" spans="3:51" ht="13.5" customHeight="1" x14ac:dyDescent="0.2">
      <c r="C26" s="20"/>
      <c r="D26" s="70"/>
      <c r="E26" s="639" t="s">
        <v>105</v>
      </c>
      <c r="F26" s="36" t="s">
        <v>59</v>
      </c>
      <c r="G26" s="36"/>
      <c r="H26" s="37"/>
      <c r="I26" s="38"/>
      <c r="J26" s="39">
        <v>9270428.8199999984</v>
      </c>
      <c r="K26" s="39">
        <v>9593302.709999999</v>
      </c>
      <c r="L26" s="39">
        <v>10139833.77</v>
      </c>
      <c r="M26" s="39">
        <v>10725655.52</v>
      </c>
      <c r="N26" s="39">
        <f>11345261.78-1.02</f>
        <v>11345260.76</v>
      </c>
      <c r="O26" s="279">
        <f>12020760.67-36.78</f>
        <v>12020723.890000001</v>
      </c>
      <c r="P26" s="279">
        <v>13218534.390000001</v>
      </c>
      <c r="Q26" s="279">
        <v>13365362.740000002</v>
      </c>
      <c r="R26" s="279">
        <v>13760351.609999998</v>
      </c>
      <c r="S26" s="279">
        <v>14796093.34</v>
      </c>
      <c r="T26" s="279">
        <v>15051497.502180001</v>
      </c>
      <c r="U26" s="39">
        <v>15888117.645399999</v>
      </c>
      <c r="V26" s="279">
        <v>16264562.004590001</v>
      </c>
      <c r="W26" s="279">
        <v>17109574.157370001</v>
      </c>
      <c r="X26" s="279">
        <v>18686061.047709998</v>
      </c>
      <c r="Y26" s="599">
        <v>21521562.94989999</v>
      </c>
      <c r="Z26" s="99"/>
      <c r="AY26" s="247"/>
    </row>
    <row r="27" spans="3:51" x14ac:dyDescent="0.2">
      <c r="C27" s="20"/>
      <c r="D27" s="115"/>
      <c r="E27" s="641"/>
      <c r="F27" s="31" t="s">
        <v>60</v>
      </c>
      <c r="G27" s="31"/>
      <c r="H27" s="32"/>
      <c r="I27" s="33"/>
      <c r="J27" s="85">
        <v>460631.63</v>
      </c>
      <c r="K27" s="85">
        <v>664195.56999999995</v>
      </c>
      <c r="L27" s="85">
        <v>855292.98</v>
      </c>
      <c r="M27" s="85">
        <v>1209659.42</v>
      </c>
      <c r="N27" s="85">
        <v>1288552.02</v>
      </c>
      <c r="O27" s="282">
        <v>2025802.35</v>
      </c>
      <c r="P27" s="282">
        <v>2711357.98</v>
      </c>
      <c r="Q27" s="282">
        <v>2859913.21</v>
      </c>
      <c r="R27" s="282">
        <v>2452695.15</v>
      </c>
      <c r="S27" s="282">
        <v>2061139.88</v>
      </c>
      <c r="T27" s="282">
        <v>2712147.4952600002</v>
      </c>
      <c r="U27" s="85">
        <v>3336602.3056200002</v>
      </c>
      <c r="V27" s="282">
        <v>2967426.7950699995</v>
      </c>
      <c r="W27" s="282">
        <v>1584762.0751099999</v>
      </c>
      <c r="X27" s="282">
        <v>2174186.5981699997</v>
      </c>
      <c r="Y27" s="600">
        <v>3147915.1989099989</v>
      </c>
      <c r="Z27" s="99"/>
    </row>
    <row r="28" spans="3:51" ht="12.75" customHeight="1" x14ac:dyDescent="0.2">
      <c r="C28" s="20"/>
      <c r="D28" s="70"/>
      <c r="E28" s="639" t="s">
        <v>61</v>
      </c>
      <c r="F28" s="36" t="s">
        <v>59</v>
      </c>
      <c r="G28" s="36"/>
      <c r="H28" s="37"/>
      <c r="I28" s="38"/>
      <c r="J28" s="138">
        <v>0.95266377879709907</v>
      </c>
      <c r="K28" s="138">
        <v>0.93524780098720128</v>
      </c>
      <c r="L28" s="138">
        <v>0.92221163071176049</v>
      </c>
      <c r="M28" s="138">
        <v>0.89864872220958758</v>
      </c>
      <c r="N28" s="138">
        <f>N26/N25</f>
        <v>0.89800766859234715</v>
      </c>
      <c r="O28" s="297">
        <f>O26/O25</f>
        <v>0.85577912179944071</v>
      </c>
      <c r="P28" s="297">
        <v>0.8297943314980476</v>
      </c>
      <c r="Q28" s="297">
        <v>0.82373716053809243</v>
      </c>
      <c r="R28" s="297">
        <v>0.84872089827982444</v>
      </c>
      <c r="S28" s="297">
        <v>0.8777296456007625</v>
      </c>
      <c r="T28" s="297">
        <f t="shared" ref="T28:Y28" si="6">T26/T25</f>
        <v>0.84732032780148092</v>
      </c>
      <c r="U28" s="138">
        <f t="shared" si="6"/>
        <v>0.82644208528806318</v>
      </c>
      <c r="V28" s="297">
        <f t="shared" si="6"/>
        <v>0.8457035917615312</v>
      </c>
      <c r="W28" s="297">
        <f t="shared" si="6"/>
        <v>0.91522768953108935</v>
      </c>
      <c r="X28" s="297">
        <f t="shared" si="6"/>
        <v>0.89577369190056511</v>
      </c>
      <c r="Y28" s="601">
        <f t="shared" si="6"/>
        <v>0.87239636039638524</v>
      </c>
      <c r="Z28" s="99"/>
    </row>
    <row r="29" spans="3:51" ht="13.5" thickBot="1" x14ac:dyDescent="0.25">
      <c r="C29" s="20"/>
      <c r="D29" s="87"/>
      <c r="E29" s="650"/>
      <c r="F29" s="103" t="s">
        <v>60</v>
      </c>
      <c r="G29" s="103"/>
      <c r="H29" s="104"/>
      <c r="I29" s="105"/>
      <c r="J29" s="139">
        <v>4.7336221202900867E-2</v>
      </c>
      <c r="K29" s="136">
        <v>6.4752199012798675E-2</v>
      </c>
      <c r="L29" s="136">
        <v>7.7788369288239442E-2</v>
      </c>
      <c r="M29" s="136">
        <v>0.10135127779041246</v>
      </c>
      <c r="N29" s="136">
        <f>N27/N25</f>
        <v>0.10199233140765286</v>
      </c>
      <c r="O29" s="288">
        <f>O27/O25</f>
        <v>0.14422087820055929</v>
      </c>
      <c r="P29" s="288">
        <v>0.17020566850195235</v>
      </c>
      <c r="Q29" s="288">
        <v>0.17626283946190754</v>
      </c>
      <c r="R29" s="288">
        <v>0.15127910172017539</v>
      </c>
      <c r="S29" s="288">
        <v>0.12227035439923753</v>
      </c>
      <c r="T29" s="288">
        <f t="shared" ref="T29:Y29" si="7">T27/T25</f>
        <v>0.15267967219851894</v>
      </c>
      <c r="U29" s="136">
        <f t="shared" si="7"/>
        <v>0.17355791471193688</v>
      </c>
      <c r="V29" s="288">
        <f t="shared" si="7"/>
        <v>0.15429640823846882</v>
      </c>
      <c r="W29" s="288">
        <f t="shared" si="7"/>
        <v>8.4772310468910636E-2</v>
      </c>
      <c r="X29" s="288">
        <f t="shared" si="7"/>
        <v>0.10422630809943487</v>
      </c>
      <c r="Y29" s="602">
        <f t="shared" si="7"/>
        <v>0.12760363960361476</v>
      </c>
      <c r="Z29" s="99"/>
    </row>
    <row r="30" spans="3:51" ht="13.5" thickBot="1" x14ac:dyDescent="0.25">
      <c r="C30" s="20"/>
      <c r="D30" s="93" t="s">
        <v>62</v>
      </c>
      <c r="E30" s="94"/>
      <c r="F30" s="94"/>
      <c r="G30" s="94"/>
      <c r="H30" s="94"/>
      <c r="I30" s="94"/>
      <c r="J30" s="91"/>
      <c r="K30" s="91"/>
      <c r="L30" s="91"/>
      <c r="M30" s="91"/>
      <c r="N30" s="92"/>
      <c r="O30" s="92"/>
      <c r="P30" s="92"/>
      <c r="Q30" s="92"/>
      <c r="R30" s="92"/>
      <c r="S30" s="92"/>
      <c r="T30" s="92"/>
      <c r="U30" s="538"/>
      <c r="V30" s="91"/>
      <c r="W30" s="91"/>
      <c r="X30" s="91"/>
      <c r="Y30" s="590"/>
      <c r="Z30" s="99"/>
    </row>
    <row r="31" spans="3:51" ht="15" x14ac:dyDescent="0.2">
      <c r="C31" s="20"/>
      <c r="D31" s="35"/>
      <c r="E31" s="36" t="s">
        <v>239</v>
      </c>
      <c r="F31" s="36"/>
      <c r="G31" s="36"/>
      <c r="H31" s="37"/>
      <c r="I31" s="38"/>
      <c r="J31" s="140">
        <v>114.24777249999998</v>
      </c>
      <c r="K31" s="140">
        <v>121.34803966999998</v>
      </c>
      <c r="L31" s="140">
        <v>128.55417447999997</v>
      </c>
      <c r="M31" s="140">
        <v>141.24843944</v>
      </c>
      <c r="N31" s="140">
        <v>151.58498969999997</v>
      </c>
      <c r="O31" s="299">
        <v>149.79972682000005</v>
      </c>
      <c r="P31" s="299">
        <v>162.80350399</v>
      </c>
      <c r="Q31" s="299">
        <v>161.87480193999997</v>
      </c>
      <c r="R31" s="299">
        <v>172.76879587426001</v>
      </c>
      <c r="S31" s="299">
        <v>170.37426544439001</v>
      </c>
      <c r="T31" s="299">
        <v>171.72496276016</v>
      </c>
      <c r="U31" s="539">
        <v>177.59063407748005</v>
      </c>
      <c r="V31" s="556">
        <v>181.60898122443001</v>
      </c>
      <c r="W31" s="556">
        <v>172.2724</v>
      </c>
      <c r="X31" s="556">
        <v>193.64213354046001</v>
      </c>
      <c r="Y31" s="604">
        <v>221.52466721600999</v>
      </c>
      <c r="Z31" s="99"/>
    </row>
    <row r="32" spans="3:51" x14ac:dyDescent="0.2">
      <c r="C32" s="20"/>
      <c r="D32" s="30"/>
      <c r="E32" s="31" t="s">
        <v>63</v>
      </c>
      <c r="F32" s="31"/>
      <c r="G32" s="31"/>
      <c r="H32" s="32"/>
      <c r="I32" s="33"/>
      <c r="J32" s="34">
        <f t="shared" ref="J32:U32" si="8">J13/J31/1000000</f>
        <v>8.5466633058425723E-2</v>
      </c>
      <c r="K32" s="34">
        <f t="shared" si="8"/>
        <v>8.4797869895412381E-2</v>
      </c>
      <c r="L32" s="34">
        <f t="shared" si="8"/>
        <v>8.5834239102960341E-2</v>
      </c>
      <c r="M32" s="34">
        <f t="shared" si="8"/>
        <v>8.4779513228440087E-2</v>
      </c>
      <c r="N32" s="34">
        <f t="shared" si="8"/>
        <v>8.3634787554430282E-2</v>
      </c>
      <c r="O32" s="278">
        <f t="shared" si="8"/>
        <v>9.4088858098760025E-2</v>
      </c>
      <c r="P32" s="278">
        <f t="shared" si="8"/>
        <v>9.8175997311346339E-2</v>
      </c>
      <c r="Q32" s="278">
        <f t="shared" si="8"/>
        <v>0.10059215365734028</v>
      </c>
      <c r="R32" s="278">
        <f t="shared" si="8"/>
        <v>9.422631371377975E-2</v>
      </c>
      <c r="S32" s="278">
        <f t="shared" si="8"/>
        <v>9.93902287756427E-2</v>
      </c>
      <c r="T32" s="278">
        <f t="shared" si="8"/>
        <v>0.10392376688044522</v>
      </c>
      <c r="U32" s="34">
        <f t="shared" si="8"/>
        <v>0.10877656318064603</v>
      </c>
      <c r="V32" s="278">
        <f>V13/V31/1000000</f>
        <v>0.10641118445446339</v>
      </c>
      <c r="W32" s="278">
        <f>W13/W31/1000000</f>
        <v>0.10919670761468465</v>
      </c>
      <c r="X32" s="278">
        <f>X13/X31/1000000</f>
        <v>0.11118103989482028</v>
      </c>
      <c r="Y32" s="605">
        <f>Y13/Y31/1000000</f>
        <v>0.11462060650180683</v>
      </c>
      <c r="Z32" s="99"/>
    </row>
    <row r="33" spans="3:50" x14ac:dyDescent="0.2">
      <c r="C33" s="20"/>
      <c r="D33" s="35"/>
      <c r="E33" s="36" t="s">
        <v>64</v>
      </c>
      <c r="F33" s="36"/>
      <c r="G33" s="36"/>
      <c r="H33" s="37"/>
      <c r="I33" s="38"/>
      <c r="J33" s="95">
        <v>2688.107</v>
      </c>
      <c r="K33" s="95">
        <v>3057.66</v>
      </c>
      <c r="L33" s="95">
        <v>3257.9720000000002</v>
      </c>
      <c r="M33" s="95">
        <v>3507.1309999999999</v>
      </c>
      <c r="N33" s="95">
        <v>3840.1170000000002</v>
      </c>
      <c r="O33" s="300">
        <v>4024.1170000000002</v>
      </c>
      <c r="P33" s="300">
        <v>3930.4090000000001</v>
      </c>
      <c r="Q33" s="300">
        <v>3962.4639999999999</v>
      </c>
      <c r="R33" s="300">
        <v>4033.7550000000001</v>
      </c>
      <c r="S33" s="300">
        <v>4059.9119999999998</v>
      </c>
      <c r="T33" s="300">
        <v>4098.1279999999997</v>
      </c>
      <c r="U33" s="95">
        <v>4313.7889999999998</v>
      </c>
      <c r="V33" s="300">
        <v>4595.7830000000004</v>
      </c>
      <c r="W33" s="300">
        <v>4773.24</v>
      </c>
      <c r="X33" s="300">
        <v>5055.0290000000005</v>
      </c>
      <c r="Y33" s="606">
        <v>5408.7659999999996</v>
      </c>
      <c r="Z33" s="99"/>
      <c r="AB33" s="58"/>
      <c r="AC33" s="58"/>
    </row>
    <row r="34" spans="3:50" ht="13.5" thickBot="1" x14ac:dyDescent="0.25">
      <c r="C34" s="20"/>
      <c r="D34" s="127"/>
      <c r="E34" s="103" t="s">
        <v>65</v>
      </c>
      <c r="F34" s="103"/>
      <c r="G34" s="103"/>
      <c r="H34" s="104"/>
      <c r="I34" s="105"/>
      <c r="J34" s="139">
        <f>J13/1000000/J33</f>
        <v>3.6324344417837532E-3</v>
      </c>
      <c r="K34" s="139">
        <f t="shared" ref="K34:Q34" si="9">K13/1000000/K33</f>
        <v>3.3653366561357378E-3</v>
      </c>
      <c r="L34" s="139">
        <f t="shared" si="9"/>
        <v>3.3868767902241023E-3</v>
      </c>
      <c r="M34" s="139">
        <f t="shared" si="9"/>
        <v>3.4144643983928745E-3</v>
      </c>
      <c r="N34" s="139">
        <f t="shared" si="9"/>
        <v>3.301404204611474E-3</v>
      </c>
      <c r="O34" s="298">
        <f t="shared" si="9"/>
        <v>3.5025038387303353E-3</v>
      </c>
      <c r="P34" s="298">
        <f t="shared" si="9"/>
        <v>4.0665987610958559E-3</v>
      </c>
      <c r="Q34" s="298">
        <f t="shared" si="9"/>
        <v>4.1093963124964675E-3</v>
      </c>
      <c r="R34" s="298">
        <f t="shared" ref="R34:Y34" si="10">R13/1000000/R33</f>
        <v>4.0357847117636044E-3</v>
      </c>
      <c r="S34" s="298">
        <f t="shared" si="10"/>
        <v>4.1709123793816222E-3</v>
      </c>
      <c r="T34" s="298">
        <f t="shared" si="10"/>
        <v>4.354745629575261E-3</v>
      </c>
      <c r="U34" s="139">
        <f t="shared" si="10"/>
        <v>4.4781278889672168E-3</v>
      </c>
      <c r="V34" s="298">
        <f t="shared" si="10"/>
        <v>4.2049911407174793E-3</v>
      </c>
      <c r="W34" s="298">
        <f>W13/1000000/W33</f>
        <v>3.9410502913911722E-3</v>
      </c>
      <c r="X34" s="298">
        <f t="shared" ref="X34" si="11">X13/1000000/X33</f>
        <v>4.2589931283242887E-3</v>
      </c>
      <c r="Y34" s="603">
        <f t="shared" si="10"/>
        <v>4.694470367438708E-3</v>
      </c>
      <c r="Z34" s="99"/>
      <c r="AA34" s="58"/>
      <c r="AB34" s="58"/>
      <c r="AC34" s="58"/>
    </row>
    <row r="35" spans="3:50" ht="13.5" thickBot="1" x14ac:dyDescent="0.25">
      <c r="C35" s="20"/>
      <c r="D35" s="93" t="s">
        <v>109</v>
      </c>
      <c r="E35" s="94"/>
      <c r="F35" s="94"/>
      <c r="G35" s="94"/>
      <c r="H35" s="94"/>
      <c r="I35" s="94"/>
      <c r="J35" s="91"/>
      <c r="K35" s="91"/>
      <c r="L35" s="91"/>
      <c r="M35" s="91"/>
      <c r="N35" s="92"/>
      <c r="O35" s="92"/>
      <c r="P35" s="92"/>
      <c r="Q35" s="92"/>
      <c r="R35" s="92"/>
      <c r="S35" s="92"/>
      <c r="T35" s="92"/>
      <c r="U35" s="538"/>
      <c r="V35" s="91"/>
      <c r="W35" s="91"/>
      <c r="X35" s="91"/>
      <c r="Y35" s="590"/>
      <c r="Z35" s="99"/>
      <c r="AB35" s="58"/>
      <c r="AC35" s="58"/>
      <c r="AX35" s="247"/>
    </row>
    <row r="36" spans="3:50" x14ac:dyDescent="0.2">
      <c r="C36" s="20"/>
      <c r="D36" s="64"/>
      <c r="E36" s="65" t="s">
        <v>104</v>
      </c>
      <c r="F36" s="65"/>
      <c r="G36" s="65"/>
      <c r="H36" s="66"/>
      <c r="I36" s="67"/>
      <c r="J36" s="68">
        <v>108814.66899999999</v>
      </c>
      <c r="K36" s="68">
        <v>112101.51699999999</v>
      </c>
      <c r="L36" s="68">
        <v>124653.41</v>
      </c>
      <c r="M36" s="68">
        <v>127234.643</v>
      </c>
      <c r="N36" s="68">
        <v>136097.08199999999</v>
      </c>
      <c r="O36" s="200" t="s">
        <v>149</v>
      </c>
      <c r="P36" s="200" t="s">
        <v>149</v>
      </c>
      <c r="Q36" s="200" t="s">
        <v>201</v>
      </c>
      <c r="R36" s="200" t="s">
        <v>201</v>
      </c>
      <c r="S36" s="200" t="s">
        <v>201</v>
      </c>
      <c r="T36" s="200" t="s">
        <v>201</v>
      </c>
      <c r="U36" s="199" t="s">
        <v>201</v>
      </c>
      <c r="V36" s="200" t="s">
        <v>201</v>
      </c>
      <c r="W36" s="200" t="s">
        <v>201</v>
      </c>
      <c r="X36" s="200" t="s">
        <v>201</v>
      </c>
      <c r="Y36" s="607" t="s">
        <v>201</v>
      </c>
      <c r="Z36" s="99"/>
    </row>
    <row r="37" spans="3:50" ht="13.5" customHeight="1" x14ac:dyDescent="0.2">
      <c r="C37" s="20"/>
      <c r="D37" s="70"/>
      <c r="E37" s="639" t="s">
        <v>105</v>
      </c>
      <c r="F37" s="36" t="s">
        <v>240</v>
      </c>
      <c r="G37" s="36"/>
      <c r="H37" s="37"/>
      <c r="I37" s="38"/>
      <c r="J37" s="39">
        <v>85271.668999999994</v>
      </c>
      <c r="K37" s="39">
        <v>89720.516999999993</v>
      </c>
      <c r="L37" s="39">
        <v>96762.41</v>
      </c>
      <c r="M37" s="39">
        <v>98861.642999999996</v>
      </c>
      <c r="N37" s="39">
        <v>105893.08199999999</v>
      </c>
      <c r="O37" s="421" t="s">
        <v>150</v>
      </c>
      <c r="P37" s="421" t="s">
        <v>150</v>
      </c>
      <c r="Q37" s="421" t="s">
        <v>201</v>
      </c>
      <c r="R37" s="421" t="s">
        <v>201</v>
      </c>
      <c r="S37" s="421" t="s">
        <v>201</v>
      </c>
      <c r="T37" s="421" t="s">
        <v>201</v>
      </c>
      <c r="U37" s="508" t="s">
        <v>201</v>
      </c>
      <c r="V37" s="421" t="s">
        <v>201</v>
      </c>
      <c r="W37" s="421" t="s">
        <v>201</v>
      </c>
      <c r="X37" s="421" t="s">
        <v>201</v>
      </c>
      <c r="Y37" s="608" t="s">
        <v>201</v>
      </c>
      <c r="Z37" s="99"/>
    </row>
    <row r="38" spans="3:50" ht="15.75" thickBot="1" x14ac:dyDescent="0.25">
      <c r="C38" s="20"/>
      <c r="D38" s="87"/>
      <c r="E38" s="659"/>
      <c r="F38" s="102" t="s">
        <v>306</v>
      </c>
      <c r="G38" s="102"/>
      <c r="H38" s="81"/>
      <c r="I38" s="82"/>
      <c r="J38" s="106">
        <v>23543</v>
      </c>
      <c r="K38" s="106">
        <v>22381</v>
      </c>
      <c r="L38" s="106">
        <v>27891</v>
      </c>
      <c r="M38" s="106">
        <v>28373</v>
      </c>
      <c r="N38" s="106">
        <v>30204</v>
      </c>
      <c r="O38" s="284">
        <v>34135</v>
      </c>
      <c r="P38" s="284">
        <v>36623</v>
      </c>
      <c r="Q38" s="284">
        <v>41322</v>
      </c>
      <c r="R38" s="284">
        <v>49716</v>
      </c>
      <c r="S38" s="284">
        <v>59833</v>
      </c>
      <c r="T38" s="284">
        <v>67056</v>
      </c>
      <c r="U38" s="106">
        <v>74626</v>
      </c>
      <c r="V38" s="284">
        <v>76957</v>
      </c>
      <c r="W38" s="284">
        <v>82887</v>
      </c>
      <c r="X38" s="284">
        <v>94775.91399999999</v>
      </c>
      <c r="Y38" s="609">
        <v>112577.9</v>
      </c>
      <c r="Z38" s="99"/>
    </row>
    <row r="39" spans="3:50" ht="13.5" x14ac:dyDescent="0.25">
      <c r="D39" s="59" t="s">
        <v>83</v>
      </c>
      <c r="E39" s="60"/>
      <c r="F39" s="60"/>
      <c r="G39" s="60"/>
      <c r="H39" s="60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141" t="s">
        <v>308</v>
      </c>
      <c r="Z39" s="50" t="s">
        <v>78</v>
      </c>
    </row>
    <row r="40" spans="3:50" x14ac:dyDescent="0.2">
      <c r="D40" s="48" t="s">
        <v>4</v>
      </c>
      <c r="E40" s="673" t="s">
        <v>242</v>
      </c>
      <c r="F40" s="673"/>
      <c r="G40" s="673"/>
      <c r="H40" s="673"/>
      <c r="I40" s="673"/>
      <c r="J40" s="673"/>
      <c r="K40" s="673"/>
      <c r="L40" s="673"/>
      <c r="M40" s="673"/>
      <c r="N40" s="673"/>
      <c r="O40" s="673"/>
      <c r="P40" s="673"/>
      <c r="Q40" s="673"/>
      <c r="R40" s="673"/>
      <c r="S40" s="673"/>
      <c r="T40" s="673"/>
      <c r="U40" s="673"/>
      <c r="V40" s="673"/>
      <c r="W40" s="673"/>
      <c r="X40" s="673"/>
      <c r="Y40" s="673"/>
    </row>
    <row r="41" spans="3:50" ht="14.25" customHeight="1" x14ac:dyDescent="0.2">
      <c r="D41" s="48" t="s">
        <v>116</v>
      </c>
      <c r="E41" s="673" t="s">
        <v>158</v>
      </c>
      <c r="F41" s="673"/>
      <c r="G41" s="673"/>
      <c r="H41" s="673"/>
      <c r="I41" s="673"/>
      <c r="J41" s="673"/>
      <c r="K41" s="673"/>
      <c r="L41" s="673"/>
      <c r="M41" s="673"/>
      <c r="N41" s="673"/>
      <c r="O41" s="673"/>
      <c r="P41" s="673"/>
      <c r="Q41" s="673"/>
      <c r="R41" s="673"/>
      <c r="S41" s="673"/>
      <c r="T41" s="673"/>
      <c r="U41" s="673"/>
      <c r="V41" s="673"/>
      <c r="W41" s="673"/>
      <c r="X41" s="673"/>
      <c r="Y41" s="673"/>
    </row>
    <row r="42" spans="3:50" x14ac:dyDescent="0.2">
      <c r="D42" s="250" t="s">
        <v>160</v>
      </c>
      <c r="E42" s="673" t="s">
        <v>171</v>
      </c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3"/>
      <c r="Y42" s="673"/>
    </row>
    <row r="43" spans="3:50" x14ac:dyDescent="0.2">
      <c r="D43" s="250" t="s">
        <v>241</v>
      </c>
      <c r="E43" s="679" t="s">
        <v>193</v>
      </c>
      <c r="F43" s="679"/>
      <c r="G43" s="679"/>
      <c r="H43" s="679"/>
      <c r="I43" s="679"/>
      <c r="J43" s="679"/>
      <c r="K43" s="679"/>
      <c r="L43" s="679"/>
      <c r="M43" s="679"/>
      <c r="N43" s="679"/>
      <c r="O43" s="679"/>
      <c r="P43" s="679"/>
      <c r="Q43" s="679"/>
      <c r="R43" s="679"/>
      <c r="S43" s="679"/>
      <c r="T43" s="679"/>
      <c r="U43" s="679"/>
      <c r="V43" s="679"/>
      <c r="W43" s="679"/>
      <c r="X43" s="679"/>
      <c r="Y43" s="679"/>
    </row>
    <row r="44" spans="3:50" ht="26.25" customHeight="1" x14ac:dyDescent="0.2">
      <c r="D44" s="250" t="s">
        <v>305</v>
      </c>
      <c r="E44" s="679" t="s">
        <v>304</v>
      </c>
      <c r="F44" s="679"/>
      <c r="G44" s="679"/>
      <c r="H44" s="679"/>
      <c r="I44" s="679"/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</row>
    <row r="45" spans="3:50" x14ac:dyDescent="0.2">
      <c r="L45" s="247"/>
      <c r="N45" s="404"/>
    </row>
    <row r="46" spans="3:50" x14ac:dyDescent="0.2">
      <c r="Y46" s="247"/>
    </row>
    <row r="49" spans="10:26" x14ac:dyDescent="0.2"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</row>
    <row r="50" spans="10:26" x14ac:dyDescent="0.2"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</row>
    <row r="51" spans="10:26" x14ac:dyDescent="0.2"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</row>
    <row r="52" spans="10:26" x14ac:dyDescent="0.2"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</row>
    <row r="53" spans="10:26" x14ac:dyDescent="0.2"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</row>
    <row r="54" spans="10:26" x14ac:dyDescent="0.2"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</row>
    <row r="55" spans="10:26" x14ac:dyDescent="0.2"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</row>
    <row r="61" spans="10:26" x14ac:dyDescent="0.2">
      <c r="R61" s="495"/>
      <c r="S61" s="495"/>
      <c r="T61" s="495"/>
      <c r="U61" s="495"/>
      <c r="V61" s="495"/>
      <c r="W61" s="495"/>
      <c r="X61" s="495"/>
      <c r="Y61" s="495"/>
    </row>
  </sheetData>
  <mergeCells count="29">
    <mergeCell ref="T7:T10"/>
    <mergeCell ref="Y7:Y10"/>
    <mergeCell ref="K7:K10"/>
    <mergeCell ref="U7:U10"/>
    <mergeCell ref="E28:E29"/>
    <mergeCell ref="E20:E21"/>
    <mergeCell ref="E26:E27"/>
    <mergeCell ref="L7:L10"/>
    <mergeCell ref="R7:R10"/>
    <mergeCell ref="Q7:Q10"/>
    <mergeCell ref="E22:E23"/>
    <mergeCell ref="E16:E17"/>
    <mergeCell ref="P7:P10"/>
    <mergeCell ref="E44:Y44"/>
    <mergeCell ref="E40:Y40"/>
    <mergeCell ref="E42:Y42"/>
    <mergeCell ref="O7:O10"/>
    <mergeCell ref="S7:S10"/>
    <mergeCell ref="E14:E15"/>
    <mergeCell ref="E41:Y41"/>
    <mergeCell ref="N7:N10"/>
    <mergeCell ref="J7:J10"/>
    <mergeCell ref="D7:I11"/>
    <mergeCell ref="W7:W10"/>
    <mergeCell ref="V7:V10"/>
    <mergeCell ref="X7:X10"/>
    <mergeCell ref="E43:Y43"/>
    <mergeCell ref="M7:M10"/>
    <mergeCell ref="E37:E38"/>
  </mergeCells>
  <phoneticPr fontId="0" type="noConversion"/>
  <conditionalFormatting sqref="G6">
    <cfRule type="expression" dxfId="5" priority="1" stopIfTrue="1">
      <formula>Z6=" "</formula>
    </cfRule>
  </conditionalFormatting>
  <conditionalFormatting sqref="D6">
    <cfRule type="cellIs" dxfId="4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27" right="0.26" top="0.73" bottom="0.70866141732283472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C1:AW40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3.5703125" style="50" customWidth="1"/>
    <col min="7" max="7" width="13.42578125" style="50" customWidth="1"/>
    <col min="8" max="8" width="1.140625" style="50" customWidth="1"/>
    <col min="9" max="9" width="8.28515625" style="50" customWidth="1"/>
    <col min="10" max="10" width="9.28515625" style="50" hidden="1" customWidth="1"/>
    <col min="11" max="13" width="8.28515625" style="50" hidden="1" customWidth="1"/>
    <col min="14" max="14" width="8.7109375" style="50" customWidth="1"/>
    <col min="15" max="23" width="8.28515625" style="50" customWidth="1"/>
    <col min="24" max="24" width="7.28515625" style="50" customWidth="1"/>
    <col min="25" max="47" width="1.7109375" style="50" customWidth="1"/>
    <col min="48" max="16384" width="9.140625" style="50"/>
  </cols>
  <sheetData>
    <row r="1" spans="3:49" hidden="1" x14ac:dyDescent="0.2"/>
    <row r="2" spans="3:49" hidden="1" x14ac:dyDescent="0.2"/>
    <row r="3" spans="3:49" ht="9" customHeight="1" x14ac:dyDescent="0.2">
      <c r="C3" s="49"/>
    </row>
    <row r="4" spans="3:49" s="51" customFormat="1" ht="15.75" x14ac:dyDescent="0.2">
      <c r="D4" s="15" t="s">
        <v>207</v>
      </c>
      <c r="E4" s="52"/>
      <c r="F4" s="52"/>
      <c r="G4" s="15" t="s">
        <v>300</v>
      </c>
      <c r="H4" s="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3:49" s="51" customFormat="1" ht="15.75" x14ac:dyDescent="0.2">
      <c r="D5" s="245"/>
      <c r="E5" s="52"/>
      <c r="F5" s="52"/>
      <c r="G5" s="15"/>
      <c r="H5" s="53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3:49" s="55" customFormat="1" ht="14.25" customHeight="1" x14ac:dyDescent="0.2">
      <c r="D6" s="430"/>
      <c r="E6" s="431"/>
      <c r="F6" s="431"/>
      <c r="G6" s="431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  <c r="X6" s="433"/>
    </row>
    <row r="7" spans="3:49" ht="13.5" customHeight="1" x14ac:dyDescent="0.2">
      <c r="C7" s="58"/>
      <c r="D7" s="437"/>
      <c r="E7" s="437"/>
      <c r="F7" s="437"/>
      <c r="G7" s="437"/>
      <c r="H7" s="437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</row>
    <row r="8" spans="3:49" ht="13.5" customHeight="1" x14ac:dyDescent="0.2">
      <c r="C8" s="58"/>
      <c r="D8" s="437"/>
      <c r="E8" s="437"/>
      <c r="F8" s="437"/>
      <c r="G8" s="437"/>
      <c r="H8" s="437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</row>
    <row r="9" spans="3:49" ht="13.5" customHeight="1" x14ac:dyDescent="0.2">
      <c r="C9" s="58"/>
      <c r="D9" s="437"/>
      <c r="E9" s="437"/>
      <c r="F9" s="437"/>
      <c r="G9" s="437"/>
      <c r="H9" s="437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</row>
    <row r="10" spans="3:49" ht="13.5" customHeight="1" x14ac:dyDescent="0.2">
      <c r="C10" s="58"/>
      <c r="D10" s="437"/>
      <c r="E10" s="437"/>
      <c r="F10" s="437"/>
      <c r="G10" s="437"/>
      <c r="H10" s="437"/>
      <c r="I10" s="464"/>
      <c r="J10" s="464" t="s">
        <v>79</v>
      </c>
      <c r="K10" s="464" t="s">
        <v>80</v>
      </c>
      <c r="L10" s="464" t="s">
        <v>81</v>
      </c>
      <c r="M10" s="464" t="s">
        <v>3</v>
      </c>
      <c r="N10" s="464" t="s">
        <v>113</v>
      </c>
      <c r="O10" s="464" t="s">
        <v>172</v>
      </c>
      <c r="P10" s="464" t="s">
        <v>200</v>
      </c>
      <c r="Q10" s="464" t="s">
        <v>229</v>
      </c>
      <c r="R10" s="464" t="s">
        <v>233</v>
      </c>
      <c r="S10" s="464" t="s">
        <v>236</v>
      </c>
      <c r="T10" s="464" t="s">
        <v>248</v>
      </c>
      <c r="U10" s="464" t="s">
        <v>252</v>
      </c>
      <c r="V10" s="464" t="s">
        <v>263</v>
      </c>
      <c r="W10" s="464" t="s">
        <v>266</v>
      </c>
      <c r="X10" s="464" t="s">
        <v>283</v>
      </c>
    </row>
    <row r="11" spans="3:49" ht="13.5" customHeight="1" x14ac:dyDescent="0.2">
      <c r="C11" s="58"/>
      <c r="D11" s="437"/>
      <c r="E11" s="437"/>
      <c r="F11" s="437"/>
      <c r="G11" s="437"/>
      <c r="H11" s="437"/>
      <c r="I11" s="465" t="s">
        <v>211</v>
      </c>
      <c r="J11" s="465">
        <v>276068</v>
      </c>
      <c r="K11" s="519">
        <v>276409</v>
      </c>
      <c r="L11" s="519">
        <v>275010</v>
      </c>
      <c r="M11" s="519">
        <v>283951</v>
      </c>
      <c r="N11" s="595">
        <v>294266</v>
      </c>
      <c r="O11" s="595">
        <v>306489</v>
      </c>
      <c r="P11" s="595">
        <v>320931</v>
      </c>
      <c r="Q11" s="595">
        <v>334741</v>
      </c>
      <c r="R11" s="595">
        <v>346458</v>
      </c>
      <c r="S11" s="595">
        <v>355592</v>
      </c>
      <c r="T11" s="595">
        <v>359616</v>
      </c>
      <c r="U11" s="595">
        <v>359456</v>
      </c>
      <c r="V11" s="595">
        <v>355140</v>
      </c>
      <c r="W11" s="595">
        <v>355682</v>
      </c>
      <c r="X11" s="595">
        <v>356842</v>
      </c>
    </row>
    <row r="12" spans="3:49" ht="13.5" customHeight="1" x14ac:dyDescent="0.2">
      <c r="C12" s="58"/>
      <c r="D12" s="439"/>
      <c r="E12" s="439"/>
      <c r="F12" s="439"/>
      <c r="G12" s="439"/>
      <c r="H12" s="439"/>
      <c r="I12" s="466" t="s">
        <v>212</v>
      </c>
      <c r="J12" s="466">
        <v>10272</v>
      </c>
      <c r="K12" s="520">
        <v>9821</v>
      </c>
      <c r="L12" s="520">
        <v>7173</v>
      </c>
      <c r="M12" s="520">
        <v>7243</v>
      </c>
      <c r="N12" s="596">
        <v>7354</v>
      </c>
      <c r="O12" s="596">
        <v>7519</v>
      </c>
      <c r="P12" s="596">
        <v>7681</v>
      </c>
      <c r="Q12" s="596">
        <v>7780</v>
      </c>
      <c r="R12" s="596">
        <v>7882</v>
      </c>
      <c r="S12" s="596">
        <v>7976</v>
      </c>
      <c r="T12" s="596">
        <v>7987</v>
      </c>
      <c r="U12" s="596">
        <v>7905</v>
      </c>
      <c r="V12" s="596">
        <v>7513</v>
      </c>
      <c r="W12" s="596">
        <v>7074</v>
      </c>
      <c r="X12" s="596">
        <v>6934</v>
      </c>
      <c r="AW12" s="249"/>
    </row>
    <row r="13" spans="3:49" ht="15" customHeight="1" x14ac:dyDescent="0.2">
      <c r="C13" s="58"/>
      <c r="D13" s="469"/>
      <c r="E13" s="469"/>
      <c r="F13" s="469"/>
      <c r="G13" s="469"/>
      <c r="H13" s="469"/>
      <c r="I13" s="469" t="s">
        <v>213</v>
      </c>
      <c r="J13" s="466">
        <v>2348</v>
      </c>
      <c r="K13" s="520">
        <v>2216</v>
      </c>
      <c r="L13" s="520">
        <v>1851</v>
      </c>
      <c r="M13" s="520">
        <v>2189</v>
      </c>
      <c r="N13" s="596">
        <v>2279</v>
      </c>
      <c r="O13" s="596">
        <v>2663</v>
      </c>
      <c r="P13" s="596">
        <v>3170</v>
      </c>
      <c r="Q13" s="596">
        <v>3329</v>
      </c>
      <c r="R13" s="596">
        <v>3764</v>
      </c>
      <c r="S13" s="596">
        <v>3784</v>
      </c>
      <c r="T13" s="596">
        <v>4087</v>
      </c>
      <c r="U13" s="596">
        <v>4776</v>
      </c>
      <c r="V13" s="596">
        <v>4800</v>
      </c>
      <c r="W13" s="596">
        <v>3635</v>
      </c>
      <c r="X13" s="596">
        <v>3421</v>
      </c>
    </row>
    <row r="14" spans="3:49" ht="13.5" customHeight="1" x14ac:dyDescent="0.2">
      <c r="C14" s="58"/>
      <c r="D14" s="444"/>
      <c r="E14" s="468"/>
      <c r="F14" s="446"/>
      <c r="G14" s="447"/>
      <c r="H14" s="446"/>
      <c r="I14" s="467" t="s">
        <v>214</v>
      </c>
      <c r="J14" s="467">
        <v>267143</v>
      </c>
      <c r="K14" s="520">
        <v>269357</v>
      </c>
      <c r="L14" s="520">
        <v>274423</v>
      </c>
      <c r="M14" s="520">
        <v>286278</v>
      </c>
      <c r="N14" s="596">
        <v>296684</v>
      </c>
      <c r="O14" s="596">
        <v>308417</v>
      </c>
      <c r="P14" s="596">
        <v>326341</v>
      </c>
      <c r="Q14" s="596">
        <v>350029</v>
      </c>
      <c r="R14" s="596">
        <v>362743</v>
      </c>
      <c r="S14" s="596">
        <v>363968</v>
      </c>
      <c r="T14" s="596">
        <v>350777</v>
      </c>
      <c r="U14" s="596">
        <v>339377</v>
      </c>
      <c r="V14" s="596">
        <v>328802</v>
      </c>
      <c r="W14" s="596">
        <v>331149</v>
      </c>
      <c r="X14" s="596">
        <v>333936</v>
      </c>
    </row>
    <row r="15" spans="3:49" ht="13.5" customHeight="1" x14ac:dyDescent="0.2">
      <c r="C15" s="58"/>
      <c r="D15" s="444"/>
      <c r="E15" s="445"/>
      <c r="F15" s="446"/>
      <c r="G15" s="447"/>
      <c r="H15" s="446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</row>
    <row r="16" spans="3:49" ht="13.5" customHeight="1" x14ac:dyDescent="0.2">
      <c r="C16" s="58"/>
      <c r="D16" s="444"/>
      <c r="E16" s="445"/>
      <c r="F16" s="446"/>
      <c r="G16" s="447"/>
      <c r="H16" s="446"/>
      <c r="I16" s="449"/>
      <c r="J16" s="449"/>
      <c r="K16" s="449"/>
      <c r="L16" s="449"/>
      <c r="M16" s="449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</row>
    <row r="17" spans="3:24" ht="13.5" customHeight="1" x14ac:dyDescent="0.2">
      <c r="C17" s="58"/>
      <c r="D17" s="444"/>
      <c r="E17" s="450"/>
      <c r="F17" s="446"/>
      <c r="G17" s="447"/>
      <c r="H17" s="446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</row>
    <row r="18" spans="3:24" ht="13.5" customHeight="1" x14ac:dyDescent="0.2">
      <c r="C18" s="58"/>
      <c r="D18" s="439"/>
      <c r="E18" s="439"/>
      <c r="F18" s="439"/>
      <c r="G18" s="439"/>
      <c r="H18" s="439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</row>
    <row r="19" spans="3:24" ht="13.5" customHeight="1" x14ac:dyDescent="0.2">
      <c r="C19" s="58"/>
      <c r="D19" s="440"/>
      <c r="E19" s="441"/>
      <c r="F19" s="441"/>
      <c r="G19" s="442"/>
      <c r="H19" s="441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</row>
    <row r="20" spans="3:24" ht="13.5" customHeight="1" x14ac:dyDescent="0.2">
      <c r="C20" s="58"/>
      <c r="D20" s="444"/>
      <c r="E20" s="445"/>
      <c r="F20" s="446"/>
      <c r="G20" s="447"/>
      <c r="H20" s="446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</row>
    <row r="21" spans="3:24" ht="13.5" customHeight="1" x14ac:dyDescent="0.2">
      <c r="C21" s="58"/>
      <c r="D21" s="444"/>
      <c r="E21" s="445"/>
      <c r="F21" s="446"/>
      <c r="G21" s="447"/>
      <c r="H21" s="446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</row>
    <row r="22" spans="3:24" ht="13.5" customHeight="1" x14ac:dyDescent="0.2">
      <c r="C22" s="58"/>
      <c r="D22" s="444"/>
      <c r="E22" s="445"/>
      <c r="F22" s="446"/>
      <c r="G22" s="447"/>
      <c r="H22" s="446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</row>
    <row r="23" spans="3:24" ht="13.5" customHeight="1" x14ac:dyDescent="0.2">
      <c r="C23" s="58"/>
      <c r="D23" s="444"/>
      <c r="E23" s="445"/>
      <c r="F23" s="446"/>
      <c r="G23" s="447"/>
      <c r="H23" s="446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</row>
    <row r="24" spans="3:24" ht="13.5" customHeight="1" x14ac:dyDescent="0.2">
      <c r="C24" s="58"/>
      <c r="D24" s="439"/>
      <c r="E24" s="439"/>
      <c r="F24" s="439"/>
      <c r="G24" s="439"/>
      <c r="H24" s="439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</row>
    <row r="25" spans="3:24" ht="13.5" customHeight="1" x14ac:dyDescent="0.2">
      <c r="C25" s="58"/>
      <c r="D25" s="440"/>
      <c r="E25" s="441"/>
      <c r="F25" s="441"/>
      <c r="G25" s="442"/>
      <c r="H25" s="441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</row>
    <row r="26" spans="3:24" ht="13.5" customHeight="1" x14ac:dyDescent="0.2">
      <c r="C26" s="58"/>
      <c r="D26" s="444"/>
      <c r="E26" s="445"/>
      <c r="F26" s="446"/>
      <c r="G26" s="447"/>
      <c r="H26" s="446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</row>
    <row r="27" spans="3:24" ht="13.5" customHeight="1" x14ac:dyDescent="0.2">
      <c r="C27" s="58"/>
      <c r="D27" s="444"/>
      <c r="E27" s="445"/>
      <c r="F27" s="446"/>
      <c r="G27" s="447"/>
      <c r="H27" s="446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</row>
    <row r="28" spans="3:24" ht="13.5" customHeight="1" x14ac:dyDescent="0.2">
      <c r="C28" s="58"/>
      <c r="D28" s="444"/>
      <c r="E28" s="445"/>
      <c r="F28" s="446"/>
      <c r="G28" s="447"/>
      <c r="H28" s="446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</row>
    <row r="29" spans="3:24" ht="13.5" customHeight="1" x14ac:dyDescent="0.2">
      <c r="C29" s="58"/>
      <c r="D29" s="444"/>
      <c r="E29" s="450"/>
      <c r="F29" s="446"/>
      <c r="G29" s="447"/>
      <c r="H29" s="446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</row>
    <row r="30" spans="3:24" ht="13.5" customHeight="1" x14ac:dyDescent="0.2">
      <c r="C30" s="58"/>
      <c r="D30" s="439"/>
      <c r="E30" s="439"/>
      <c r="F30" s="439"/>
      <c r="G30" s="439"/>
      <c r="H30" s="439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</row>
    <row r="31" spans="3:24" ht="13.5" customHeight="1" x14ac:dyDescent="0.2">
      <c r="C31" s="58"/>
      <c r="D31" s="444"/>
      <c r="E31" s="446"/>
      <c r="F31" s="446"/>
      <c r="G31" s="447"/>
      <c r="H31" s="446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4"/>
      <c r="X31" s="454"/>
    </row>
    <row r="32" spans="3:24" ht="13.5" customHeight="1" x14ac:dyDescent="0.2">
      <c r="C32" s="58"/>
      <c r="D32" s="444"/>
      <c r="E32" s="446"/>
      <c r="F32" s="446"/>
      <c r="G32" s="447"/>
      <c r="H32" s="446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</row>
    <row r="33" spans="3:27" ht="13.5" customHeight="1" x14ac:dyDescent="0.2">
      <c r="C33" s="58"/>
      <c r="D33" s="444"/>
      <c r="E33" s="446"/>
      <c r="F33" s="446"/>
      <c r="G33" s="447"/>
      <c r="H33" s="446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Z33" s="58"/>
      <c r="AA33" s="58"/>
    </row>
    <row r="34" spans="3:27" ht="13.5" customHeight="1" x14ac:dyDescent="0.2">
      <c r="C34" s="58"/>
      <c r="D34" s="444"/>
      <c r="E34" s="446"/>
      <c r="F34" s="446"/>
      <c r="G34" s="447"/>
      <c r="H34" s="446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58"/>
      <c r="Z34" s="58"/>
      <c r="AA34" s="58"/>
    </row>
    <row r="35" spans="3:27" ht="13.5" customHeight="1" x14ac:dyDescent="0.2">
      <c r="C35" s="58"/>
      <c r="D35" s="439"/>
      <c r="E35" s="439"/>
      <c r="F35" s="439"/>
      <c r="G35" s="439"/>
      <c r="H35" s="439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Z35" s="58"/>
      <c r="AA35" s="58"/>
    </row>
    <row r="36" spans="3:27" ht="13.5" customHeight="1" x14ac:dyDescent="0.2">
      <c r="C36" s="58"/>
      <c r="D36" s="440"/>
      <c r="E36" s="441"/>
      <c r="F36" s="441"/>
      <c r="G36" s="442"/>
      <c r="H36" s="441"/>
      <c r="I36" s="443"/>
      <c r="J36" s="443"/>
      <c r="K36" s="443"/>
      <c r="L36" s="443"/>
      <c r="M36" s="443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</row>
    <row r="37" spans="3:27" ht="13.5" customHeight="1" x14ac:dyDescent="0.25">
      <c r="D37" s="434"/>
      <c r="E37" s="445"/>
      <c r="F37" s="446"/>
      <c r="G37" s="447"/>
      <c r="H37" s="446"/>
      <c r="I37" s="448"/>
      <c r="J37" s="448"/>
      <c r="K37" s="448"/>
      <c r="L37" s="448"/>
      <c r="M37" s="448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</row>
    <row r="38" spans="3:27" ht="13.5" x14ac:dyDescent="0.25">
      <c r="D38" s="434"/>
      <c r="E38" s="435"/>
      <c r="F38" s="435"/>
      <c r="G38" s="435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6"/>
      <c r="X38" s="436" t="s">
        <v>230</v>
      </c>
    </row>
    <row r="39" spans="3:27" x14ac:dyDescent="0.2">
      <c r="K39" s="247"/>
      <c r="M39" s="404"/>
    </row>
    <row r="40" spans="3:27" x14ac:dyDescent="0.2">
      <c r="W40" s="247"/>
    </row>
  </sheetData>
  <phoneticPr fontId="0" type="noConversion"/>
  <conditionalFormatting sqref="D6">
    <cfRule type="cellIs" dxfId="3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autoPageBreaks="0"/>
  </sheetPr>
  <dimension ref="C1:AV45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6" style="50" customWidth="1"/>
    <col min="6" max="6" width="2.42578125" style="50" customWidth="1"/>
    <col min="7" max="7" width="1.140625" style="50" customWidth="1"/>
    <col min="8" max="8" width="10.85546875" style="50" customWidth="1"/>
    <col min="9" max="9" width="9.28515625" style="50" hidden="1" customWidth="1"/>
    <col min="10" max="10" width="8.5703125" style="50" hidden="1" customWidth="1"/>
    <col min="11" max="11" width="9.28515625" style="50" hidden="1" customWidth="1"/>
    <col min="12" max="12" width="8.7109375" style="50" hidden="1" customWidth="1"/>
    <col min="13" max="21" width="8.7109375" style="50" customWidth="1"/>
    <col min="22" max="22" width="7.140625" style="50" customWidth="1"/>
    <col min="23" max="23" width="7.42578125" style="50" customWidth="1"/>
    <col min="24" max="26" width="1.7109375" style="50" customWidth="1"/>
    <col min="27" max="27" width="10.42578125" style="50" customWidth="1"/>
    <col min="28" max="46" width="1.7109375" style="50" customWidth="1"/>
    <col min="47" max="16384" width="9.140625" style="50"/>
  </cols>
  <sheetData>
    <row r="1" spans="3:48" hidden="1" x14ac:dyDescent="0.2"/>
    <row r="2" spans="3:48" hidden="1" x14ac:dyDescent="0.2"/>
    <row r="3" spans="3:48" ht="9" customHeight="1" x14ac:dyDescent="0.2">
      <c r="C3" s="49"/>
    </row>
    <row r="4" spans="3:48" s="51" customFormat="1" ht="15.75" x14ac:dyDescent="0.2">
      <c r="D4" s="15" t="s">
        <v>210</v>
      </c>
      <c r="E4" s="52"/>
      <c r="F4" s="15" t="s">
        <v>301</v>
      </c>
      <c r="G4" s="53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3:48" s="51" customFormat="1" ht="15.75" x14ac:dyDescent="0.2">
      <c r="D5" s="245"/>
      <c r="E5" s="52"/>
      <c r="F5" s="15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3:48" s="55" customFormat="1" ht="14.25" customHeight="1" x14ac:dyDescent="0.2">
      <c r="D6" s="430"/>
      <c r="E6" s="431"/>
      <c r="F6" s="431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3"/>
      <c r="W6" s="433"/>
    </row>
    <row r="7" spans="3:48" ht="13.5" customHeight="1" x14ac:dyDescent="0.2">
      <c r="C7" s="58"/>
      <c r="D7" s="437"/>
      <c r="E7" s="437"/>
      <c r="F7" s="437"/>
      <c r="G7" s="437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</row>
    <row r="8" spans="3:48" ht="13.5" customHeight="1" x14ac:dyDescent="0.2">
      <c r="C8" s="58"/>
      <c r="D8" s="437"/>
      <c r="E8" s="437"/>
      <c r="F8" s="437"/>
      <c r="G8" s="437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</row>
    <row r="9" spans="3:48" ht="13.5" customHeight="1" x14ac:dyDescent="0.2">
      <c r="C9" s="58"/>
      <c r="D9" s="437"/>
      <c r="E9" s="437"/>
      <c r="F9" s="437"/>
      <c r="G9" s="437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</row>
    <row r="10" spans="3:48" ht="13.5" customHeight="1" x14ac:dyDescent="0.2">
      <c r="C10" s="58"/>
      <c r="D10" s="437"/>
      <c r="E10" s="437"/>
      <c r="F10" s="437"/>
      <c r="G10" s="437"/>
      <c r="H10" s="456"/>
      <c r="I10" s="456" t="s">
        <v>79</v>
      </c>
      <c r="J10" s="456" t="s">
        <v>80</v>
      </c>
      <c r="K10" s="456" t="s">
        <v>81</v>
      </c>
      <c r="L10" s="456" t="s">
        <v>3</v>
      </c>
      <c r="M10" s="456" t="s">
        <v>113</v>
      </c>
      <c r="N10" s="456" t="s">
        <v>172</v>
      </c>
      <c r="O10" s="456" t="s">
        <v>200</v>
      </c>
      <c r="P10" s="497" t="s">
        <v>229</v>
      </c>
      <c r="Q10" s="497" t="s">
        <v>233</v>
      </c>
      <c r="R10" s="497" t="s">
        <v>236</v>
      </c>
      <c r="S10" s="497" t="s">
        <v>248</v>
      </c>
      <c r="T10" s="497" t="s">
        <v>252</v>
      </c>
      <c r="U10" s="497" t="s">
        <v>263</v>
      </c>
      <c r="V10" s="497" t="s">
        <v>266</v>
      </c>
      <c r="W10" s="497" t="s">
        <v>283</v>
      </c>
    </row>
    <row r="11" spans="3:48" ht="13.5" customHeight="1" x14ac:dyDescent="0.2">
      <c r="C11" s="58"/>
      <c r="D11" s="437"/>
      <c r="E11" s="437"/>
      <c r="F11" s="437"/>
      <c r="G11" s="437"/>
      <c r="H11" s="563" t="s">
        <v>215</v>
      </c>
      <c r="I11" s="457">
        <v>8.0645386603338684E-2</v>
      </c>
      <c r="J11" s="457">
        <v>8.632568214373057E-2</v>
      </c>
      <c r="K11" s="457">
        <v>8.4516076446844779E-2</v>
      </c>
      <c r="L11" s="457">
        <v>8.1423380976256385E-2</v>
      </c>
      <c r="M11" s="457">
        <v>8.7474305417412634E-2</v>
      </c>
      <c r="N11" s="457">
        <v>9.808667295100762E-2</v>
      </c>
      <c r="O11" s="457">
        <v>0.10054410672769101</v>
      </c>
      <c r="P11" s="457">
        <v>9.1541832471585691E-2</v>
      </c>
      <c r="Q11" s="457">
        <v>9.017045775244116E-2</v>
      </c>
      <c r="R11" s="457">
        <v>9.1154887118778324E-2</v>
      </c>
      <c r="S11" s="457">
        <v>0.10309491489460096</v>
      </c>
      <c r="T11" s="457">
        <v>0.11520275696113633</v>
      </c>
      <c r="U11" s="457">
        <v>0.12333828756414533</v>
      </c>
      <c r="V11" s="457">
        <v>0.12534871924930255</v>
      </c>
      <c r="W11" s="457">
        <v>0.12473060344827586</v>
      </c>
      <c r="AA11" s="559"/>
    </row>
    <row r="12" spans="3:48" ht="13.5" customHeight="1" x14ac:dyDescent="0.2">
      <c r="C12" s="58"/>
      <c r="D12" s="439"/>
      <c r="E12" s="439"/>
      <c r="F12" s="439"/>
      <c r="G12" s="439"/>
      <c r="H12" s="459" t="s">
        <v>70</v>
      </c>
      <c r="I12" s="458">
        <v>0.24980792065376825</v>
      </c>
      <c r="J12" s="458">
        <v>0.24706355029172344</v>
      </c>
      <c r="K12" s="458">
        <v>0.24636140376989402</v>
      </c>
      <c r="L12" s="458">
        <v>0.25411581282581369</v>
      </c>
      <c r="M12" s="562">
        <v>0.26200185664080633</v>
      </c>
      <c r="N12" s="562">
        <v>0.25901887849991084</v>
      </c>
      <c r="O12" s="562">
        <v>0.26555025379474884</v>
      </c>
      <c r="P12" s="562">
        <v>0.27003307826381451</v>
      </c>
      <c r="Q12" s="562">
        <v>0.25780323982615566</v>
      </c>
      <c r="R12" s="562">
        <v>0.25405151168419665</v>
      </c>
      <c r="S12" s="562">
        <v>0.25059643147634814</v>
      </c>
      <c r="T12" s="562">
        <v>0.24673277783978156</v>
      </c>
      <c r="U12" s="562">
        <v>0.25200398176769528</v>
      </c>
      <c r="V12" s="457">
        <v>0.25294688440714969</v>
      </c>
      <c r="W12" s="457">
        <v>0.2557782811400422</v>
      </c>
      <c r="AA12" s="559"/>
      <c r="AV12" s="249"/>
    </row>
    <row r="13" spans="3:48" ht="13.5" customHeight="1" x14ac:dyDescent="0.2">
      <c r="C13" s="58"/>
      <c r="D13" s="440"/>
      <c r="E13" s="441"/>
      <c r="F13" s="442"/>
      <c r="G13" s="441"/>
      <c r="H13" s="459" t="s">
        <v>71</v>
      </c>
      <c r="I13" s="459">
        <v>0.29092337780261229</v>
      </c>
      <c r="J13" s="459">
        <v>0.29450441952276141</v>
      </c>
      <c r="K13" s="459">
        <v>0.29189922851482902</v>
      </c>
      <c r="L13" s="459">
        <v>0.29487901536432753</v>
      </c>
      <c r="M13" s="562">
        <v>0.29220210861348717</v>
      </c>
      <c r="N13" s="562">
        <v>0.29146072711523274</v>
      </c>
      <c r="O13" s="562">
        <v>0.28242121407617493</v>
      </c>
      <c r="P13" s="562">
        <v>0.29161423679132081</v>
      </c>
      <c r="Q13" s="562">
        <v>0.30136027544166621</v>
      </c>
      <c r="R13" s="562">
        <v>0.29200314659155924</v>
      </c>
      <c r="S13" s="562">
        <v>0.29125170360415992</v>
      </c>
      <c r="T13" s="562">
        <v>0.28174193776693768</v>
      </c>
      <c r="U13" s="562">
        <v>0.27607106517800761</v>
      </c>
      <c r="V13" s="457">
        <v>0.27543031679696545</v>
      </c>
      <c r="W13" s="457">
        <v>0.27450409042927515</v>
      </c>
      <c r="AA13" s="559"/>
    </row>
    <row r="14" spans="3:48" ht="13.5" customHeight="1" x14ac:dyDescent="0.2">
      <c r="C14" s="58"/>
      <c r="D14" s="444"/>
      <c r="E14" s="445"/>
      <c r="F14" s="447"/>
      <c r="G14" s="446"/>
      <c r="H14" s="459" t="s">
        <v>72</v>
      </c>
      <c r="I14" s="459">
        <v>0.30020604875323043</v>
      </c>
      <c r="J14" s="459">
        <v>0.29763826293540158</v>
      </c>
      <c r="K14" s="459">
        <v>0.30435214027776303</v>
      </c>
      <c r="L14" s="459">
        <v>0.29970741155380948</v>
      </c>
      <c r="M14" s="562">
        <v>0.29151581460115378</v>
      </c>
      <c r="N14" s="562">
        <v>0.28763598379659117</v>
      </c>
      <c r="O14" s="562">
        <v>0.28841003980378077</v>
      </c>
      <c r="P14" s="562">
        <v>0.28307461440320447</v>
      </c>
      <c r="Q14" s="562">
        <v>0.29454478749223911</v>
      </c>
      <c r="R14" s="562">
        <v>0.30590426000088017</v>
      </c>
      <c r="S14" s="562">
        <v>0.29923586042551337</v>
      </c>
      <c r="T14" s="562">
        <v>0.29938126257278264</v>
      </c>
      <c r="U14" s="562">
        <v>0.29192919953785024</v>
      </c>
      <c r="V14" s="457">
        <v>0.2891778495738182</v>
      </c>
      <c r="W14" s="457">
        <v>0.28794917751583393</v>
      </c>
      <c r="AA14" s="559"/>
    </row>
    <row r="15" spans="3:48" ht="13.5" customHeight="1" x14ac:dyDescent="0.2">
      <c r="C15" s="58"/>
      <c r="D15" s="444"/>
      <c r="E15" s="445"/>
      <c r="F15" s="447"/>
      <c r="G15" s="446"/>
      <c r="H15" s="459" t="s">
        <v>216</v>
      </c>
      <c r="I15" s="459">
        <v>7.8417266187050361E-2</v>
      </c>
      <c r="J15" s="459">
        <v>7.4468085106382975E-2</v>
      </c>
      <c r="K15" s="459">
        <v>7.2871150990669181E-2</v>
      </c>
      <c r="L15" s="459">
        <v>6.9874379279792856E-2</v>
      </c>
      <c r="M15" s="562">
        <v>6.6805914727140106E-2</v>
      </c>
      <c r="N15" s="562">
        <v>6.3797737637257643E-2</v>
      </c>
      <c r="O15" s="562">
        <v>6.3074385597604476E-2</v>
      </c>
      <c r="P15" s="562">
        <v>6.3736238070074544E-2</v>
      </c>
      <c r="Q15" s="562">
        <v>5.6121239487497886E-2</v>
      </c>
      <c r="R15" s="562">
        <v>5.6886194604585667E-2</v>
      </c>
      <c r="S15" s="562">
        <v>5.5821089599377594E-2</v>
      </c>
      <c r="T15" s="562">
        <v>5.6941264859361768E-2</v>
      </c>
      <c r="U15" s="562">
        <v>5.6657465952301513E-2</v>
      </c>
      <c r="V15" s="457">
        <v>5.7096229972764062E-2</v>
      </c>
      <c r="W15" s="457">
        <v>5.7037847466572839E-2</v>
      </c>
      <c r="AA15" s="559"/>
    </row>
    <row r="16" spans="3:48" ht="13.5" customHeight="1" x14ac:dyDescent="0.2">
      <c r="C16" s="58"/>
      <c r="D16" s="444"/>
      <c r="E16" s="445"/>
      <c r="F16" s="447"/>
      <c r="G16" s="446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</row>
    <row r="17" spans="3:23" ht="13.5" customHeight="1" x14ac:dyDescent="0.2">
      <c r="C17" s="58"/>
      <c r="D17" s="444"/>
      <c r="E17" s="450"/>
      <c r="F17" s="447"/>
      <c r="G17" s="446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</row>
    <row r="18" spans="3:23" ht="13.5" customHeight="1" x14ac:dyDescent="0.2">
      <c r="C18" s="58"/>
      <c r="D18" s="439"/>
      <c r="E18" s="439"/>
      <c r="F18" s="439"/>
      <c r="G18" s="439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</row>
    <row r="19" spans="3:23" ht="13.5" customHeight="1" x14ac:dyDescent="0.2">
      <c r="C19" s="58"/>
      <c r="D19" s="440"/>
      <c r="E19" s="441"/>
      <c r="F19" s="442"/>
      <c r="G19" s="441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</row>
    <row r="20" spans="3:23" ht="13.5" customHeight="1" x14ac:dyDescent="0.2">
      <c r="C20" s="58"/>
      <c r="D20" s="444"/>
      <c r="E20" s="445"/>
      <c r="F20" s="447"/>
      <c r="G20" s="446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</row>
    <row r="21" spans="3:23" ht="13.5" customHeight="1" x14ac:dyDescent="0.2">
      <c r="C21" s="58"/>
      <c r="D21" s="444"/>
      <c r="E21" s="445"/>
      <c r="F21" s="447"/>
      <c r="G21" s="446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</row>
    <row r="22" spans="3:23" ht="13.5" customHeight="1" x14ac:dyDescent="0.2">
      <c r="C22" s="58"/>
      <c r="D22" s="444"/>
      <c r="E22" s="445"/>
      <c r="F22" s="447"/>
      <c r="G22" s="446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</row>
    <row r="23" spans="3:23" ht="13.5" customHeight="1" x14ac:dyDescent="0.2">
      <c r="C23" s="58"/>
      <c r="D23" s="444"/>
      <c r="E23" s="445"/>
      <c r="F23" s="447"/>
      <c r="G23" s="446"/>
      <c r="H23" s="451"/>
      <c r="I23" s="451"/>
      <c r="J23" s="451"/>
      <c r="K23" s="451"/>
      <c r="L23" s="451"/>
      <c r="M23" s="451"/>
      <c r="N23" s="451"/>
      <c r="O23" s="449"/>
      <c r="P23" s="451"/>
      <c r="Q23" s="451"/>
      <c r="R23" s="451"/>
      <c r="S23" s="451"/>
      <c r="T23" s="451"/>
      <c r="U23" s="451"/>
      <c r="V23" s="451"/>
      <c r="W23" s="451"/>
    </row>
    <row r="24" spans="3:23" ht="13.5" customHeight="1" x14ac:dyDescent="0.2">
      <c r="C24" s="58"/>
      <c r="D24" s="439"/>
      <c r="E24" s="439"/>
      <c r="F24" s="439"/>
      <c r="G24" s="439"/>
      <c r="H24" s="452"/>
      <c r="I24" s="452"/>
      <c r="J24" s="452"/>
      <c r="K24" s="452"/>
      <c r="L24" s="452"/>
      <c r="M24" s="452"/>
      <c r="N24" s="452"/>
      <c r="O24" s="449"/>
      <c r="P24" s="452"/>
      <c r="Q24" s="452"/>
      <c r="R24" s="452"/>
      <c r="S24" s="452"/>
      <c r="T24" s="452"/>
      <c r="U24" s="452"/>
      <c r="V24" s="452"/>
      <c r="W24" s="452"/>
    </row>
    <row r="25" spans="3:23" ht="13.5" customHeight="1" x14ac:dyDescent="0.2">
      <c r="C25" s="58"/>
      <c r="D25" s="440"/>
      <c r="E25" s="441"/>
      <c r="F25" s="442"/>
      <c r="G25" s="441"/>
      <c r="H25" s="443"/>
      <c r="I25" s="443"/>
      <c r="J25" s="443"/>
      <c r="K25" s="443"/>
      <c r="L25" s="443"/>
      <c r="M25" s="443"/>
      <c r="N25" s="443"/>
      <c r="O25" s="449"/>
      <c r="P25" s="443"/>
      <c r="Q25" s="443"/>
      <c r="R25" s="443"/>
      <c r="S25" s="443"/>
      <c r="T25" s="443"/>
      <c r="U25" s="443"/>
      <c r="V25" s="443"/>
      <c r="W25" s="443"/>
    </row>
    <row r="26" spans="3:23" ht="13.5" customHeight="1" x14ac:dyDescent="0.2">
      <c r="C26" s="58"/>
      <c r="D26" s="444"/>
      <c r="E26" s="445"/>
      <c r="F26" s="447"/>
      <c r="G26" s="446"/>
      <c r="H26" s="448"/>
      <c r="I26" s="448"/>
      <c r="J26" s="448"/>
      <c r="K26" s="448"/>
      <c r="L26" s="448"/>
      <c r="M26" s="448"/>
      <c r="N26" s="448"/>
      <c r="O26" s="449"/>
      <c r="P26" s="448"/>
      <c r="Q26" s="448"/>
      <c r="R26" s="448"/>
      <c r="S26" s="448"/>
      <c r="T26" s="448"/>
      <c r="U26" s="448"/>
      <c r="V26" s="448"/>
      <c r="W26" s="448"/>
    </row>
    <row r="27" spans="3:23" ht="13.5" customHeight="1" x14ac:dyDescent="0.2">
      <c r="C27" s="58"/>
      <c r="D27" s="444"/>
      <c r="E27" s="445"/>
      <c r="F27" s="447"/>
      <c r="G27" s="446"/>
      <c r="H27" s="448"/>
      <c r="I27" s="448"/>
      <c r="J27" s="448"/>
      <c r="K27" s="448"/>
      <c r="L27" s="448"/>
      <c r="M27" s="448"/>
      <c r="N27" s="448"/>
      <c r="O27" s="449"/>
      <c r="P27" s="448"/>
      <c r="Q27" s="448"/>
      <c r="R27" s="448"/>
      <c r="S27" s="448"/>
      <c r="T27" s="448"/>
      <c r="U27" s="448"/>
      <c r="V27" s="448"/>
      <c r="W27" s="448"/>
    </row>
    <row r="28" spans="3:23" ht="13.5" customHeight="1" x14ac:dyDescent="0.2">
      <c r="C28" s="58"/>
      <c r="D28" s="444"/>
      <c r="E28" s="445"/>
      <c r="F28" s="447"/>
      <c r="G28" s="446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</row>
    <row r="29" spans="3:23" ht="13.5" customHeight="1" x14ac:dyDescent="0.2">
      <c r="C29" s="58"/>
      <c r="D29" s="444"/>
      <c r="E29" s="450"/>
      <c r="F29" s="447"/>
      <c r="G29" s="446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</row>
    <row r="30" spans="3:23" ht="13.5" customHeight="1" x14ac:dyDescent="0.2">
      <c r="C30" s="58"/>
      <c r="D30" s="439"/>
      <c r="E30" s="439"/>
      <c r="F30" s="439"/>
      <c r="G30" s="439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</row>
    <row r="31" spans="3:23" ht="13.5" customHeight="1" x14ac:dyDescent="0.2">
      <c r="C31" s="58"/>
      <c r="D31" s="444"/>
      <c r="E31" s="446"/>
      <c r="F31" s="447"/>
      <c r="G31" s="446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4"/>
      <c r="W31" s="454"/>
    </row>
    <row r="32" spans="3:23" ht="13.5" customHeight="1" x14ac:dyDescent="0.2">
      <c r="C32" s="58"/>
      <c r="D32" s="444"/>
      <c r="E32" s="446"/>
      <c r="F32" s="447"/>
      <c r="G32" s="446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</row>
    <row r="33" spans="3:26" ht="13.5" customHeight="1" x14ac:dyDescent="0.2">
      <c r="C33" s="58"/>
      <c r="D33" s="444"/>
      <c r="E33" s="446"/>
      <c r="F33" s="447"/>
      <c r="G33" s="446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Y33" s="58"/>
      <c r="Z33" s="58"/>
    </row>
    <row r="34" spans="3:26" ht="13.5" customHeight="1" x14ac:dyDescent="0.2">
      <c r="C34" s="58"/>
      <c r="D34" s="444"/>
      <c r="E34" s="446"/>
      <c r="F34" s="447"/>
      <c r="G34" s="446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58"/>
      <c r="Y34" s="58"/>
      <c r="Z34" s="58"/>
    </row>
    <row r="35" spans="3:26" ht="13.5" customHeight="1" x14ac:dyDescent="0.2">
      <c r="C35" s="58"/>
      <c r="D35" s="439"/>
      <c r="E35" s="439"/>
      <c r="F35" s="439"/>
      <c r="G35" s="439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Y35" s="58"/>
      <c r="Z35" s="58"/>
    </row>
    <row r="36" spans="3:26" ht="15" customHeight="1" x14ac:dyDescent="0.25">
      <c r="D36" s="434"/>
      <c r="E36" s="435"/>
      <c r="F36" s="435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6"/>
      <c r="W36" s="436" t="s">
        <v>231</v>
      </c>
    </row>
    <row r="37" spans="3:26" x14ac:dyDescent="0.2">
      <c r="J37" s="247"/>
      <c r="L37" s="404"/>
    </row>
    <row r="38" spans="3:26" x14ac:dyDescent="0.2">
      <c r="J38" s="247"/>
      <c r="L38" s="404"/>
    </row>
    <row r="39" spans="3:26" x14ac:dyDescent="0.2">
      <c r="J39" s="247"/>
      <c r="L39" s="404"/>
    </row>
    <row r="40" spans="3:26" x14ac:dyDescent="0.2">
      <c r="V40" s="247"/>
    </row>
    <row r="45" spans="3:26" x14ac:dyDescent="0.2"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</row>
  </sheetData>
  <phoneticPr fontId="0" type="noConversion"/>
  <conditionalFormatting sqref="D6">
    <cfRule type="cellIs" dxfId="2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C1:AA21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22.85546875" style="50" customWidth="1"/>
    <col min="9" max="9" width="1.140625" style="50" customWidth="1"/>
    <col min="10" max="14" width="7.28515625" style="50" hidden="1" customWidth="1"/>
    <col min="15" max="25" width="7.28515625" style="50" customWidth="1"/>
    <col min="26" max="16384" width="9.140625" style="50"/>
  </cols>
  <sheetData>
    <row r="1" spans="3:27" hidden="1" x14ac:dyDescent="0.2"/>
    <row r="2" spans="3:27" hidden="1" x14ac:dyDescent="0.2"/>
    <row r="3" spans="3:27" ht="9" customHeight="1" x14ac:dyDescent="0.2">
      <c r="C3" s="49"/>
    </row>
    <row r="4" spans="3:27" s="51" customFormat="1" ht="15.75" x14ac:dyDescent="0.2">
      <c r="D4" s="15" t="s">
        <v>77</v>
      </c>
      <c r="E4" s="52"/>
      <c r="F4" s="52"/>
      <c r="G4" s="52"/>
      <c r="H4" s="15" t="s">
        <v>154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3:27" s="51" customFormat="1" ht="15.75" x14ac:dyDescent="0.2">
      <c r="D5" s="100" t="s">
        <v>284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3:27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</row>
    <row r="7" spans="3:27" ht="6" customHeight="1" x14ac:dyDescent="0.2">
      <c r="C7" s="20"/>
      <c r="D7" s="612"/>
      <c r="E7" s="613"/>
      <c r="F7" s="613"/>
      <c r="G7" s="613"/>
      <c r="H7" s="613"/>
      <c r="I7" s="614"/>
      <c r="J7" s="610" t="s">
        <v>79</v>
      </c>
      <c r="K7" s="621" t="s">
        <v>80</v>
      </c>
      <c r="L7" s="623" t="s">
        <v>81</v>
      </c>
      <c r="M7" s="610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10" t="s">
        <v>236</v>
      </c>
      <c r="U7" s="610" t="s">
        <v>248</v>
      </c>
      <c r="V7" s="610" t="s">
        <v>252</v>
      </c>
      <c r="W7" s="610" t="s">
        <v>263</v>
      </c>
      <c r="X7" s="610" t="s">
        <v>266</v>
      </c>
      <c r="Y7" s="625" t="s">
        <v>283</v>
      </c>
    </row>
    <row r="8" spans="3:27" ht="6" customHeight="1" x14ac:dyDescent="0.2">
      <c r="C8" s="20"/>
      <c r="D8" s="615"/>
      <c r="E8" s="616"/>
      <c r="F8" s="616"/>
      <c r="G8" s="616"/>
      <c r="H8" s="616"/>
      <c r="I8" s="617"/>
      <c r="J8" s="611"/>
      <c r="K8" s="622"/>
      <c r="L8" s="624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26"/>
    </row>
    <row r="9" spans="3:27" ht="6" customHeight="1" x14ac:dyDescent="0.2">
      <c r="C9" s="20"/>
      <c r="D9" s="615"/>
      <c r="E9" s="616"/>
      <c r="F9" s="616"/>
      <c r="G9" s="616"/>
      <c r="H9" s="616"/>
      <c r="I9" s="617"/>
      <c r="J9" s="611"/>
      <c r="K9" s="622"/>
      <c r="L9" s="624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26"/>
    </row>
    <row r="10" spans="3:27" ht="6" customHeight="1" x14ac:dyDescent="0.2">
      <c r="C10" s="20"/>
      <c r="D10" s="615"/>
      <c r="E10" s="616"/>
      <c r="F10" s="616"/>
      <c r="G10" s="616"/>
      <c r="H10" s="616"/>
      <c r="I10" s="617"/>
      <c r="J10" s="611"/>
      <c r="K10" s="622"/>
      <c r="L10" s="624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26"/>
    </row>
    <row r="11" spans="3:27" ht="15" customHeight="1" thickBot="1" x14ac:dyDescent="0.25">
      <c r="C11" s="20"/>
      <c r="D11" s="618"/>
      <c r="E11" s="619"/>
      <c r="F11" s="619"/>
      <c r="G11" s="619"/>
      <c r="H11" s="619"/>
      <c r="I11" s="620"/>
      <c r="J11" s="565" t="s">
        <v>4</v>
      </c>
      <c r="K11" s="566" t="s">
        <v>4</v>
      </c>
      <c r="L11" s="567"/>
      <c r="M11" s="565"/>
      <c r="N11" s="565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6"/>
    </row>
    <row r="12" spans="3:27" ht="13.5" thickTop="1" x14ac:dyDescent="0.2">
      <c r="C12" s="20"/>
      <c r="D12" s="21"/>
      <c r="E12" s="22" t="s">
        <v>5</v>
      </c>
      <c r="F12" s="22"/>
      <c r="G12" s="22"/>
      <c r="H12" s="23"/>
      <c r="I12" s="24"/>
      <c r="J12" s="569">
        <v>288688</v>
      </c>
      <c r="K12" s="570">
        <v>288446</v>
      </c>
      <c r="L12" s="571">
        <v>284034</v>
      </c>
      <c r="M12" s="569">
        <v>287434</v>
      </c>
      <c r="N12" s="569">
        <v>293383</v>
      </c>
      <c r="O12" s="572">
        <v>303899</v>
      </c>
      <c r="P12" s="572">
        <v>316671</v>
      </c>
      <c r="Q12" s="572">
        <v>331782</v>
      </c>
      <c r="R12" s="572">
        <v>345850</v>
      </c>
      <c r="S12" s="572">
        <v>358104</v>
      </c>
      <c r="T12" s="572">
        <v>367352</v>
      </c>
      <c r="U12" s="572">
        <v>371690</v>
      </c>
      <c r="V12" s="572">
        <v>372137</v>
      </c>
      <c r="W12" s="572">
        <v>367732</v>
      </c>
      <c r="X12" s="572">
        <v>368082</v>
      </c>
      <c r="Y12" s="570">
        <v>369485</v>
      </c>
    </row>
    <row r="13" spans="3:27" ht="13.5" thickBot="1" x14ac:dyDescent="0.25">
      <c r="C13" s="20"/>
      <c r="D13" s="25"/>
      <c r="E13" s="26" t="s">
        <v>153</v>
      </c>
      <c r="F13" s="573"/>
      <c r="G13" s="573"/>
      <c r="H13" s="573"/>
      <c r="I13" s="574"/>
      <c r="J13" s="575">
        <v>1.0806496894921447</v>
      </c>
      <c r="K13" s="576">
        <v>1.0708687726697284</v>
      </c>
      <c r="L13" s="577">
        <v>1.0350225746384232</v>
      </c>
      <c r="M13" s="575">
        <v>1.0299746657636641</v>
      </c>
      <c r="N13" s="575">
        <v>1.0248185330343234</v>
      </c>
      <c r="O13" s="578">
        <v>1.0243188038451685</v>
      </c>
      <c r="P13" s="578">
        <v>1.0239735883100463</v>
      </c>
      <c r="Q13" s="578">
        <v>1.016672744154121</v>
      </c>
      <c r="R13" s="578">
        <v>0.98806098923232077</v>
      </c>
      <c r="S13" s="578">
        <v>0.98721133143851159</v>
      </c>
      <c r="T13" s="578">
        <v>1.009297520661157</v>
      </c>
      <c r="U13" s="578">
        <v>1.0596190742266454</v>
      </c>
      <c r="V13" s="578">
        <v>1.0965298178721599</v>
      </c>
      <c r="W13" s="578">
        <v>1.1183995231172559</v>
      </c>
      <c r="X13" s="578">
        <v>1.1115298551407373</v>
      </c>
      <c r="Y13" s="576">
        <v>1.1064545302093813</v>
      </c>
      <c r="AA13" s="558"/>
    </row>
    <row r="14" spans="3:27" x14ac:dyDescent="0.2">
      <c r="C14" s="20"/>
      <c r="D14" s="21"/>
      <c r="E14" s="27" t="s">
        <v>103</v>
      </c>
      <c r="F14" s="27"/>
      <c r="G14" s="27"/>
      <c r="H14" s="28"/>
      <c r="I14" s="29"/>
      <c r="J14" s="579">
        <v>286340</v>
      </c>
      <c r="K14" s="580">
        <v>286230</v>
      </c>
      <c r="L14" s="581">
        <v>282183</v>
      </c>
      <c r="M14" s="579">
        <v>285419</v>
      </c>
      <c r="N14" s="579">
        <v>291194</v>
      </c>
      <c r="O14" s="582">
        <v>301620</v>
      </c>
      <c r="P14" s="582">
        <v>314008</v>
      </c>
      <c r="Q14" s="582">
        <v>328612</v>
      </c>
      <c r="R14" s="582">
        <v>342521</v>
      </c>
      <c r="S14" s="582">
        <v>354340</v>
      </c>
      <c r="T14" s="582">
        <v>363568</v>
      </c>
      <c r="U14" s="582">
        <v>367603</v>
      </c>
      <c r="V14" s="582">
        <v>367361</v>
      </c>
      <c r="W14" s="582">
        <v>362653</v>
      </c>
      <c r="X14" s="582">
        <v>362756</v>
      </c>
      <c r="Y14" s="580">
        <v>363776</v>
      </c>
    </row>
    <row r="15" spans="3:27" x14ac:dyDescent="0.2">
      <c r="C15" s="20"/>
      <c r="D15" s="30"/>
      <c r="E15" s="31" t="s">
        <v>148</v>
      </c>
      <c r="F15" s="31"/>
      <c r="G15" s="31"/>
      <c r="H15" s="32"/>
      <c r="I15" s="33"/>
      <c r="J15" s="583">
        <v>1.0718603893794709</v>
      </c>
      <c r="K15" s="584">
        <v>1.0626417728145174</v>
      </c>
      <c r="L15" s="585">
        <v>1.0282775131822042</v>
      </c>
      <c r="M15" s="583">
        <v>1.0227542292407972</v>
      </c>
      <c r="N15" s="583">
        <v>1.0171721194084071</v>
      </c>
      <c r="O15" s="586">
        <v>1.0166372301843039</v>
      </c>
      <c r="P15" s="586">
        <v>1.0153626272000311</v>
      </c>
      <c r="Q15" s="586">
        <v>1.0069589784918229</v>
      </c>
      <c r="R15" s="586">
        <v>0.97855034868539459</v>
      </c>
      <c r="S15" s="586">
        <v>0.97683483899069035</v>
      </c>
      <c r="T15" s="586">
        <v>0.99890100228591527</v>
      </c>
      <c r="U15" s="586">
        <v>1.0479677972044918</v>
      </c>
      <c r="V15" s="586">
        <v>1.082456972629259</v>
      </c>
      <c r="W15" s="586">
        <v>1.1029525367850561</v>
      </c>
      <c r="X15" s="586">
        <v>1.0954464606566832</v>
      </c>
      <c r="Y15" s="584">
        <v>1.0893584399405873</v>
      </c>
    </row>
    <row r="16" spans="3:27" x14ac:dyDescent="0.2">
      <c r="C16" s="20"/>
      <c r="D16" s="35"/>
      <c r="E16" s="36" t="s">
        <v>295</v>
      </c>
      <c r="F16" s="36"/>
      <c r="G16" s="36"/>
      <c r="H16" s="37"/>
      <c r="I16" s="38"/>
      <c r="J16" s="209"/>
      <c r="K16" s="213"/>
      <c r="L16" s="211"/>
      <c r="M16" s="209"/>
      <c r="N16" s="209"/>
      <c r="O16" s="210" t="s">
        <v>201</v>
      </c>
      <c r="P16" s="210" t="s">
        <v>201</v>
      </c>
      <c r="Q16" s="210" t="s">
        <v>201</v>
      </c>
      <c r="R16" s="210" t="s">
        <v>201</v>
      </c>
      <c r="S16" s="210" t="s">
        <v>201</v>
      </c>
      <c r="T16" s="210" t="s">
        <v>201</v>
      </c>
      <c r="U16" s="210" t="s">
        <v>201</v>
      </c>
      <c r="V16" s="210" t="s">
        <v>201</v>
      </c>
      <c r="W16" s="210">
        <v>279</v>
      </c>
      <c r="X16" s="210">
        <v>227</v>
      </c>
      <c r="Y16" s="213">
        <v>329</v>
      </c>
    </row>
    <row r="17" spans="3:25" x14ac:dyDescent="0.2">
      <c r="C17" s="20"/>
      <c r="D17" s="35"/>
      <c r="E17" s="36" t="s">
        <v>296</v>
      </c>
      <c r="F17" s="36"/>
      <c r="G17" s="36"/>
      <c r="H17" s="37"/>
      <c r="I17" s="38"/>
      <c r="J17" s="209"/>
      <c r="K17" s="213"/>
      <c r="L17" s="211"/>
      <c r="M17" s="209"/>
      <c r="N17" s="209"/>
      <c r="O17" s="210" t="s">
        <v>201</v>
      </c>
      <c r="P17" s="210" t="s">
        <v>201</v>
      </c>
      <c r="Q17" s="210" t="s">
        <v>201</v>
      </c>
      <c r="R17" s="210" t="s">
        <v>201</v>
      </c>
      <c r="S17" s="210" t="s">
        <v>201</v>
      </c>
      <c r="T17" s="210" t="s">
        <v>201</v>
      </c>
      <c r="U17" s="210" t="s">
        <v>201</v>
      </c>
      <c r="V17" s="210" t="s">
        <v>201</v>
      </c>
      <c r="W17" s="210" t="s">
        <v>201</v>
      </c>
      <c r="X17" s="210">
        <v>1464</v>
      </c>
      <c r="Y17" s="213">
        <v>1959</v>
      </c>
    </row>
    <row r="18" spans="3:25" x14ac:dyDescent="0.2">
      <c r="C18" s="20"/>
      <c r="D18" s="35"/>
      <c r="E18" s="36" t="s">
        <v>120</v>
      </c>
      <c r="F18" s="36"/>
      <c r="G18" s="36"/>
      <c r="H18" s="37"/>
      <c r="I18" s="38"/>
      <c r="J18" s="209">
        <v>705</v>
      </c>
      <c r="K18" s="213">
        <v>657</v>
      </c>
      <c r="L18" s="211">
        <v>410</v>
      </c>
      <c r="M18" s="209">
        <v>302</v>
      </c>
      <c r="N18" s="209">
        <v>260</v>
      </c>
      <c r="O18" s="210">
        <v>251</v>
      </c>
      <c r="P18" s="210">
        <v>253</v>
      </c>
      <c r="Q18" s="210">
        <v>248</v>
      </c>
      <c r="R18" s="210">
        <v>274</v>
      </c>
      <c r="S18" s="210">
        <v>284</v>
      </c>
      <c r="T18" s="210">
        <v>264</v>
      </c>
      <c r="U18" s="210">
        <v>268</v>
      </c>
      <c r="V18" s="210">
        <v>262</v>
      </c>
      <c r="W18" s="210">
        <v>231</v>
      </c>
      <c r="X18" s="210">
        <v>228</v>
      </c>
      <c r="Y18" s="213">
        <v>289</v>
      </c>
    </row>
    <row r="19" spans="3:25" ht="13.5" thickBot="1" x14ac:dyDescent="0.25">
      <c r="C19" s="20"/>
      <c r="D19" s="41"/>
      <c r="E19" s="42" t="s">
        <v>114</v>
      </c>
      <c r="F19" s="42"/>
      <c r="G19" s="42"/>
      <c r="H19" s="43"/>
      <c r="I19" s="44"/>
      <c r="J19" s="223">
        <v>1643</v>
      </c>
      <c r="K19" s="227">
        <v>1559</v>
      </c>
      <c r="L19" s="225">
        <v>1441</v>
      </c>
      <c r="M19" s="223">
        <v>1713</v>
      </c>
      <c r="N19" s="223">
        <v>1929</v>
      </c>
      <c r="O19" s="224">
        <v>2028</v>
      </c>
      <c r="P19" s="224">
        <v>2410</v>
      </c>
      <c r="Q19" s="224">
        <v>2922</v>
      </c>
      <c r="R19" s="224">
        <v>3055</v>
      </c>
      <c r="S19" s="224">
        <v>3480</v>
      </c>
      <c r="T19" s="224">
        <v>3520</v>
      </c>
      <c r="U19" s="224">
        <v>3819</v>
      </c>
      <c r="V19" s="224">
        <v>4514</v>
      </c>
      <c r="W19" s="224">
        <v>4569</v>
      </c>
      <c r="X19" s="224">
        <v>3407</v>
      </c>
      <c r="Y19" s="227">
        <v>3132</v>
      </c>
    </row>
    <row r="20" spans="3:25" ht="13.5" x14ac:dyDescent="0.25">
      <c r="D20" s="59"/>
      <c r="E20" s="60"/>
      <c r="F20" s="60"/>
      <c r="G20" s="60"/>
      <c r="H20" s="60"/>
      <c r="I20" s="59"/>
      <c r="J20" s="59"/>
      <c r="K20" s="59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 t="s">
        <v>230</v>
      </c>
    </row>
    <row r="21" spans="3:25" x14ac:dyDescent="0.2"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</row>
  </sheetData>
  <mergeCells count="17">
    <mergeCell ref="U7:U10"/>
    <mergeCell ref="V7:V10"/>
    <mergeCell ref="W7:W10"/>
    <mergeCell ref="X7:X10"/>
    <mergeCell ref="Y7:Y10"/>
    <mergeCell ref="T7:T10"/>
    <mergeCell ref="D7:I11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S10"/>
  </mergeCells>
  <conditionalFormatting sqref="G6">
    <cfRule type="expression" dxfId="35" priority="1" stopIfTrue="1">
      <formula>#REF!=" "</formula>
    </cfRule>
  </conditionalFormatting>
  <conditionalFormatting sqref="D6">
    <cfRule type="cellIs" dxfId="34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38" right="0.3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C1:AW43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5.5703125" style="50" customWidth="1"/>
    <col min="7" max="7" width="6.5703125" style="50" customWidth="1"/>
    <col min="8" max="8" width="1.140625" style="50" customWidth="1"/>
    <col min="9" max="9" width="8.140625" style="50" customWidth="1"/>
    <col min="10" max="10" width="9.28515625" style="50" hidden="1" customWidth="1"/>
    <col min="11" max="11" width="8.5703125" style="50" hidden="1" customWidth="1"/>
    <col min="12" max="12" width="9.28515625" style="50" hidden="1" customWidth="1"/>
    <col min="13" max="13" width="8.7109375" style="50" hidden="1" customWidth="1"/>
    <col min="14" max="23" width="8.7109375" style="50" customWidth="1"/>
    <col min="24" max="24" width="9.42578125" style="50" customWidth="1"/>
    <col min="25" max="33" width="1.7109375" style="50" customWidth="1"/>
    <col min="34" max="34" width="4.5703125" style="50" customWidth="1"/>
    <col min="35" max="35" width="6.28515625" style="50" customWidth="1"/>
    <col min="36" max="47" width="1.7109375" style="50" customWidth="1"/>
    <col min="48" max="16384" width="9.140625" style="50"/>
  </cols>
  <sheetData>
    <row r="1" spans="3:49" hidden="1" x14ac:dyDescent="0.2"/>
    <row r="2" spans="3:49" hidden="1" x14ac:dyDescent="0.2"/>
    <row r="3" spans="3:49" ht="9" customHeight="1" x14ac:dyDescent="0.2">
      <c r="C3" s="49"/>
    </row>
    <row r="4" spans="3:49" s="51" customFormat="1" ht="15.75" x14ac:dyDescent="0.2">
      <c r="D4" s="15" t="s">
        <v>209</v>
      </c>
      <c r="E4" s="52"/>
      <c r="F4" s="52"/>
      <c r="G4" s="15" t="s">
        <v>302</v>
      </c>
      <c r="H4" s="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3:49" s="51" customFormat="1" ht="15.75" x14ac:dyDescent="0.2">
      <c r="D5" s="245"/>
      <c r="E5" s="52"/>
      <c r="F5" s="52"/>
      <c r="G5" s="15"/>
      <c r="H5" s="53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3:49" s="55" customFormat="1" ht="14.25" customHeight="1" x14ac:dyDescent="0.2">
      <c r="D6" s="430"/>
      <c r="E6" s="431"/>
      <c r="F6" s="431"/>
      <c r="G6" s="431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  <c r="X6" s="433"/>
    </row>
    <row r="7" spans="3:49" ht="13.5" customHeight="1" x14ac:dyDescent="0.2">
      <c r="C7" s="58"/>
      <c r="D7" s="437"/>
      <c r="E7" s="437"/>
      <c r="F7" s="437"/>
      <c r="G7" s="437"/>
      <c r="H7" s="437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</row>
    <row r="8" spans="3:49" ht="13.5" customHeight="1" x14ac:dyDescent="0.2">
      <c r="C8" s="58"/>
      <c r="D8" s="437"/>
      <c r="E8" s="437"/>
      <c r="F8" s="437"/>
      <c r="G8" s="437"/>
      <c r="H8" s="437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</row>
    <row r="9" spans="3:49" ht="13.5" customHeight="1" x14ac:dyDescent="0.2">
      <c r="C9" s="58"/>
      <c r="D9" s="437"/>
      <c r="E9" s="437"/>
      <c r="F9" s="437"/>
      <c r="G9" s="437"/>
      <c r="H9" s="437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</row>
    <row r="10" spans="3:49" ht="13.5" customHeight="1" x14ac:dyDescent="0.2">
      <c r="C10" s="58"/>
      <c r="D10" s="437"/>
      <c r="E10" s="437"/>
      <c r="F10" s="437"/>
      <c r="G10" s="437"/>
      <c r="H10" s="437"/>
      <c r="I10" s="456"/>
      <c r="J10" s="456" t="s">
        <v>79</v>
      </c>
      <c r="K10" s="456" t="s">
        <v>80</v>
      </c>
      <c r="L10" s="456" t="s">
        <v>81</v>
      </c>
      <c r="M10" s="456" t="s">
        <v>3</v>
      </c>
      <c r="N10" s="456" t="s">
        <v>113</v>
      </c>
      <c r="O10" s="456" t="s">
        <v>172</v>
      </c>
      <c r="P10" s="497" t="s">
        <v>200</v>
      </c>
      <c r="Q10" s="497" t="s">
        <v>229</v>
      </c>
      <c r="R10" s="497" t="s">
        <v>233</v>
      </c>
      <c r="S10" s="497" t="s">
        <v>236</v>
      </c>
      <c r="T10" s="497" t="s">
        <v>248</v>
      </c>
      <c r="U10" s="497" t="s">
        <v>252</v>
      </c>
      <c r="V10" s="497" t="s">
        <v>263</v>
      </c>
      <c r="W10" s="497" t="s">
        <v>266</v>
      </c>
      <c r="X10" s="497" t="s">
        <v>283</v>
      </c>
    </row>
    <row r="11" spans="3:49" ht="13.5" customHeight="1" x14ac:dyDescent="0.2">
      <c r="C11" s="58"/>
      <c r="D11" s="437"/>
      <c r="E11" s="437"/>
      <c r="F11" s="437"/>
      <c r="G11" s="437"/>
      <c r="H11" s="437"/>
      <c r="I11" s="563" t="s">
        <v>164</v>
      </c>
      <c r="J11" s="457">
        <v>0.62245904874679292</v>
      </c>
      <c r="K11" s="457">
        <v>0.6165398478173808</v>
      </c>
      <c r="L11" s="457">
        <v>0.60653702937525855</v>
      </c>
      <c r="M11" s="560">
        <v>0.59130615640599005</v>
      </c>
      <c r="N11" s="457">
        <v>0.57683510085256806</v>
      </c>
      <c r="O11" s="457">
        <v>0.56009117281392462</v>
      </c>
      <c r="P11" s="457">
        <v>0.54057377049180333</v>
      </c>
      <c r="Q11" s="457">
        <v>0.52849320624619756</v>
      </c>
      <c r="R11" s="457">
        <v>0.51945719417281977</v>
      </c>
      <c r="S11" s="457">
        <v>0.51681415929203545</v>
      </c>
      <c r="T11" s="457">
        <v>0.52113222179139196</v>
      </c>
      <c r="U11" s="457">
        <v>0.52678057208677287</v>
      </c>
      <c r="V11" s="457">
        <v>0.53618736801689382</v>
      </c>
      <c r="W11" s="457">
        <v>0.539191497437844</v>
      </c>
      <c r="X11" s="457">
        <v>0.54526475612070602</v>
      </c>
    </row>
    <row r="12" spans="3:49" ht="13.5" customHeight="1" x14ac:dyDescent="0.2">
      <c r="C12" s="58"/>
      <c r="D12" s="439"/>
      <c r="E12" s="439"/>
      <c r="F12" s="439"/>
      <c r="G12" s="439"/>
      <c r="H12" s="439"/>
      <c r="I12" s="459" t="s">
        <v>217</v>
      </c>
      <c r="J12" s="458">
        <v>0.25952239984211567</v>
      </c>
      <c r="K12" s="458">
        <v>0.25991189427312777</v>
      </c>
      <c r="L12" s="458">
        <v>0.25961936284650394</v>
      </c>
      <c r="M12" s="561">
        <v>0.25915141430948418</v>
      </c>
      <c r="N12" s="562">
        <v>0.26284050738199211</v>
      </c>
      <c r="O12" s="562">
        <v>0.26377952755905509</v>
      </c>
      <c r="P12" s="562">
        <v>0.26946721311475408</v>
      </c>
      <c r="Q12" s="562">
        <v>0.26931656864733322</v>
      </c>
      <c r="R12" s="562">
        <v>0.26840949910197565</v>
      </c>
      <c r="S12" s="562">
        <v>0.26666666666666666</v>
      </c>
      <c r="T12" s="562">
        <v>0.26269872043427683</v>
      </c>
      <c r="U12" s="562">
        <v>0.25839892493760797</v>
      </c>
      <c r="V12" s="562">
        <v>0.25091188327894032</v>
      </c>
      <c r="W12" s="562">
        <v>0.25166065667109511</v>
      </c>
      <c r="X12" s="562">
        <v>0.24748529132662744</v>
      </c>
      <c r="AW12" s="249"/>
    </row>
    <row r="13" spans="3:49" ht="13.5" customHeight="1" x14ac:dyDescent="0.2">
      <c r="C13" s="58"/>
      <c r="D13" s="440"/>
      <c r="E13" s="441"/>
      <c r="F13" s="441"/>
      <c r="G13" s="442"/>
      <c r="H13" s="441"/>
      <c r="I13" s="459" t="s">
        <v>218</v>
      </c>
      <c r="J13" s="459">
        <v>7.5587132425498318E-2</v>
      </c>
      <c r="K13" s="459">
        <v>7.9295154185022032E-2</v>
      </c>
      <c r="L13" s="459">
        <v>8.6057095573024406E-2</v>
      </c>
      <c r="M13" s="561">
        <v>9.7129783693843591E-2</v>
      </c>
      <c r="N13" s="562">
        <v>0.1025161156165523</v>
      </c>
      <c r="O13" s="562">
        <v>0.11002900953170328</v>
      </c>
      <c r="P13" s="562">
        <v>0.11536885245901639</v>
      </c>
      <c r="Q13" s="562">
        <v>0.12147637396065707</v>
      </c>
      <c r="R13" s="562">
        <v>0.12592296946717221</v>
      </c>
      <c r="S13" s="562">
        <v>0.1272369714847591</v>
      </c>
      <c r="T13" s="562">
        <v>0.12543621558743698</v>
      </c>
      <c r="U13" s="562">
        <v>0.12555192935304282</v>
      </c>
      <c r="V13" s="562">
        <v>0.12574390478018813</v>
      </c>
      <c r="W13" s="562">
        <v>0.12260390966027709</v>
      </c>
      <c r="X13" s="562">
        <v>0.12279369899411653</v>
      </c>
    </row>
    <row r="14" spans="3:49" ht="13.5" customHeight="1" x14ac:dyDescent="0.2">
      <c r="C14" s="58"/>
      <c r="D14" s="444"/>
      <c r="E14" s="445"/>
      <c r="F14" s="446"/>
      <c r="G14" s="447"/>
      <c r="H14" s="446"/>
      <c r="I14" s="459" t="s">
        <v>219</v>
      </c>
      <c r="J14" s="459">
        <v>4.2826129859877639E-2</v>
      </c>
      <c r="K14" s="459">
        <v>4.4253103724469361E-2</v>
      </c>
      <c r="L14" s="459">
        <v>4.7786512205213072E-2</v>
      </c>
      <c r="M14" s="561">
        <v>5.2412645590682198E-2</v>
      </c>
      <c r="N14" s="562">
        <v>5.7808276148887505E-2</v>
      </c>
      <c r="O14" s="562">
        <v>6.6100290095317038E-2</v>
      </c>
      <c r="P14" s="562">
        <v>7.4590163934426232E-2</v>
      </c>
      <c r="Q14" s="562">
        <v>8.0713851145812213E-2</v>
      </c>
      <c r="R14" s="562">
        <v>8.621033725803233E-2</v>
      </c>
      <c r="S14" s="562">
        <v>8.9282202556538834E-2</v>
      </c>
      <c r="T14" s="562">
        <v>9.0732842186894147E-2</v>
      </c>
      <c r="U14" s="562">
        <v>8.9268573622576314E-2</v>
      </c>
      <c r="V14" s="562">
        <v>8.7156843923977725E-2</v>
      </c>
      <c r="W14" s="562">
        <v>8.6543936230783824E-2</v>
      </c>
      <c r="X14" s="562">
        <v>8.7872461567659904E-2</v>
      </c>
    </row>
    <row r="15" spans="3:49" ht="13.5" customHeight="1" x14ac:dyDescent="0.2">
      <c r="C15" s="58"/>
      <c r="D15" s="444"/>
      <c r="E15" s="445"/>
      <c r="F15" s="446"/>
      <c r="G15" s="447"/>
      <c r="H15" s="446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</row>
    <row r="16" spans="3:49" ht="13.5" customHeight="1" x14ac:dyDescent="0.2">
      <c r="C16" s="58"/>
      <c r="D16" s="444"/>
      <c r="E16" s="445"/>
      <c r="F16" s="446"/>
      <c r="G16" s="447"/>
      <c r="H16" s="446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</row>
    <row r="17" spans="3:24" ht="13.5" customHeight="1" x14ac:dyDescent="0.2">
      <c r="C17" s="58"/>
      <c r="D17" s="444"/>
      <c r="E17" s="450"/>
      <c r="F17" s="446"/>
      <c r="G17" s="447"/>
      <c r="H17" s="446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</row>
    <row r="18" spans="3:24" ht="13.5" customHeight="1" x14ac:dyDescent="0.2">
      <c r="C18" s="58"/>
      <c r="D18" s="439"/>
      <c r="E18" s="439"/>
      <c r="F18" s="439"/>
      <c r="G18" s="439"/>
      <c r="H18" s="439"/>
      <c r="I18" s="446"/>
      <c r="J18" s="446"/>
      <c r="K18" s="446"/>
      <c r="L18" s="446"/>
      <c r="M18" s="446"/>
      <c r="N18" s="446"/>
      <c r="O18" s="446"/>
      <c r="P18" s="446"/>
      <c r="Q18" s="446"/>
      <c r="R18" s="452"/>
      <c r="S18" s="452"/>
      <c r="T18" s="452"/>
      <c r="U18" s="452"/>
      <c r="V18" s="452"/>
      <c r="W18" s="452"/>
      <c r="X18" s="452"/>
    </row>
    <row r="19" spans="3:24" ht="13.5" customHeight="1" x14ac:dyDescent="0.2">
      <c r="C19" s="58"/>
      <c r="D19" s="440"/>
      <c r="E19" s="441"/>
      <c r="F19" s="441"/>
      <c r="G19" s="442"/>
      <c r="H19" s="441"/>
      <c r="I19" s="446"/>
      <c r="J19" s="446"/>
      <c r="K19" s="446"/>
      <c r="L19" s="446"/>
      <c r="M19" s="446"/>
      <c r="N19" s="446"/>
      <c r="O19" s="446"/>
      <c r="P19" s="446"/>
      <c r="Q19" s="446"/>
      <c r="R19" s="443"/>
      <c r="S19" s="443"/>
      <c r="T19" s="443"/>
      <c r="U19" s="443"/>
      <c r="V19" s="443"/>
      <c r="W19" s="443"/>
      <c r="X19" s="443"/>
    </row>
    <row r="20" spans="3:24" ht="13.5" customHeight="1" x14ac:dyDescent="0.2">
      <c r="C20" s="58"/>
      <c r="D20" s="444"/>
      <c r="E20" s="445"/>
      <c r="F20" s="446"/>
      <c r="G20" s="447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8"/>
      <c r="S20" s="448"/>
      <c r="T20" s="448"/>
      <c r="U20" s="448"/>
      <c r="V20" s="448"/>
      <c r="W20" s="448"/>
      <c r="X20" s="448"/>
    </row>
    <row r="21" spans="3:24" ht="13.5" customHeight="1" x14ac:dyDescent="0.2">
      <c r="C21" s="58"/>
      <c r="D21" s="444"/>
      <c r="E21" s="445"/>
      <c r="F21" s="446"/>
      <c r="G21" s="447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8"/>
      <c r="S21" s="448"/>
      <c r="T21" s="448"/>
      <c r="U21" s="448"/>
      <c r="V21" s="448"/>
      <c r="W21" s="448"/>
      <c r="X21" s="448"/>
    </row>
    <row r="22" spans="3:24" ht="13.5" customHeight="1" x14ac:dyDescent="0.2">
      <c r="C22" s="58"/>
      <c r="D22" s="444"/>
      <c r="E22" s="445"/>
      <c r="F22" s="446"/>
      <c r="G22" s="447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9"/>
      <c r="S22" s="449"/>
      <c r="T22" s="449"/>
      <c r="U22" s="449"/>
      <c r="V22" s="449"/>
      <c r="W22" s="449"/>
      <c r="X22" s="449"/>
    </row>
    <row r="23" spans="3:24" ht="13.5" customHeight="1" x14ac:dyDescent="0.2">
      <c r="C23" s="58"/>
      <c r="D23" s="444"/>
      <c r="E23" s="445"/>
      <c r="F23" s="446"/>
      <c r="G23" s="447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51"/>
      <c r="S23" s="451"/>
      <c r="T23" s="451"/>
      <c r="U23" s="451"/>
      <c r="V23" s="451"/>
      <c r="W23" s="451"/>
      <c r="X23" s="451"/>
    </row>
    <row r="24" spans="3:24" ht="13.5" customHeight="1" x14ac:dyDescent="0.2">
      <c r="C24" s="58"/>
      <c r="D24" s="439"/>
      <c r="E24" s="439"/>
      <c r="F24" s="439"/>
      <c r="G24" s="439"/>
      <c r="H24" s="439"/>
      <c r="I24" s="446"/>
      <c r="J24" s="446"/>
      <c r="K24" s="446"/>
      <c r="L24" s="446"/>
      <c r="M24" s="446"/>
      <c r="N24" s="446"/>
      <c r="O24" s="446"/>
      <c r="P24" s="446"/>
      <c r="Q24" s="446"/>
      <c r="R24" s="452"/>
      <c r="S24" s="452"/>
      <c r="T24" s="452"/>
      <c r="U24" s="452"/>
      <c r="V24" s="452"/>
      <c r="W24" s="452"/>
      <c r="X24" s="452"/>
    </row>
    <row r="25" spans="3:24" ht="13.5" customHeight="1" x14ac:dyDescent="0.2">
      <c r="C25" s="58"/>
      <c r="D25" s="440"/>
      <c r="E25" s="441"/>
      <c r="F25" s="441"/>
      <c r="G25" s="442"/>
      <c r="H25" s="441"/>
      <c r="I25" s="446"/>
      <c r="J25" s="446"/>
      <c r="K25" s="446"/>
      <c r="L25" s="446"/>
      <c r="M25" s="446"/>
      <c r="N25" s="446"/>
      <c r="O25" s="446"/>
      <c r="P25" s="446"/>
      <c r="Q25" s="446"/>
      <c r="R25" s="443"/>
      <c r="S25" s="443"/>
      <c r="T25" s="443"/>
      <c r="U25" s="443"/>
      <c r="V25" s="443"/>
      <c r="W25" s="443"/>
      <c r="X25" s="443"/>
    </row>
    <row r="26" spans="3:24" ht="13.5" customHeight="1" x14ac:dyDescent="0.2">
      <c r="C26" s="58"/>
      <c r="D26" s="444"/>
      <c r="E26" s="445"/>
      <c r="F26" s="446"/>
      <c r="G26" s="447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8"/>
      <c r="S26" s="448"/>
      <c r="T26" s="448"/>
      <c r="U26" s="448"/>
      <c r="V26" s="448"/>
      <c r="W26" s="448"/>
      <c r="X26" s="448"/>
    </row>
    <row r="27" spans="3:24" ht="13.5" customHeight="1" x14ac:dyDescent="0.2">
      <c r="C27" s="58"/>
      <c r="D27" s="444"/>
      <c r="E27" s="445"/>
      <c r="F27" s="446"/>
      <c r="G27" s="447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8"/>
      <c r="S27" s="448"/>
      <c r="T27" s="448"/>
      <c r="U27" s="448"/>
      <c r="V27" s="448"/>
      <c r="W27" s="448"/>
      <c r="X27" s="448"/>
    </row>
    <row r="28" spans="3:24" ht="13.5" customHeight="1" x14ac:dyDescent="0.2">
      <c r="C28" s="58"/>
      <c r="D28" s="444"/>
      <c r="E28" s="445"/>
      <c r="F28" s="446"/>
      <c r="G28" s="447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9"/>
      <c r="S28" s="449"/>
      <c r="T28" s="449"/>
      <c r="U28" s="449"/>
      <c r="V28" s="449"/>
      <c r="W28" s="449"/>
      <c r="X28" s="449"/>
    </row>
    <row r="29" spans="3:24" ht="13.5" customHeight="1" x14ac:dyDescent="0.2">
      <c r="C29" s="58"/>
      <c r="D29" s="444"/>
      <c r="E29" s="450"/>
      <c r="F29" s="446"/>
      <c r="G29" s="447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51"/>
      <c r="S29" s="451"/>
      <c r="T29" s="451"/>
      <c r="U29" s="451"/>
      <c r="V29" s="451"/>
      <c r="W29" s="451"/>
      <c r="X29" s="451"/>
    </row>
    <row r="30" spans="3:24" ht="13.5" customHeight="1" x14ac:dyDescent="0.2">
      <c r="C30" s="58"/>
      <c r="D30" s="439"/>
      <c r="E30" s="439"/>
      <c r="F30" s="439"/>
      <c r="G30" s="439"/>
      <c r="H30" s="439"/>
      <c r="I30" s="446"/>
      <c r="J30" s="446"/>
      <c r="K30" s="446"/>
      <c r="L30" s="446"/>
      <c r="M30" s="446"/>
      <c r="N30" s="446"/>
      <c r="O30" s="446"/>
      <c r="P30" s="446"/>
      <c r="Q30" s="446"/>
      <c r="R30" s="452"/>
      <c r="S30" s="452"/>
      <c r="T30" s="452"/>
      <c r="U30" s="452"/>
      <c r="V30" s="452"/>
      <c r="W30" s="452"/>
      <c r="X30" s="452"/>
    </row>
    <row r="31" spans="3:24" ht="13.5" customHeight="1" x14ac:dyDescent="0.2">
      <c r="C31" s="58"/>
      <c r="D31" s="444"/>
      <c r="E31" s="446"/>
      <c r="F31" s="446"/>
      <c r="G31" s="447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53"/>
      <c r="S31" s="453"/>
      <c r="T31" s="453"/>
      <c r="U31" s="453"/>
      <c r="V31" s="453"/>
      <c r="W31" s="454"/>
      <c r="X31" s="454"/>
    </row>
    <row r="32" spans="3:24" ht="13.5" customHeight="1" x14ac:dyDescent="0.2">
      <c r="C32" s="58"/>
      <c r="D32" s="444"/>
      <c r="E32" s="446"/>
      <c r="F32" s="446"/>
      <c r="G32" s="447"/>
      <c r="H32" s="446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</row>
    <row r="33" spans="3:27" ht="13.5" customHeight="1" x14ac:dyDescent="0.2">
      <c r="C33" s="58"/>
      <c r="D33" s="444"/>
      <c r="E33" s="446"/>
      <c r="F33" s="446"/>
      <c r="G33" s="447"/>
      <c r="H33" s="446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Z33" s="58"/>
      <c r="AA33" s="58"/>
    </row>
    <row r="34" spans="3:27" ht="13.5" customHeight="1" x14ac:dyDescent="0.2">
      <c r="C34" s="58"/>
      <c r="D34" s="444"/>
      <c r="E34" s="446"/>
      <c r="F34" s="446"/>
      <c r="G34" s="447"/>
      <c r="H34" s="446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58"/>
      <c r="Z34" s="58"/>
      <c r="AA34" s="58"/>
    </row>
    <row r="35" spans="3:27" ht="13.5" customHeight="1" x14ac:dyDescent="0.25">
      <c r="C35" s="58"/>
      <c r="D35" s="434"/>
      <c r="E35" s="439"/>
      <c r="F35" s="439"/>
      <c r="G35" s="439"/>
      <c r="H35" s="439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Z35" s="58"/>
      <c r="AA35" s="58"/>
    </row>
    <row r="36" spans="3:27" ht="13.5" x14ac:dyDescent="0.25">
      <c r="D36" s="434"/>
      <c r="E36" s="435"/>
      <c r="F36" s="435"/>
      <c r="G36" s="435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6"/>
      <c r="X36" s="436" t="s">
        <v>231</v>
      </c>
    </row>
    <row r="37" spans="3:27" x14ac:dyDescent="0.2">
      <c r="K37" s="247"/>
      <c r="M37" s="404"/>
    </row>
    <row r="38" spans="3:27" x14ac:dyDescent="0.2">
      <c r="W38" s="247"/>
    </row>
    <row r="43" spans="3:27" x14ac:dyDescent="0.2">
      <c r="I43" s="249"/>
      <c r="J43" s="249"/>
      <c r="K43" s="249"/>
      <c r="L43" s="495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</row>
  </sheetData>
  <phoneticPr fontId="0" type="noConversion"/>
  <conditionalFormatting sqref="D6">
    <cfRule type="cellIs" dxfId="1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C1:AW51"/>
  <sheetViews>
    <sheetView showGridLines="0" showOutlineSymbols="0" topLeftCell="C3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10.7109375" style="50" customWidth="1"/>
    <col min="7" max="7" width="6.28515625" style="50" customWidth="1"/>
    <col min="8" max="8" width="1.140625" style="50" customWidth="1"/>
    <col min="9" max="9" width="6.5703125" style="50" customWidth="1"/>
    <col min="10" max="13" width="6.5703125" style="50" hidden="1" customWidth="1"/>
    <col min="14" max="24" width="6.5703125" style="50" customWidth="1"/>
    <col min="25" max="47" width="1.7109375" style="50" customWidth="1"/>
    <col min="48" max="16384" width="9.140625" style="50"/>
  </cols>
  <sheetData>
    <row r="1" spans="3:49" hidden="1" x14ac:dyDescent="0.2"/>
    <row r="2" spans="3:49" hidden="1" x14ac:dyDescent="0.2"/>
    <row r="3" spans="3:49" ht="9" customHeight="1" x14ac:dyDescent="0.2">
      <c r="C3" s="49"/>
    </row>
    <row r="4" spans="3:49" s="51" customFormat="1" ht="15.75" x14ac:dyDescent="0.2">
      <c r="D4" s="15" t="s">
        <v>208</v>
      </c>
      <c r="E4" s="52"/>
      <c r="F4" s="52"/>
      <c r="G4" s="15" t="s">
        <v>227</v>
      </c>
      <c r="H4" s="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3:49" s="51" customFormat="1" ht="15.75" x14ac:dyDescent="0.2">
      <c r="D5" s="15" t="s">
        <v>303</v>
      </c>
      <c r="E5" s="52"/>
      <c r="F5" s="52"/>
      <c r="G5" s="15"/>
      <c r="H5" s="53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3:49" s="55" customFormat="1" ht="14.25" customHeight="1" x14ac:dyDescent="0.2">
      <c r="D6" s="430"/>
      <c r="E6" s="431"/>
      <c r="F6" s="431"/>
      <c r="G6" s="431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3"/>
      <c r="X6" s="433" t="s">
        <v>78</v>
      </c>
    </row>
    <row r="7" spans="3:49" ht="13.5" customHeight="1" x14ac:dyDescent="0.2">
      <c r="C7" s="58"/>
      <c r="D7" s="437"/>
      <c r="E7" s="437"/>
      <c r="F7" s="437"/>
      <c r="G7" s="437"/>
      <c r="H7" s="437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</row>
    <row r="8" spans="3:49" ht="13.5" customHeight="1" x14ac:dyDescent="0.2">
      <c r="C8" s="58"/>
      <c r="D8" s="437"/>
      <c r="E8" s="437"/>
      <c r="F8" s="437"/>
      <c r="G8" s="437"/>
      <c r="H8" s="437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</row>
    <row r="9" spans="3:49" ht="13.5" customHeight="1" x14ac:dyDescent="0.2">
      <c r="C9" s="58"/>
      <c r="D9" s="437"/>
      <c r="E9" s="437"/>
      <c r="F9" s="437"/>
      <c r="G9" s="437"/>
      <c r="H9" s="437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</row>
    <row r="10" spans="3:49" ht="13.5" customHeight="1" x14ac:dyDescent="0.2">
      <c r="C10" s="58"/>
      <c r="D10" s="437"/>
      <c r="E10" s="437"/>
      <c r="F10" s="437"/>
      <c r="G10" s="437"/>
      <c r="H10" s="437"/>
      <c r="I10" s="461" t="s">
        <v>220</v>
      </c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</row>
    <row r="11" spans="3:49" ht="13.5" customHeight="1" x14ac:dyDescent="0.2">
      <c r="C11" s="58"/>
      <c r="D11" s="437"/>
      <c r="E11" s="437"/>
      <c r="F11" s="437"/>
      <c r="G11" s="437"/>
      <c r="H11" s="437"/>
      <c r="I11" s="461"/>
      <c r="J11" s="461">
        <v>2003</v>
      </c>
      <c r="K11" s="461">
        <v>2004</v>
      </c>
      <c r="L11" s="461">
        <v>2005</v>
      </c>
      <c r="M11" s="461">
        <v>2007</v>
      </c>
      <c r="N11" s="461">
        <v>2008</v>
      </c>
      <c r="O11" s="461">
        <v>2009</v>
      </c>
      <c r="P11" s="461">
        <v>2010</v>
      </c>
      <c r="Q11" s="461">
        <v>2011</v>
      </c>
      <c r="R11" s="461">
        <v>2012</v>
      </c>
      <c r="S11" s="461">
        <v>2013</v>
      </c>
      <c r="T11" s="461">
        <v>2014</v>
      </c>
      <c r="U11" s="461">
        <v>2015</v>
      </c>
      <c r="V11" s="461">
        <v>2016</v>
      </c>
      <c r="W11" s="461">
        <v>2017</v>
      </c>
      <c r="X11" s="461">
        <v>2018</v>
      </c>
    </row>
    <row r="12" spans="3:49" ht="13.5" customHeight="1" x14ac:dyDescent="0.2">
      <c r="C12" s="58"/>
      <c r="D12" s="437"/>
      <c r="E12" s="437"/>
      <c r="F12" s="437"/>
      <c r="G12" s="437"/>
      <c r="H12" s="437"/>
      <c r="I12" s="462" t="s">
        <v>221</v>
      </c>
      <c r="J12" s="462">
        <v>13475.342168302048</v>
      </c>
      <c r="K12" s="462">
        <v>14326.427997728622</v>
      </c>
      <c r="L12" s="462">
        <v>15156.882443891085</v>
      </c>
      <c r="M12" s="462">
        <v>16973</v>
      </c>
      <c r="N12" s="462">
        <v>17588.857230555495</v>
      </c>
      <c r="O12" s="462">
        <v>18856.605463019958</v>
      </c>
      <c r="P12" s="462">
        <v>18386.079931079814</v>
      </c>
      <c r="Q12" s="462">
        <v>18918.548529283104</v>
      </c>
      <c r="R12" s="462">
        <v>20603.758987267043</v>
      </c>
      <c r="S12" s="462">
        <v>20678.761422264477</v>
      </c>
      <c r="T12" s="462">
        <v>20966.003900379921</v>
      </c>
      <c r="U12" s="462">
        <v>21297.713929334372</v>
      </c>
      <c r="V12" s="462">
        <v>22300.278758351709</v>
      </c>
      <c r="W12" s="462">
        <v>23843.360367810343</v>
      </c>
      <c r="X12" s="462">
        <f>'B3.15'!Y13</f>
        <v>26359.8</v>
      </c>
    </row>
    <row r="13" spans="3:49" ht="13.5" customHeight="1" x14ac:dyDescent="0.2">
      <c r="C13" s="58"/>
      <c r="D13" s="439"/>
      <c r="E13" s="439"/>
      <c r="F13" s="439"/>
      <c r="G13" s="439"/>
      <c r="H13" s="439"/>
      <c r="I13" s="463" t="s">
        <v>222</v>
      </c>
      <c r="J13" s="463">
        <v>14110.305935394814</v>
      </c>
      <c r="K13" s="463">
        <v>14603.902138357415</v>
      </c>
      <c r="L13" s="463">
        <v>15156.882443891083</v>
      </c>
      <c r="M13" s="463">
        <v>19898.007033997656</v>
      </c>
      <c r="N13" s="463">
        <v>19392.34534791124</v>
      </c>
      <c r="O13" s="463">
        <v>20563.364736117728</v>
      </c>
      <c r="P13" s="463">
        <v>19769.97842051593</v>
      </c>
      <c r="Q13" s="463">
        <v>19956.274819918886</v>
      </c>
      <c r="R13" s="463">
        <v>21045.719088117512</v>
      </c>
      <c r="S13" s="463">
        <v>20824.533154344892</v>
      </c>
      <c r="T13" s="463">
        <v>21029.091173901626</v>
      </c>
      <c r="U13" s="463">
        <v>21297.713929334372</v>
      </c>
      <c r="V13" s="463">
        <v>22145.261924877566</v>
      </c>
      <c r="W13" s="463">
        <v>23126.440705926616</v>
      </c>
      <c r="X13" s="463">
        <f>'B3.15'!Y16</f>
        <v>25033.048433048432</v>
      </c>
      <c r="AW13" s="249"/>
    </row>
    <row r="14" spans="3:49" ht="13.5" customHeight="1" x14ac:dyDescent="0.2">
      <c r="C14" s="58"/>
      <c r="D14" s="440"/>
      <c r="E14" s="441"/>
      <c r="F14" s="441"/>
      <c r="G14" s="442"/>
      <c r="H14" s="441"/>
      <c r="I14" s="460" t="s">
        <v>223</v>
      </c>
      <c r="J14" s="460">
        <v>31.805205999999998</v>
      </c>
      <c r="K14" s="460">
        <v>31.373626000000002</v>
      </c>
      <c r="L14" s="460">
        <v>30.8956920000001</v>
      </c>
      <c r="M14" s="460">
        <v>30.884529000000001</v>
      </c>
      <c r="N14" s="460">
        <v>31.624638000000001</v>
      </c>
      <c r="O14" s="460">
        <v>32.6688049999999</v>
      </c>
      <c r="P14" s="460">
        <v>34.099727000000001</v>
      </c>
      <c r="Q14" s="460">
        <v>35.376873999999901</v>
      </c>
      <c r="R14" s="460">
        <v>36.598816000000099</v>
      </c>
      <c r="S14" s="460">
        <v>37.8836510000001</v>
      </c>
      <c r="T14" s="460">
        <v>39.134307999999997</v>
      </c>
      <c r="U14" s="460">
        <v>40.046604000000002</v>
      </c>
      <c r="V14" s="460">
        <v>40.703772999999899</v>
      </c>
      <c r="W14" s="460">
        <v>42.248151</v>
      </c>
      <c r="X14" s="460">
        <f>'B3.14'!Y13/1000</f>
        <v>44.068655600000007</v>
      </c>
    </row>
    <row r="15" spans="3:49" ht="13.5" customHeight="1" x14ac:dyDescent="0.2">
      <c r="C15" s="58"/>
      <c r="D15" s="444"/>
      <c r="E15" s="445"/>
      <c r="F15" s="446"/>
      <c r="G15" s="447"/>
      <c r="H15" s="446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</row>
    <row r="16" spans="3:49" ht="13.5" customHeight="1" x14ac:dyDescent="0.2">
      <c r="C16" s="58"/>
      <c r="D16" s="444"/>
      <c r="E16" s="445"/>
      <c r="F16" s="446"/>
      <c r="G16" s="447"/>
      <c r="H16" s="446"/>
      <c r="I16" s="460" t="s">
        <v>224</v>
      </c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</row>
    <row r="17" spans="3:24" ht="13.5" customHeight="1" x14ac:dyDescent="0.2">
      <c r="C17" s="58"/>
      <c r="D17" s="444"/>
      <c r="E17" s="445"/>
      <c r="F17" s="446"/>
      <c r="G17" s="447"/>
      <c r="H17" s="446"/>
      <c r="I17" s="460"/>
      <c r="J17" s="460">
        <v>2003</v>
      </c>
      <c r="K17" s="460">
        <v>2004</v>
      </c>
      <c r="L17" s="460">
        <v>2005</v>
      </c>
      <c r="M17" s="460">
        <v>2007</v>
      </c>
      <c r="N17" s="460">
        <v>2008</v>
      </c>
      <c r="O17" s="460">
        <v>2009</v>
      </c>
      <c r="P17" s="460">
        <v>2010</v>
      </c>
      <c r="Q17" s="460">
        <v>2011</v>
      </c>
      <c r="R17" s="460">
        <v>2012</v>
      </c>
      <c r="S17" s="460">
        <v>2013</v>
      </c>
      <c r="T17" s="460">
        <v>2014</v>
      </c>
      <c r="U17" s="460">
        <v>2015</v>
      </c>
      <c r="V17" s="460">
        <v>2016</v>
      </c>
      <c r="W17" s="460">
        <v>2017</v>
      </c>
      <c r="X17" s="460">
        <v>2018</v>
      </c>
    </row>
    <row r="18" spans="3:24" ht="13.5" customHeight="1" x14ac:dyDescent="0.2">
      <c r="C18" s="58"/>
      <c r="D18" s="444"/>
      <c r="E18" s="450"/>
      <c r="F18" s="446"/>
      <c r="G18" s="447"/>
      <c r="H18" s="446"/>
      <c r="I18" s="460" t="s">
        <v>225</v>
      </c>
      <c r="J18" s="460">
        <v>15142.963688298609</v>
      </c>
      <c r="K18" s="460">
        <v>16183.755120182237</v>
      </c>
      <c r="L18" s="460">
        <v>17209.302281550554</v>
      </c>
      <c r="M18" s="460">
        <v>19216</v>
      </c>
      <c r="N18" s="460">
        <v>19866.165694560732</v>
      </c>
      <c r="O18" s="460">
        <v>21036.650375590092</v>
      </c>
      <c r="P18" s="460">
        <v>20298.604190192109</v>
      </c>
      <c r="Q18" s="460">
        <v>21024.769899888393</v>
      </c>
      <c r="R18" s="460">
        <v>23326.585325190164</v>
      </c>
      <c r="S18" s="460">
        <v>23398.843524431213</v>
      </c>
      <c r="T18" s="460">
        <v>23720.195000108317</v>
      </c>
      <c r="U18" s="460">
        <v>24108.012934292918</v>
      </c>
      <c r="V18" s="460">
        <v>25299.673340191901</v>
      </c>
      <c r="W18" s="460">
        <v>27088.587542128764</v>
      </c>
      <c r="X18" s="460">
        <f>'B3.15'!Y14</f>
        <v>30020.6</v>
      </c>
    </row>
    <row r="19" spans="3:24" ht="13.5" customHeight="1" x14ac:dyDescent="0.2">
      <c r="C19" s="58"/>
      <c r="D19" s="439"/>
      <c r="E19" s="439"/>
      <c r="F19" s="439"/>
      <c r="G19" s="439"/>
      <c r="H19" s="439"/>
      <c r="I19" s="463" t="s">
        <v>226</v>
      </c>
      <c r="J19" s="463">
        <v>15856.506479893833</v>
      </c>
      <c r="K19" s="463">
        <v>16497.201957372312</v>
      </c>
      <c r="L19" s="463">
        <v>17209.302281550554</v>
      </c>
      <c r="M19" s="463">
        <v>22527.549824150061</v>
      </c>
      <c r="N19" s="463">
        <v>21903.159530937963</v>
      </c>
      <c r="O19" s="463">
        <v>22940.731052988103</v>
      </c>
      <c r="P19" s="463">
        <v>21826.456118486138</v>
      </c>
      <c r="Q19" s="463">
        <v>22178.027320557376</v>
      </c>
      <c r="R19" s="463">
        <v>23826.951302543577</v>
      </c>
      <c r="S19" s="463">
        <v>23563.790054814919</v>
      </c>
      <c r="T19" s="463">
        <v>23791.569709236024</v>
      </c>
      <c r="U19" s="463">
        <v>24108.012934292918</v>
      </c>
      <c r="V19" s="463">
        <v>25123.806693338531</v>
      </c>
      <c r="W19" s="463">
        <v>26274.090729513835</v>
      </c>
      <c r="X19" s="463">
        <f>'B3.15'!Y17</f>
        <v>28509.591642924977</v>
      </c>
    </row>
    <row r="20" spans="3:24" ht="13.5" customHeight="1" x14ac:dyDescent="0.2">
      <c r="C20" s="58"/>
      <c r="D20" s="439"/>
      <c r="E20" s="439"/>
      <c r="F20" s="439"/>
      <c r="G20" s="439"/>
      <c r="H20" s="439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</row>
    <row r="21" spans="3:24" ht="13.5" customHeight="1" x14ac:dyDescent="0.2">
      <c r="C21" s="58"/>
      <c r="D21" s="440"/>
      <c r="E21" s="441"/>
      <c r="F21" s="441"/>
      <c r="G21" s="442"/>
      <c r="H21" s="441"/>
      <c r="I21" s="460" t="s">
        <v>223</v>
      </c>
      <c r="J21" s="460">
        <v>23.421596000000001</v>
      </c>
      <c r="K21" s="460">
        <v>23.161936000000001</v>
      </c>
      <c r="L21" s="460">
        <v>22.843412000000001</v>
      </c>
      <c r="M21" s="460">
        <v>22.764669999999999</v>
      </c>
      <c r="N21" s="460">
        <v>23.378281000000001</v>
      </c>
      <c r="O21" s="460">
        <v>24.192999</v>
      </c>
      <c r="P21" s="460">
        <v>25.307734</v>
      </c>
      <c r="Q21" s="460">
        <v>26.371600999999998</v>
      </c>
      <c r="R21" s="460">
        <v>27.365210999999999</v>
      </c>
      <c r="S21" s="460">
        <v>28.308481</v>
      </c>
      <c r="T21" s="460">
        <v>29.156565000000001</v>
      </c>
      <c r="U21" s="460">
        <v>29.662489999999998</v>
      </c>
      <c r="V21" s="460">
        <v>29.784758</v>
      </c>
      <c r="W21" s="460">
        <v>30.082121999999998</v>
      </c>
      <c r="X21" s="460">
        <f>'B3.14'!Y14/1000</f>
        <v>30.802148799999998</v>
      </c>
    </row>
    <row r="22" spans="3:24" ht="13.5" customHeight="1" x14ac:dyDescent="0.2">
      <c r="C22" s="58"/>
      <c r="D22" s="444"/>
      <c r="E22" s="445"/>
      <c r="F22" s="446"/>
      <c r="G22" s="447"/>
      <c r="H22" s="446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</row>
    <row r="23" spans="3:24" ht="13.5" customHeight="1" x14ac:dyDescent="0.2">
      <c r="C23" s="58"/>
      <c r="D23" s="444"/>
      <c r="E23" s="445"/>
      <c r="F23" s="446"/>
      <c r="G23" s="447"/>
      <c r="H23" s="446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</row>
    <row r="24" spans="3:24" ht="13.5" customHeight="1" x14ac:dyDescent="0.2">
      <c r="C24" s="58"/>
      <c r="D24" s="444"/>
      <c r="E24" s="445"/>
      <c r="F24" s="446"/>
      <c r="G24" s="447"/>
      <c r="H24" s="446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</row>
    <row r="25" spans="3:24" ht="13.5" customHeight="1" x14ac:dyDescent="0.2">
      <c r="C25" s="58"/>
      <c r="D25" s="444"/>
      <c r="E25" s="445"/>
      <c r="F25" s="446"/>
      <c r="G25" s="447"/>
      <c r="H25" s="446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</row>
    <row r="26" spans="3:24" ht="13.5" customHeight="1" x14ac:dyDescent="0.2">
      <c r="C26" s="58"/>
      <c r="D26" s="439"/>
      <c r="E26" s="439"/>
      <c r="F26" s="439"/>
      <c r="G26" s="439"/>
      <c r="H26" s="439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</row>
    <row r="27" spans="3:24" ht="13.5" customHeight="1" x14ac:dyDescent="0.2">
      <c r="C27" s="58"/>
      <c r="D27" s="440"/>
      <c r="E27" s="441"/>
      <c r="F27" s="441"/>
      <c r="G27" s="442"/>
      <c r="H27" s="441"/>
      <c r="I27" s="443"/>
      <c r="J27" s="443"/>
      <c r="K27" s="443"/>
      <c r="L27" s="443"/>
      <c r="M27" s="443"/>
      <c r="N27" s="443"/>
      <c r="O27" s="443"/>
      <c r="P27" s="499"/>
      <c r="Q27" s="443"/>
      <c r="R27" s="443"/>
      <c r="S27" s="443"/>
      <c r="T27" s="443"/>
      <c r="U27" s="443"/>
      <c r="V27" s="443"/>
      <c r="W27" s="443"/>
      <c r="X27" s="443"/>
    </row>
    <row r="28" spans="3:24" ht="13.5" customHeight="1" x14ac:dyDescent="0.2">
      <c r="C28" s="58"/>
      <c r="D28" s="444"/>
      <c r="E28" s="445"/>
      <c r="F28" s="446"/>
      <c r="G28" s="447"/>
      <c r="H28" s="446"/>
      <c r="I28" s="448"/>
      <c r="J28" s="448"/>
      <c r="K28" s="448"/>
      <c r="L28" s="448"/>
      <c r="M28" s="448"/>
      <c r="N28" s="448"/>
      <c r="O28" s="448"/>
      <c r="P28" s="500"/>
      <c r="Q28" s="448"/>
      <c r="R28" s="448"/>
      <c r="S28" s="448"/>
      <c r="T28" s="448"/>
      <c r="U28" s="448"/>
      <c r="V28" s="448"/>
      <c r="W28" s="448"/>
      <c r="X28" s="448"/>
    </row>
    <row r="29" spans="3:24" ht="13.5" customHeight="1" x14ac:dyDescent="0.2">
      <c r="C29" s="58"/>
      <c r="D29" s="444"/>
      <c r="E29" s="445"/>
      <c r="F29" s="446"/>
      <c r="G29" s="447"/>
      <c r="H29" s="446"/>
      <c r="I29" s="448"/>
      <c r="J29" s="448"/>
      <c r="K29" s="448"/>
      <c r="L29" s="448"/>
      <c r="M29" s="448"/>
      <c r="N29" s="448"/>
      <c r="O29" s="448"/>
      <c r="P29" s="500"/>
      <c r="Q29" s="448"/>
      <c r="R29" s="448"/>
      <c r="S29" s="448"/>
      <c r="T29" s="448"/>
      <c r="U29" s="448"/>
      <c r="V29" s="448"/>
      <c r="W29" s="448"/>
      <c r="X29" s="448"/>
    </row>
    <row r="30" spans="3:24" ht="13.5" customHeight="1" x14ac:dyDescent="0.2">
      <c r="C30" s="58"/>
      <c r="D30" s="444"/>
      <c r="E30" s="445"/>
      <c r="F30" s="446"/>
      <c r="G30" s="447"/>
      <c r="H30" s="446"/>
      <c r="I30" s="449"/>
      <c r="J30" s="449"/>
      <c r="K30" s="449"/>
      <c r="L30" s="449"/>
      <c r="M30" s="449"/>
      <c r="N30" s="449"/>
      <c r="O30" s="449"/>
      <c r="P30" s="500"/>
      <c r="Q30" s="449"/>
      <c r="R30" s="449"/>
      <c r="S30" s="449"/>
      <c r="T30" s="449"/>
      <c r="U30" s="449"/>
      <c r="V30" s="449"/>
      <c r="W30" s="449"/>
      <c r="X30" s="449"/>
    </row>
    <row r="31" spans="3:24" ht="13.5" customHeight="1" x14ac:dyDescent="0.2">
      <c r="C31" s="58"/>
      <c r="D31" s="444"/>
      <c r="E31" s="450"/>
      <c r="F31" s="446"/>
      <c r="G31" s="447"/>
      <c r="H31" s="446"/>
      <c r="I31" s="451"/>
      <c r="J31" s="451"/>
      <c r="K31" s="451"/>
      <c r="L31" s="451"/>
      <c r="M31" s="451"/>
      <c r="N31" s="451"/>
      <c r="O31" s="451"/>
      <c r="P31" s="500"/>
      <c r="Q31" s="451"/>
      <c r="R31" s="451"/>
      <c r="S31" s="451"/>
      <c r="T31" s="451"/>
      <c r="U31" s="451"/>
      <c r="V31" s="451"/>
      <c r="W31" s="451"/>
      <c r="X31" s="451"/>
    </row>
    <row r="32" spans="3:24" ht="13.5" customHeight="1" x14ac:dyDescent="0.2">
      <c r="C32" s="58"/>
      <c r="D32" s="439"/>
      <c r="E32" s="439"/>
      <c r="F32" s="439"/>
      <c r="G32" s="439"/>
      <c r="H32" s="439"/>
      <c r="I32" s="452"/>
      <c r="J32" s="452"/>
      <c r="K32" s="452"/>
      <c r="L32" s="452"/>
      <c r="M32" s="452"/>
      <c r="N32" s="452"/>
      <c r="O32" s="452"/>
      <c r="P32" s="501"/>
      <c r="Q32" s="452"/>
      <c r="R32" s="452"/>
      <c r="S32" s="452"/>
      <c r="T32" s="452"/>
      <c r="U32" s="452"/>
      <c r="V32" s="452"/>
      <c r="W32" s="452"/>
      <c r="X32" s="452"/>
    </row>
    <row r="33" spans="3:27" ht="13.5" customHeight="1" x14ac:dyDescent="0.2">
      <c r="C33" s="58"/>
      <c r="D33" s="444"/>
      <c r="E33" s="446"/>
      <c r="F33" s="446"/>
      <c r="G33" s="447"/>
      <c r="H33" s="446"/>
      <c r="I33" s="453"/>
      <c r="J33" s="453"/>
      <c r="K33" s="453"/>
      <c r="L33" s="453"/>
      <c r="M33" s="453"/>
      <c r="N33" s="453"/>
      <c r="O33" s="453"/>
      <c r="P33" s="500"/>
      <c r="Q33" s="453"/>
      <c r="R33" s="453"/>
      <c r="S33" s="453"/>
      <c r="T33" s="453"/>
      <c r="U33" s="453"/>
      <c r="V33" s="453"/>
      <c r="W33" s="454"/>
      <c r="X33" s="454"/>
    </row>
    <row r="34" spans="3:27" ht="13.5" customHeight="1" x14ac:dyDescent="0.2">
      <c r="C34" s="58"/>
      <c r="D34" s="444"/>
      <c r="E34" s="446"/>
      <c r="F34" s="446"/>
      <c r="G34" s="447"/>
      <c r="H34" s="446"/>
      <c r="I34" s="449"/>
      <c r="J34" s="449"/>
      <c r="K34" s="449"/>
      <c r="L34" s="449"/>
      <c r="M34" s="449"/>
      <c r="N34" s="449"/>
      <c r="O34" s="449"/>
      <c r="P34" s="500"/>
      <c r="Q34" s="449"/>
      <c r="R34" s="449"/>
      <c r="S34" s="449"/>
      <c r="T34" s="449"/>
      <c r="U34" s="449"/>
      <c r="V34" s="449"/>
      <c r="W34" s="449"/>
      <c r="X34" s="449"/>
    </row>
    <row r="35" spans="3:27" ht="13.5" customHeight="1" x14ac:dyDescent="0.2">
      <c r="C35" s="58"/>
      <c r="D35" s="444"/>
      <c r="E35" s="446"/>
      <c r="F35" s="446"/>
      <c r="G35" s="447"/>
      <c r="H35" s="446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Z35" s="58"/>
      <c r="AA35" s="58"/>
    </row>
    <row r="36" spans="3:27" ht="13.5" customHeight="1" x14ac:dyDescent="0.2">
      <c r="C36" s="58"/>
      <c r="D36" s="444"/>
      <c r="E36" s="446"/>
      <c r="F36" s="446"/>
      <c r="G36" s="447"/>
      <c r="H36" s="446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Z36" s="58"/>
      <c r="AA36" s="58"/>
    </row>
    <row r="37" spans="3:27" ht="13.5" customHeight="1" x14ac:dyDescent="0.2">
      <c r="C37" s="58"/>
      <c r="D37" s="444"/>
      <c r="E37" s="446"/>
      <c r="F37" s="446"/>
      <c r="G37" s="447"/>
      <c r="H37" s="446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58"/>
      <c r="Z37" s="58"/>
      <c r="AA37" s="58"/>
    </row>
    <row r="38" spans="3:27" ht="13.5" customHeight="1" x14ac:dyDescent="0.2">
      <c r="C38" s="58"/>
      <c r="D38" s="439"/>
      <c r="E38" s="439"/>
      <c r="F38" s="439"/>
      <c r="G38" s="439"/>
      <c r="H38" s="439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Z38" s="58"/>
      <c r="AA38" s="58"/>
    </row>
    <row r="39" spans="3:27" ht="13.5" customHeight="1" x14ac:dyDescent="0.2">
      <c r="C39" s="58"/>
      <c r="D39" s="440"/>
      <c r="E39" s="441"/>
      <c r="F39" s="441"/>
      <c r="G39" s="442"/>
      <c r="H39" s="441"/>
      <c r="I39" s="443"/>
      <c r="J39" s="443"/>
      <c r="K39" s="443"/>
      <c r="L39" s="443"/>
      <c r="M39" s="443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</row>
    <row r="40" spans="3:27" ht="13.5" customHeight="1" x14ac:dyDescent="0.2">
      <c r="C40" s="58"/>
      <c r="D40" s="444"/>
      <c r="E40" s="445"/>
      <c r="F40" s="446"/>
      <c r="G40" s="447"/>
      <c r="H40" s="446"/>
      <c r="I40" s="448"/>
      <c r="J40" s="448"/>
      <c r="K40" s="448"/>
      <c r="L40" s="448"/>
      <c r="M40" s="448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</row>
    <row r="41" spans="3:27" ht="13.5" customHeight="1" x14ac:dyDescent="0.2">
      <c r="C41" s="58"/>
      <c r="D41" s="444"/>
      <c r="E41" s="445"/>
      <c r="F41" s="446"/>
      <c r="G41" s="447"/>
      <c r="H41" s="446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</row>
    <row r="42" spans="3:27" ht="13.5" x14ac:dyDescent="0.25">
      <c r="D42" s="434" t="s">
        <v>83</v>
      </c>
      <c r="E42" s="435"/>
      <c r="F42" s="435"/>
      <c r="G42" s="435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6"/>
      <c r="X42" s="436" t="s">
        <v>230</v>
      </c>
    </row>
    <row r="43" spans="3:27" ht="12.75" customHeight="1" x14ac:dyDescent="0.2">
      <c r="D43" s="48"/>
      <c r="E43" s="428" t="s">
        <v>265</v>
      </c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564"/>
    </row>
    <row r="44" spans="3:27" ht="12.75" customHeight="1" x14ac:dyDescent="0.2">
      <c r="D44" s="250" t="s">
        <v>4</v>
      </c>
      <c r="E44" s="428" t="s">
        <v>228</v>
      </c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564"/>
    </row>
    <row r="45" spans="3:27" x14ac:dyDescent="0.2">
      <c r="K45" s="247"/>
      <c r="M45" s="404"/>
    </row>
    <row r="46" spans="3:27" x14ac:dyDescent="0.2">
      <c r="W46" s="247"/>
      <c r="X46" s="247"/>
    </row>
    <row r="51" spans="9:24" x14ac:dyDescent="0.2"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</row>
  </sheetData>
  <phoneticPr fontId="0" type="noConversion"/>
  <conditionalFormatting sqref="D6">
    <cfRule type="cellIs" dxfId="0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B1:AA67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2.140625" style="50" customWidth="1"/>
    <col min="7" max="7" width="14.7109375" style="50" customWidth="1"/>
    <col min="8" max="8" width="0.7109375" style="50" customWidth="1"/>
    <col min="9" max="9" width="1.140625" style="50" customWidth="1"/>
    <col min="10" max="11" width="7.85546875" style="50" hidden="1" customWidth="1"/>
    <col min="12" max="14" width="8.28515625" style="50" hidden="1" customWidth="1"/>
    <col min="15" max="24" width="8.28515625" style="50" customWidth="1"/>
    <col min="25" max="25" width="7.7109375" style="50" customWidth="1"/>
    <col min="26" max="26" width="9.85546875" style="50" bestFit="1" customWidth="1"/>
    <col min="27" max="16384" width="9.140625" style="50"/>
  </cols>
  <sheetData>
    <row r="1" spans="2:26" hidden="1" x14ac:dyDescent="0.2"/>
    <row r="2" spans="2:26" hidden="1" x14ac:dyDescent="0.2"/>
    <row r="4" spans="2:26" s="51" customFormat="1" ht="15.75" x14ac:dyDescent="0.2">
      <c r="D4" s="15" t="s">
        <v>84</v>
      </c>
      <c r="E4" s="52"/>
      <c r="F4" s="52"/>
      <c r="G4" s="52"/>
      <c r="H4" s="15" t="s">
        <v>155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26" s="51" customFormat="1" ht="15.75" x14ac:dyDescent="0.2">
      <c r="B5" s="235">
        <v>30</v>
      </c>
      <c r="D5" s="100" t="s">
        <v>285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26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</row>
    <row r="7" spans="2:26" ht="6" customHeight="1" x14ac:dyDescent="0.2">
      <c r="C7" s="20"/>
      <c r="D7" s="612" t="s">
        <v>6</v>
      </c>
      <c r="E7" s="613"/>
      <c r="F7" s="613"/>
      <c r="G7" s="613"/>
      <c r="H7" s="613"/>
      <c r="I7" s="614"/>
      <c r="J7" s="610" t="s">
        <v>79</v>
      </c>
      <c r="K7" s="628" t="s">
        <v>80</v>
      </c>
      <c r="L7" s="623" t="s">
        <v>81</v>
      </c>
      <c r="M7" s="631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10" t="s">
        <v>236</v>
      </c>
      <c r="U7" s="610" t="s">
        <v>248</v>
      </c>
      <c r="V7" s="610" t="s">
        <v>252</v>
      </c>
      <c r="W7" s="610" t="s">
        <v>263</v>
      </c>
      <c r="X7" s="610" t="s">
        <v>266</v>
      </c>
      <c r="Y7" s="625" t="s">
        <v>283</v>
      </c>
    </row>
    <row r="8" spans="2:26" ht="6" customHeight="1" x14ac:dyDescent="0.2">
      <c r="C8" s="20"/>
      <c r="D8" s="615"/>
      <c r="E8" s="616"/>
      <c r="F8" s="616"/>
      <c r="G8" s="616"/>
      <c r="H8" s="616"/>
      <c r="I8" s="617"/>
      <c r="J8" s="627"/>
      <c r="K8" s="629"/>
      <c r="L8" s="630"/>
      <c r="M8" s="632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38"/>
    </row>
    <row r="9" spans="2:26" ht="6" customHeight="1" x14ac:dyDescent="0.2">
      <c r="C9" s="20"/>
      <c r="D9" s="615"/>
      <c r="E9" s="616"/>
      <c r="F9" s="616"/>
      <c r="G9" s="616"/>
      <c r="H9" s="616"/>
      <c r="I9" s="617"/>
      <c r="J9" s="627"/>
      <c r="K9" s="629"/>
      <c r="L9" s="630"/>
      <c r="M9" s="632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38"/>
    </row>
    <row r="10" spans="2:26" ht="6" customHeight="1" x14ac:dyDescent="0.2">
      <c r="C10" s="20"/>
      <c r="D10" s="615"/>
      <c r="E10" s="616"/>
      <c r="F10" s="616"/>
      <c r="G10" s="616"/>
      <c r="H10" s="616"/>
      <c r="I10" s="617"/>
      <c r="J10" s="627"/>
      <c r="K10" s="629"/>
      <c r="L10" s="630"/>
      <c r="M10" s="632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38"/>
    </row>
    <row r="11" spans="2:26" ht="15" customHeight="1" thickBot="1" x14ac:dyDescent="0.25">
      <c r="C11" s="20"/>
      <c r="D11" s="618"/>
      <c r="E11" s="619"/>
      <c r="F11" s="619"/>
      <c r="G11" s="619"/>
      <c r="H11" s="619"/>
      <c r="I11" s="620"/>
      <c r="J11" s="18" t="s">
        <v>4</v>
      </c>
      <c r="K11" s="179" t="s">
        <v>4</v>
      </c>
      <c r="L11" s="178"/>
      <c r="M11" s="170"/>
      <c r="N11" s="170"/>
      <c r="O11" s="170"/>
      <c r="P11" s="18"/>
      <c r="Q11" s="179"/>
      <c r="R11" s="179"/>
      <c r="S11" s="179"/>
      <c r="T11" s="179"/>
      <c r="U11" s="179"/>
      <c r="V11" s="179"/>
      <c r="W11" s="179"/>
      <c r="X11" s="179"/>
      <c r="Y11" s="19"/>
    </row>
    <row r="12" spans="2:26" ht="13.5" customHeight="1" thickTop="1" thickBot="1" x14ac:dyDescent="0.25">
      <c r="C12" s="20"/>
      <c r="D12" s="61" t="s">
        <v>253</v>
      </c>
      <c r="E12" s="62"/>
      <c r="F12" s="62"/>
      <c r="G12" s="62"/>
      <c r="H12" s="62"/>
      <c r="I12" s="62"/>
      <c r="J12" s="62"/>
      <c r="K12" s="62"/>
      <c r="L12" s="172"/>
      <c r="M12" s="180"/>
      <c r="N12" s="62"/>
      <c r="O12" s="180"/>
      <c r="P12" s="478"/>
      <c r="Q12" s="479"/>
      <c r="R12" s="62"/>
      <c r="S12" s="62"/>
      <c r="T12" s="62"/>
      <c r="U12" s="62"/>
      <c r="V12" s="62"/>
      <c r="W12" s="62"/>
      <c r="X12" s="62"/>
      <c r="Y12" s="63"/>
    </row>
    <row r="13" spans="2:26" ht="13.5" customHeight="1" x14ac:dyDescent="0.2">
      <c r="C13" s="20"/>
      <c r="D13" s="64"/>
      <c r="E13" s="65" t="s">
        <v>104</v>
      </c>
      <c r="F13" s="65"/>
      <c r="G13" s="65"/>
      <c r="H13" s="66"/>
      <c r="I13" s="67"/>
      <c r="J13" s="199">
        <v>5067</v>
      </c>
      <c r="K13" s="200">
        <v>4994</v>
      </c>
      <c r="L13" s="201">
        <v>4834</v>
      </c>
      <c r="M13" s="202">
        <v>4815</v>
      </c>
      <c r="N13" s="202">
        <v>4808</v>
      </c>
      <c r="O13" s="202">
        <v>4809</v>
      </c>
      <c r="P13" s="199">
        <v>4826</v>
      </c>
      <c r="Q13" s="200">
        <v>4880</v>
      </c>
      <c r="R13" s="200">
        <v>4931</v>
      </c>
      <c r="S13" s="200">
        <v>5011</v>
      </c>
      <c r="T13" s="200">
        <v>5085</v>
      </c>
      <c r="U13" s="200">
        <v>5158</v>
      </c>
      <c r="V13" s="200">
        <v>5209</v>
      </c>
      <c r="W13" s="200">
        <v>5209</v>
      </c>
      <c r="X13" s="200">
        <v>5269</v>
      </c>
      <c r="Y13" s="203">
        <v>5287</v>
      </c>
      <c r="Z13" s="248"/>
    </row>
    <row r="14" spans="2:26" ht="13.5" customHeight="1" x14ac:dyDescent="0.2">
      <c r="C14" s="20"/>
      <c r="D14" s="70"/>
      <c r="E14" s="633" t="s">
        <v>105</v>
      </c>
      <c r="F14" s="71" t="s">
        <v>121</v>
      </c>
      <c r="G14" s="72"/>
      <c r="H14" s="73"/>
      <c r="I14" s="74"/>
      <c r="J14" s="204">
        <v>4973</v>
      </c>
      <c r="K14" s="205">
        <v>4899</v>
      </c>
      <c r="L14" s="206">
        <v>4741</v>
      </c>
      <c r="M14" s="207">
        <v>4720</v>
      </c>
      <c r="N14" s="207">
        <v>4706</v>
      </c>
      <c r="O14" s="207">
        <v>4702</v>
      </c>
      <c r="P14" s="204">
        <v>4702</v>
      </c>
      <c r="Q14" s="205">
        <v>4723</v>
      </c>
      <c r="R14" s="205">
        <v>4745</v>
      </c>
      <c r="S14" s="205">
        <v>4778</v>
      </c>
      <c r="T14" s="205">
        <v>4794</v>
      </c>
      <c r="U14" s="205">
        <v>4812</v>
      </c>
      <c r="V14" s="205">
        <v>4828</v>
      </c>
      <c r="W14" s="205">
        <v>4820</v>
      </c>
      <c r="X14" s="205">
        <v>4833</v>
      </c>
      <c r="Y14" s="208">
        <v>4838</v>
      </c>
      <c r="Z14" s="248"/>
    </row>
    <row r="15" spans="2:26" ht="13.5" customHeight="1" x14ac:dyDescent="0.2">
      <c r="C15" s="20"/>
      <c r="D15" s="77"/>
      <c r="E15" s="634"/>
      <c r="F15" s="636" t="s">
        <v>105</v>
      </c>
      <c r="G15" s="78" t="s">
        <v>106</v>
      </c>
      <c r="H15" s="37"/>
      <c r="I15" s="38"/>
      <c r="J15" s="209">
        <v>8</v>
      </c>
      <c r="K15" s="210">
        <v>7</v>
      </c>
      <c r="L15" s="211">
        <v>8</v>
      </c>
      <c r="M15" s="212">
        <v>8</v>
      </c>
      <c r="N15" s="212">
        <v>8</v>
      </c>
      <c r="O15" s="212">
        <v>8</v>
      </c>
      <c r="P15" s="209">
        <v>8</v>
      </c>
      <c r="Q15" s="210">
        <v>8</v>
      </c>
      <c r="R15" s="210">
        <v>8</v>
      </c>
      <c r="S15" s="210">
        <v>8</v>
      </c>
      <c r="T15" s="210">
        <v>7</v>
      </c>
      <c r="U15" s="210">
        <v>7</v>
      </c>
      <c r="V15" s="210">
        <v>7</v>
      </c>
      <c r="W15" s="210">
        <v>7</v>
      </c>
      <c r="X15" s="210">
        <v>7</v>
      </c>
      <c r="Y15" s="213">
        <v>7</v>
      </c>
      <c r="Z15" s="248"/>
    </row>
    <row r="16" spans="2:26" ht="13.5" customHeight="1" x14ac:dyDescent="0.2">
      <c r="C16" s="20"/>
      <c r="D16" s="77"/>
      <c r="E16" s="634"/>
      <c r="F16" s="637"/>
      <c r="G16" s="80" t="s">
        <v>179</v>
      </c>
      <c r="H16" s="81"/>
      <c r="I16" s="82"/>
      <c r="J16" s="214">
        <v>4794</v>
      </c>
      <c r="K16" s="215">
        <v>4726</v>
      </c>
      <c r="L16" s="216">
        <v>4654</v>
      </c>
      <c r="M16" s="217">
        <v>4631</v>
      </c>
      <c r="N16" s="217">
        <v>4617</v>
      </c>
      <c r="O16" s="217">
        <v>4613</v>
      </c>
      <c r="P16" s="214">
        <v>4614</v>
      </c>
      <c r="Q16" s="215">
        <v>4638</v>
      </c>
      <c r="R16" s="215">
        <v>4662</v>
      </c>
      <c r="S16" s="215">
        <v>4693</v>
      </c>
      <c r="T16" s="215">
        <v>4707</v>
      </c>
      <c r="U16" s="215">
        <v>4723</v>
      </c>
      <c r="V16" s="215">
        <v>4737</v>
      </c>
      <c r="W16" s="215">
        <v>4730</v>
      </c>
      <c r="X16" s="215">
        <v>4743</v>
      </c>
      <c r="Y16" s="218">
        <v>4746</v>
      </c>
      <c r="Z16" s="248"/>
    </row>
    <row r="17" spans="3:27" ht="13.5" customHeight="1" x14ac:dyDescent="0.2">
      <c r="C17" s="20"/>
      <c r="D17" s="77"/>
      <c r="E17" s="634"/>
      <c r="F17" s="637"/>
      <c r="G17" s="80" t="s">
        <v>178</v>
      </c>
      <c r="H17" s="81"/>
      <c r="I17" s="82"/>
      <c r="J17" s="323">
        <v>0</v>
      </c>
      <c r="K17" s="324">
        <v>0</v>
      </c>
      <c r="L17" s="325">
        <v>0</v>
      </c>
      <c r="M17" s="326">
        <v>0</v>
      </c>
      <c r="N17" s="326">
        <v>0</v>
      </c>
      <c r="O17" s="326">
        <v>0</v>
      </c>
      <c r="P17" s="323">
        <v>0</v>
      </c>
      <c r="Q17" s="324">
        <v>0</v>
      </c>
      <c r="R17" s="324">
        <v>0</v>
      </c>
      <c r="S17" s="324">
        <v>0</v>
      </c>
      <c r="T17" s="324">
        <v>0</v>
      </c>
      <c r="U17" s="324">
        <v>0</v>
      </c>
      <c r="V17" s="324">
        <v>0</v>
      </c>
      <c r="W17" s="324">
        <v>0</v>
      </c>
      <c r="X17" s="324">
        <v>1</v>
      </c>
      <c r="Y17" s="327">
        <v>1</v>
      </c>
      <c r="Z17" s="248"/>
    </row>
    <row r="18" spans="3:27" ht="13.5" customHeight="1" x14ac:dyDescent="0.2">
      <c r="C18" s="20"/>
      <c r="D18" s="77"/>
      <c r="E18" s="634"/>
      <c r="F18" s="637"/>
      <c r="G18" s="80" t="s">
        <v>180</v>
      </c>
      <c r="H18" s="81"/>
      <c r="I18" s="82"/>
      <c r="J18" s="328">
        <v>171</v>
      </c>
      <c r="K18" s="219">
        <v>166</v>
      </c>
      <c r="L18" s="220">
        <v>79</v>
      </c>
      <c r="M18" s="221">
        <v>81</v>
      </c>
      <c r="N18" s="221">
        <v>81</v>
      </c>
      <c r="O18" s="221">
        <v>81</v>
      </c>
      <c r="P18" s="480">
        <v>80</v>
      </c>
      <c r="Q18" s="219">
        <v>77</v>
      </c>
      <c r="R18" s="219">
        <v>75</v>
      </c>
      <c r="S18" s="219">
        <v>77</v>
      </c>
      <c r="T18" s="219">
        <v>80</v>
      </c>
      <c r="U18" s="219">
        <v>82</v>
      </c>
      <c r="V18" s="219">
        <v>84</v>
      </c>
      <c r="W18" s="219">
        <v>83</v>
      </c>
      <c r="X18" s="219">
        <v>82</v>
      </c>
      <c r="Y18" s="222">
        <v>84</v>
      </c>
      <c r="Z18" s="248"/>
    </row>
    <row r="19" spans="3:27" ht="13.5" customHeight="1" x14ac:dyDescent="0.2">
      <c r="C19" s="20"/>
      <c r="D19" s="77"/>
      <c r="E19" s="634"/>
      <c r="F19" s="71" t="s">
        <v>237</v>
      </c>
      <c r="G19" s="195"/>
      <c r="H19" s="195"/>
      <c r="I19" s="196"/>
      <c r="J19" s="204">
        <v>74</v>
      </c>
      <c r="K19" s="205">
        <v>75</v>
      </c>
      <c r="L19" s="206">
        <v>72</v>
      </c>
      <c r="M19" s="207">
        <v>73</v>
      </c>
      <c r="N19" s="207">
        <v>77</v>
      </c>
      <c r="O19" s="470">
        <v>82</v>
      </c>
      <c r="P19" s="481">
        <v>96</v>
      </c>
      <c r="Q19" s="482">
        <v>126</v>
      </c>
      <c r="R19" s="482">
        <v>150</v>
      </c>
      <c r="S19" s="482">
        <v>194</v>
      </c>
      <c r="T19" s="482">
        <v>249</v>
      </c>
      <c r="U19" s="482">
        <v>300</v>
      </c>
      <c r="V19" s="482">
        <v>333</v>
      </c>
      <c r="W19" s="482">
        <v>340</v>
      </c>
      <c r="X19" s="482">
        <v>386</v>
      </c>
      <c r="Y19" s="213">
        <v>399</v>
      </c>
      <c r="Z19" s="248"/>
    </row>
    <row r="20" spans="3:27" ht="13.5" customHeight="1" thickBot="1" x14ac:dyDescent="0.25">
      <c r="C20" s="20"/>
      <c r="D20" s="87"/>
      <c r="E20" s="635"/>
      <c r="F20" s="88" t="s">
        <v>122</v>
      </c>
      <c r="G20" s="42"/>
      <c r="H20" s="43"/>
      <c r="I20" s="44"/>
      <c r="J20" s="223">
        <v>20</v>
      </c>
      <c r="K20" s="224">
        <v>20</v>
      </c>
      <c r="L20" s="225">
        <v>21</v>
      </c>
      <c r="M20" s="226">
        <v>22</v>
      </c>
      <c r="N20" s="226">
        <v>25</v>
      </c>
      <c r="O20" s="470">
        <v>25</v>
      </c>
      <c r="P20" s="481">
        <v>28</v>
      </c>
      <c r="Q20" s="482">
        <v>31</v>
      </c>
      <c r="R20" s="482">
        <v>36</v>
      </c>
      <c r="S20" s="482">
        <v>39</v>
      </c>
      <c r="T20" s="482">
        <v>42</v>
      </c>
      <c r="U20" s="482">
        <v>46</v>
      </c>
      <c r="V20" s="482">
        <v>48</v>
      </c>
      <c r="W20" s="482">
        <v>49</v>
      </c>
      <c r="X20" s="482">
        <v>50</v>
      </c>
      <c r="Y20" s="213">
        <v>50</v>
      </c>
      <c r="Z20" s="248"/>
    </row>
    <row r="21" spans="3:27" ht="13.5" customHeight="1" thickBot="1" x14ac:dyDescent="0.25">
      <c r="C21" s="20"/>
      <c r="D21" s="89" t="s">
        <v>107</v>
      </c>
      <c r="E21" s="90"/>
      <c r="F21" s="90"/>
      <c r="G21" s="90"/>
      <c r="H21" s="90"/>
      <c r="I21" s="90"/>
      <c r="J21" s="94"/>
      <c r="K21" s="94"/>
      <c r="L21" s="233"/>
      <c r="M21" s="234"/>
      <c r="N21" s="147"/>
      <c r="O21" s="234"/>
      <c r="P21" s="483"/>
      <c r="Q21" s="484"/>
      <c r="R21" s="147"/>
      <c r="S21" s="147"/>
      <c r="T21" s="147"/>
      <c r="U21" s="147"/>
      <c r="V21" s="147"/>
      <c r="W21" s="147"/>
      <c r="X21" s="147"/>
      <c r="Y21" s="147"/>
    </row>
    <row r="22" spans="3:27" ht="13.5" customHeight="1" x14ac:dyDescent="0.2">
      <c r="C22" s="20"/>
      <c r="D22" s="64"/>
      <c r="E22" s="65" t="s">
        <v>104</v>
      </c>
      <c r="F22" s="65"/>
      <c r="G22" s="65"/>
      <c r="H22" s="66"/>
      <c r="I22" s="67"/>
      <c r="J22" s="199">
        <v>12797</v>
      </c>
      <c r="K22" s="200">
        <v>12689</v>
      </c>
      <c r="L22" s="201">
        <v>12409</v>
      </c>
      <c r="M22" s="202">
        <v>12494</v>
      </c>
      <c r="N22" s="202">
        <v>12698</v>
      </c>
      <c r="O22" s="202">
        <v>13035</v>
      </c>
      <c r="P22" s="199">
        <v>13452</v>
      </c>
      <c r="Q22" s="200">
        <v>13988</v>
      </c>
      <c r="R22" s="200">
        <v>14481</v>
      </c>
      <c r="S22" s="200">
        <v>14972</v>
      </c>
      <c r="T22" s="200">
        <v>15390</v>
      </c>
      <c r="U22" s="200">
        <v>15729</v>
      </c>
      <c r="V22" s="200">
        <v>15848</v>
      </c>
      <c r="W22" s="200">
        <v>15856</v>
      </c>
      <c r="X22" s="200">
        <v>15969</v>
      </c>
      <c r="Y22" s="203">
        <v>16064</v>
      </c>
      <c r="Z22" s="248"/>
      <c r="AA22" s="401"/>
    </row>
    <row r="23" spans="3:27" ht="13.5" customHeight="1" x14ac:dyDescent="0.2">
      <c r="C23" s="20"/>
      <c r="D23" s="70"/>
      <c r="E23" s="633" t="s">
        <v>105</v>
      </c>
      <c r="F23" s="71" t="s">
        <v>121</v>
      </c>
      <c r="G23" s="72"/>
      <c r="H23" s="73"/>
      <c r="I23" s="74"/>
      <c r="J23" s="204">
        <v>12590</v>
      </c>
      <c r="K23" s="205">
        <v>12477</v>
      </c>
      <c r="L23" s="206">
        <v>12205</v>
      </c>
      <c r="M23" s="207">
        <v>12288</v>
      </c>
      <c r="N23" s="207">
        <v>12474</v>
      </c>
      <c r="O23" s="207">
        <v>12797</v>
      </c>
      <c r="P23" s="204">
        <v>13176</v>
      </c>
      <c r="Q23" s="205">
        <v>13650</v>
      </c>
      <c r="R23" s="205">
        <v>14084</v>
      </c>
      <c r="S23" s="205">
        <v>14494</v>
      </c>
      <c r="T23" s="205">
        <v>14795</v>
      </c>
      <c r="U23" s="205">
        <v>15021</v>
      </c>
      <c r="V23" s="205">
        <v>15076</v>
      </c>
      <c r="W23" s="205">
        <v>15069</v>
      </c>
      <c r="X23" s="205">
        <v>15117</v>
      </c>
      <c r="Y23" s="208">
        <v>15195</v>
      </c>
      <c r="Z23" s="248"/>
    </row>
    <row r="24" spans="3:27" ht="13.5" customHeight="1" x14ac:dyDescent="0.2">
      <c r="C24" s="20"/>
      <c r="D24" s="77"/>
      <c r="E24" s="634"/>
      <c r="F24" s="636" t="s">
        <v>105</v>
      </c>
      <c r="G24" s="78" t="s">
        <v>106</v>
      </c>
      <c r="H24" s="37"/>
      <c r="I24" s="38"/>
      <c r="J24" s="209">
        <v>14</v>
      </c>
      <c r="K24" s="210">
        <v>14</v>
      </c>
      <c r="L24" s="211">
        <v>16</v>
      </c>
      <c r="M24" s="212">
        <v>15</v>
      </c>
      <c r="N24" s="212">
        <v>16</v>
      </c>
      <c r="O24" s="212">
        <v>18</v>
      </c>
      <c r="P24" s="209">
        <v>20</v>
      </c>
      <c r="Q24" s="210">
        <v>20</v>
      </c>
      <c r="R24" s="210">
        <v>20</v>
      </c>
      <c r="S24" s="210">
        <v>20</v>
      </c>
      <c r="T24" s="210">
        <v>17</v>
      </c>
      <c r="U24" s="210">
        <v>19</v>
      </c>
      <c r="V24" s="210">
        <v>18</v>
      </c>
      <c r="W24" s="210">
        <v>19</v>
      </c>
      <c r="X24" s="210">
        <v>21</v>
      </c>
      <c r="Y24" s="213">
        <v>21</v>
      </c>
      <c r="Z24" s="248"/>
    </row>
    <row r="25" spans="3:27" ht="13.5" customHeight="1" x14ac:dyDescent="0.2">
      <c r="C25" s="20"/>
      <c r="D25" s="77"/>
      <c r="E25" s="634"/>
      <c r="F25" s="637"/>
      <c r="G25" s="80" t="s">
        <v>179</v>
      </c>
      <c r="H25" s="81"/>
      <c r="I25" s="82"/>
      <c r="J25" s="214">
        <v>12145</v>
      </c>
      <c r="K25" s="215">
        <v>12045</v>
      </c>
      <c r="L25" s="216">
        <v>11954</v>
      </c>
      <c r="M25" s="217">
        <v>12041</v>
      </c>
      <c r="N25" s="217">
        <v>12219</v>
      </c>
      <c r="O25" s="217">
        <v>12542</v>
      </c>
      <c r="P25" s="214">
        <v>12915</v>
      </c>
      <c r="Q25" s="215">
        <v>13389</v>
      </c>
      <c r="R25" s="215">
        <v>13828</v>
      </c>
      <c r="S25" s="215">
        <v>14230</v>
      </c>
      <c r="T25" s="215">
        <v>14526</v>
      </c>
      <c r="U25" s="215">
        <v>14747</v>
      </c>
      <c r="V25" s="215">
        <v>14800</v>
      </c>
      <c r="W25" s="215">
        <v>14786</v>
      </c>
      <c r="X25" s="215">
        <v>14839</v>
      </c>
      <c r="Y25" s="218">
        <v>14912</v>
      </c>
      <c r="Z25" s="248"/>
    </row>
    <row r="26" spans="3:27" ht="13.5" customHeight="1" x14ac:dyDescent="0.2">
      <c r="C26" s="20"/>
      <c r="D26" s="77"/>
      <c r="E26" s="634"/>
      <c r="F26" s="637"/>
      <c r="G26" s="80" t="s">
        <v>178</v>
      </c>
      <c r="H26" s="81"/>
      <c r="I26" s="82"/>
      <c r="J26" s="214">
        <v>0</v>
      </c>
      <c r="K26" s="215">
        <v>0</v>
      </c>
      <c r="L26" s="216">
        <v>0</v>
      </c>
      <c r="M26" s="217">
        <v>0</v>
      </c>
      <c r="N26" s="217">
        <v>0</v>
      </c>
      <c r="O26" s="217">
        <v>0</v>
      </c>
      <c r="P26" s="214">
        <v>0</v>
      </c>
      <c r="Q26" s="215">
        <v>0</v>
      </c>
      <c r="R26" s="215">
        <v>0</v>
      </c>
      <c r="S26" s="215">
        <v>0</v>
      </c>
      <c r="T26" s="215">
        <v>0</v>
      </c>
      <c r="U26" s="215">
        <v>0</v>
      </c>
      <c r="V26" s="215">
        <v>0</v>
      </c>
      <c r="W26" s="215">
        <v>0</v>
      </c>
      <c r="X26" s="215">
        <v>1</v>
      </c>
      <c r="Y26" s="218">
        <v>1</v>
      </c>
      <c r="Z26" s="248"/>
    </row>
    <row r="27" spans="3:27" ht="13.5" customHeight="1" x14ac:dyDescent="0.2">
      <c r="C27" s="20"/>
      <c r="D27" s="77"/>
      <c r="E27" s="634"/>
      <c r="F27" s="637"/>
      <c r="G27" s="80" t="s">
        <v>180</v>
      </c>
      <c r="H27" s="81"/>
      <c r="I27" s="82"/>
      <c r="J27" s="214">
        <v>431</v>
      </c>
      <c r="K27" s="215">
        <v>418</v>
      </c>
      <c r="L27" s="216">
        <v>235</v>
      </c>
      <c r="M27" s="217">
        <v>232</v>
      </c>
      <c r="N27" s="217">
        <v>239</v>
      </c>
      <c r="O27" s="217">
        <v>237</v>
      </c>
      <c r="P27" s="214">
        <v>241</v>
      </c>
      <c r="Q27" s="215">
        <v>241</v>
      </c>
      <c r="R27" s="215">
        <v>236</v>
      </c>
      <c r="S27" s="215">
        <v>244</v>
      </c>
      <c r="T27" s="215">
        <v>252</v>
      </c>
      <c r="U27" s="215">
        <v>255</v>
      </c>
      <c r="V27" s="215">
        <v>258</v>
      </c>
      <c r="W27" s="215">
        <v>264</v>
      </c>
      <c r="X27" s="215">
        <v>256</v>
      </c>
      <c r="Y27" s="218">
        <v>261</v>
      </c>
      <c r="Z27" s="248"/>
    </row>
    <row r="28" spans="3:27" ht="13.5" customHeight="1" x14ac:dyDescent="0.2">
      <c r="C28" s="20"/>
      <c r="D28" s="77"/>
      <c r="E28" s="634"/>
      <c r="F28" s="71" t="s">
        <v>237</v>
      </c>
      <c r="G28" s="72"/>
      <c r="H28" s="72"/>
      <c r="I28" s="74"/>
      <c r="J28" s="204">
        <v>170</v>
      </c>
      <c r="K28" s="205">
        <v>175</v>
      </c>
      <c r="L28" s="206">
        <v>164</v>
      </c>
      <c r="M28" s="207">
        <v>164</v>
      </c>
      <c r="N28" s="207">
        <v>174</v>
      </c>
      <c r="O28" s="207">
        <v>187</v>
      </c>
      <c r="P28" s="204">
        <v>218</v>
      </c>
      <c r="Q28" s="205">
        <v>276</v>
      </c>
      <c r="R28" s="205">
        <v>325</v>
      </c>
      <c r="S28" s="205">
        <v>397</v>
      </c>
      <c r="T28" s="205">
        <v>509</v>
      </c>
      <c r="U28" s="205">
        <v>615</v>
      </c>
      <c r="V28" s="205">
        <v>676</v>
      </c>
      <c r="W28" s="205">
        <v>686</v>
      </c>
      <c r="X28" s="205">
        <v>748</v>
      </c>
      <c r="Y28" s="208">
        <v>764</v>
      </c>
      <c r="Z28" s="248"/>
    </row>
    <row r="29" spans="3:27" ht="13.5" customHeight="1" thickBot="1" x14ac:dyDescent="0.25">
      <c r="C29" s="20"/>
      <c r="D29" s="87"/>
      <c r="E29" s="635"/>
      <c r="F29" s="88" t="s">
        <v>122</v>
      </c>
      <c r="G29" s="42"/>
      <c r="H29" s="43"/>
      <c r="I29" s="44"/>
      <c r="J29" s="223">
        <v>37</v>
      </c>
      <c r="K29" s="224">
        <v>37</v>
      </c>
      <c r="L29" s="225">
        <v>40</v>
      </c>
      <c r="M29" s="226">
        <v>42</v>
      </c>
      <c r="N29" s="226">
        <v>50</v>
      </c>
      <c r="O29" s="226">
        <v>51</v>
      </c>
      <c r="P29" s="223">
        <v>58</v>
      </c>
      <c r="Q29" s="224">
        <v>62</v>
      </c>
      <c r="R29" s="224">
        <v>72</v>
      </c>
      <c r="S29" s="224">
        <v>81</v>
      </c>
      <c r="T29" s="224">
        <v>86</v>
      </c>
      <c r="U29" s="224">
        <v>93</v>
      </c>
      <c r="V29" s="224">
        <v>96</v>
      </c>
      <c r="W29" s="224">
        <v>101</v>
      </c>
      <c r="X29" s="224">
        <v>104</v>
      </c>
      <c r="Y29" s="227">
        <v>105</v>
      </c>
      <c r="Z29" s="248"/>
    </row>
    <row r="30" spans="3:27" ht="13.5" customHeight="1" thickBot="1" x14ac:dyDescent="0.25">
      <c r="C30" s="20"/>
      <c r="D30" s="93" t="s">
        <v>108</v>
      </c>
      <c r="E30" s="94"/>
      <c r="F30" s="94"/>
      <c r="G30" s="94"/>
      <c r="H30" s="94"/>
      <c r="I30" s="94"/>
      <c r="J30" s="94"/>
      <c r="K30" s="94"/>
      <c r="L30" s="233"/>
      <c r="M30" s="234"/>
      <c r="N30" s="147"/>
      <c r="O30" s="234"/>
      <c r="P30" s="483"/>
      <c r="Q30" s="484"/>
      <c r="R30" s="147"/>
      <c r="S30" s="147"/>
      <c r="T30" s="147"/>
      <c r="U30" s="147"/>
      <c r="V30" s="147"/>
      <c r="W30" s="147"/>
      <c r="X30" s="147"/>
      <c r="Y30" s="147"/>
    </row>
    <row r="31" spans="3:27" ht="13.5" customHeight="1" x14ac:dyDescent="0.2">
      <c r="C31" s="20"/>
      <c r="D31" s="64"/>
      <c r="E31" s="65" t="s">
        <v>104</v>
      </c>
      <c r="F31" s="65"/>
      <c r="G31" s="65"/>
      <c r="H31" s="66"/>
      <c r="I31" s="67"/>
      <c r="J31" s="199">
        <v>286340</v>
      </c>
      <c r="K31" s="200">
        <v>286230</v>
      </c>
      <c r="L31" s="201">
        <v>282183</v>
      </c>
      <c r="M31" s="202">
        <v>285419</v>
      </c>
      <c r="N31" s="202">
        <v>291194</v>
      </c>
      <c r="O31" s="202">
        <v>301620</v>
      </c>
      <c r="P31" s="199">
        <v>314008</v>
      </c>
      <c r="Q31" s="200">
        <v>328612</v>
      </c>
      <c r="R31" s="200">
        <v>342521</v>
      </c>
      <c r="S31" s="200">
        <v>354340</v>
      </c>
      <c r="T31" s="200">
        <v>363568</v>
      </c>
      <c r="U31" s="200">
        <v>367603</v>
      </c>
      <c r="V31" s="200">
        <v>367361</v>
      </c>
      <c r="W31" s="200">
        <v>362653</v>
      </c>
      <c r="X31" s="200">
        <v>362756</v>
      </c>
      <c r="Y31" s="203">
        <v>363776</v>
      </c>
      <c r="Z31" s="477"/>
      <c r="AA31" s="477"/>
    </row>
    <row r="32" spans="3:27" ht="13.5" customHeight="1" x14ac:dyDescent="0.2">
      <c r="C32" s="20"/>
      <c r="D32" s="70"/>
      <c r="E32" s="633" t="s">
        <v>105</v>
      </c>
      <c r="F32" s="71" t="s">
        <v>121</v>
      </c>
      <c r="G32" s="72"/>
      <c r="H32" s="73"/>
      <c r="I32" s="74"/>
      <c r="J32" s="204">
        <v>282309</v>
      </c>
      <c r="K32" s="205">
        <v>282187</v>
      </c>
      <c r="L32" s="206">
        <v>278176</v>
      </c>
      <c r="M32" s="207">
        <v>281377</v>
      </c>
      <c r="N32" s="207">
        <v>287059</v>
      </c>
      <c r="O32" s="207">
        <v>297069</v>
      </c>
      <c r="P32" s="204">
        <v>308930</v>
      </c>
      <c r="Q32" s="205">
        <v>322572</v>
      </c>
      <c r="R32" s="205">
        <v>335308</v>
      </c>
      <c r="S32" s="205">
        <v>345746</v>
      </c>
      <c r="T32" s="205">
        <v>353255</v>
      </c>
      <c r="U32" s="205">
        <v>355758</v>
      </c>
      <c r="V32" s="205">
        <v>354263</v>
      </c>
      <c r="W32" s="205">
        <v>349411</v>
      </c>
      <c r="X32" s="205">
        <v>348608</v>
      </c>
      <c r="Y32" s="208">
        <v>349209</v>
      </c>
      <c r="Z32" s="248"/>
      <c r="AA32" s="248"/>
    </row>
    <row r="33" spans="3:27" ht="13.5" customHeight="1" x14ac:dyDescent="0.2">
      <c r="C33" s="20"/>
      <c r="D33" s="77"/>
      <c r="E33" s="634"/>
      <c r="F33" s="636" t="s">
        <v>105</v>
      </c>
      <c r="G33" s="78" t="s">
        <v>106</v>
      </c>
      <c r="H33" s="37"/>
      <c r="I33" s="38"/>
      <c r="J33" s="209">
        <v>98</v>
      </c>
      <c r="K33" s="210">
        <v>101</v>
      </c>
      <c r="L33" s="211">
        <v>123</v>
      </c>
      <c r="M33" s="212">
        <v>118</v>
      </c>
      <c r="N33" s="212">
        <v>113</v>
      </c>
      <c r="O33" s="212">
        <v>142</v>
      </c>
      <c r="P33" s="209">
        <v>161</v>
      </c>
      <c r="Q33" s="210">
        <v>157</v>
      </c>
      <c r="R33" s="210">
        <v>164</v>
      </c>
      <c r="S33" s="210">
        <v>144</v>
      </c>
      <c r="T33" s="210">
        <v>133</v>
      </c>
      <c r="U33" s="210">
        <v>148</v>
      </c>
      <c r="V33" s="210">
        <v>141</v>
      </c>
      <c r="W33" s="210">
        <v>149</v>
      </c>
      <c r="X33" s="210">
        <v>154</v>
      </c>
      <c r="Y33" s="213">
        <v>159</v>
      </c>
      <c r="Z33" s="248"/>
      <c r="AA33" s="248"/>
    </row>
    <row r="34" spans="3:27" ht="13.5" customHeight="1" x14ac:dyDescent="0.2">
      <c r="C34" s="20"/>
      <c r="D34" s="77"/>
      <c r="E34" s="634"/>
      <c r="F34" s="637"/>
      <c r="G34" s="80" t="s">
        <v>179</v>
      </c>
      <c r="H34" s="81"/>
      <c r="I34" s="82"/>
      <c r="J34" s="214">
        <v>277671</v>
      </c>
      <c r="K34" s="215">
        <v>277664</v>
      </c>
      <c r="L34" s="216">
        <v>275580</v>
      </c>
      <c r="M34" s="217">
        <v>278795</v>
      </c>
      <c r="N34" s="217">
        <v>284495</v>
      </c>
      <c r="O34" s="217">
        <v>294441</v>
      </c>
      <c r="P34" s="214">
        <v>306182</v>
      </c>
      <c r="Q34" s="215">
        <v>319789</v>
      </c>
      <c r="R34" s="215">
        <v>332586</v>
      </c>
      <c r="S34" s="215">
        <v>343016</v>
      </c>
      <c r="T34" s="215">
        <v>350482</v>
      </c>
      <c r="U34" s="215">
        <v>352979</v>
      </c>
      <c r="V34" s="215">
        <v>351465</v>
      </c>
      <c r="W34" s="215">
        <v>346605</v>
      </c>
      <c r="X34" s="215">
        <v>345830</v>
      </c>
      <c r="Y34" s="218">
        <v>346412</v>
      </c>
      <c r="Z34" s="248"/>
      <c r="AA34" s="248"/>
    </row>
    <row r="35" spans="3:27" ht="13.5" customHeight="1" x14ac:dyDescent="0.2">
      <c r="C35" s="20"/>
      <c r="D35" s="77"/>
      <c r="E35" s="634"/>
      <c r="F35" s="637"/>
      <c r="G35" s="80" t="s">
        <v>178</v>
      </c>
      <c r="H35" s="81"/>
      <c r="I35" s="82"/>
      <c r="J35" s="214">
        <v>0</v>
      </c>
      <c r="K35" s="215">
        <v>0</v>
      </c>
      <c r="L35" s="216">
        <v>0</v>
      </c>
      <c r="M35" s="217">
        <v>0</v>
      </c>
      <c r="N35" s="217">
        <v>0</v>
      </c>
      <c r="O35" s="217">
        <v>0</v>
      </c>
      <c r="P35" s="214">
        <v>0</v>
      </c>
      <c r="Q35" s="215">
        <v>0</v>
      </c>
      <c r="R35" s="215">
        <v>0</v>
      </c>
      <c r="S35" s="215">
        <v>0</v>
      </c>
      <c r="T35" s="215">
        <v>0</v>
      </c>
      <c r="U35" s="215">
        <v>0</v>
      </c>
      <c r="V35" s="215">
        <v>0</v>
      </c>
      <c r="W35" s="215">
        <v>0</v>
      </c>
      <c r="X35" s="215">
        <v>24</v>
      </c>
      <c r="Y35" s="218">
        <v>24</v>
      </c>
      <c r="Z35" s="248"/>
      <c r="AA35" s="248"/>
    </row>
    <row r="36" spans="3:27" ht="13.5" customHeight="1" x14ac:dyDescent="0.2">
      <c r="C36" s="20"/>
      <c r="D36" s="77"/>
      <c r="E36" s="634"/>
      <c r="F36" s="637"/>
      <c r="G36" s="80" t="s">
        <v>180</v>
      </c>
      <c r="H36" s="81"/>
      <c r="I36" s="82"/>
      <c r="J36" s="214">
        <v>4540</v>
      </c>
      <c r="K36" s="215">
        <v>4422</v>
      </c>
      <c r="L36" s="216">
        <v>2473</v>
      </c>
      <c r="M36" s="217">
        <v>2464</v>
      </c>
      <c r="N36" s="217">
        <v>2451</v>
      </c>
      <c r="O36" s="217">
        <v>2486</v>
      </c>
      <c r="P36" s="214">
        <v>2587</v>
      </c>
      <c r="Q36" s="215">
        <v>2626</v>
      </c>
      <c r="R36" s="215">
        <v>2558</v>
      </c>
      <c r="S36" s="215">
        <v>2586</v>
      </c>
      <c r="T36" s="215">
        <v>2640</v>
      </c>
      <c r="U36" s="215">
        <v>2631</v>
      </c>
      <c r="V36" s="215">
        <v>2657</v>
      </c>
      <c r="W36" s="215">
        <v>2657</v>
      </c>
      <c r="X36" s="215">
        <v>2600</v>
      </c>
      <c r="Y36" s="218">
        <v>2614</v>
      </c>
      <c r="Z36" s="248"/>
      <c r="AA36" s="248"/>
    </row>
    <row r="37" spans="3:27" ht="13.5" customHeight="1" x14ac:dyDescent="0.2">
      <c r="C37" s="20"/>
      <c r="D37" s="77"/>
      <c r="E37" s="634"/>
      <c r="F37" s="71" t="s">
        <v>237</v>
      </c>
      <c r="G37" s="72"/>
      <c r="H37" s="72"/>
      <c r="I37" s="74"/>
      <c r="J37" s="204">
        <v>3310</v>
      </c>
      <c r="K37" s="205">
        <v>3303</v>
      </c>
      <c r="L37" s="206">
        <v>3238</v>
      </c>
      <c r="M37" s="207">
        <v>3194</v>
      </c>
      <c r="N37" s="207">
        <v>3226</v>
      </c>
      <c r="O37" s="207">
        <v>3615</v>
      </c>
      <c r="P37" s="204">
        <v>4023</v>
      </c>
      <c r="Q37" s="205">
        <v>4893</v>
      </c>
      <c r="R37" s="205">
        <v>5778</v>
      </c>
      <c r="S37" s="205">
        <v>6967</v>
      </c>
      <c r="T37" s="205">
        <v>8580</v>
      </c>
      <c r="U37" s="205">
        <v>10001</v>
      </c>
      <c r="V37" s="205">
        <v>11197</v>
      </c>
      <c r="W37" s="205">
        <v>11256</v>
      </c>
      <c r="X37" s="205">
        <v>12125</v>
      </c>
      <c r="Y37" s="208">
        <v>12520</v>
      </c>
      <c r="Z37" s="248"/>
      <c r="AA37" s="248"/>
    </row>
    <row r="38" spans="3:27" ht="13.5" customHeight="1" thickBot="1" x14ac:dyDescent="0.25">
      <c r="C38" s="20"/>
      <c r="D38" s="87"/>
      <c r="E38" s="635"/>
      <c r="F38" s="88" t="s">
        <v>122</v>
      </c>
      <c r="G38" s="42"/>
      <c r="H38" s="43"/>
      <c r="I38" s="44"/>
      <c r="J38" s="223">
        <v>721</v>
      </c>
      <c r="K38" s="224">
        <v>740</v>
      </c>
      <c r="L38" s="225">
        <v>769</v>
      </c>
      <c r="M38" s="226">
        <v>848</v>
      </c>
      <c r="N38" s="226">
        <v>909</v>
      </c>
      <c r="O38" s="226">
        <v>936</v>
      </c>
      <c r="P38" s="223">
        <v>1055</v>
      </c>
      <c r="Q38" s="224">
        <v>1147</v>
      </c>
      <c r="R38" s="224">
        <v>1435</v>
      </c>
      <c r="S38" s="224">
        <v>1627</v>
      </c>
      <c r="T38" s="224">
        <v>1733</v>
      </c>
      <c r="U38" s="224">
        <v>1844</v>
      </c>
      <c r="V38" s="224">
        <v>1901</v>
      </c>
      <c r="W38" s="224">
        <v>1986</v>
      </c>
      <c r="X38" s="224">
        <v>2023</v>
      </c>
      <c r="Y38" s="227">
        <v>2047</v>
      </c>
      <c r="Z38" s="248"/>
      <c r="AA38" s="248"/>
    </row>
    <row r="39" spans="3:27" ht="13.5" customHeight="1" x14ac:dyDescent="0.2">
      <c r="C39" s="20"/>
      <c r="D39" s="64"/>
      <c r="E39" s="65" t="s">
        <v>157</v>
      </c>
      <c r="F39" s="65"/>
      <c r="G39" s="65"/>
      <c r="H39" s="66"/>
      <c r="I39" s="67"/>
      <c r="J39" s="199">
        <v>136886</v>
      </c>
      <c r="K39" s="200">
        <v>136930</v>
      </c>
      <c r="L39" s="201">
        <v>134727</v>
      </c>
      <c r="M39" s="202">
        <v>136604</v>
      </c>
      <c r="N39" s="202">
        <v>139808</v>
      </c>
      <c r="O39" s="202">
        <v>144502</v>
      </c>
      <c r="P39" s="199">
        <v>150613</v>
      </c>
      <c r="Q39" s="200">
        <v>157799</v>
      </c>
      <c r="R39" s="200">
        <v>164387</v>
      </c>
      <c r="S39" s="200">
        <v>170705</v>
      </c>
      <c r="T39" s="200">
        <v>175049</v>
      </c>
      <c r="U39" s="200">
        <v>176574</v>
      </c>
      <c r="V39" s="200">
        <v>176418</v>
      </c>
      <c r="W39" s="200">
        <v>174058</v>
      </c>
      <c r="X39" s="200">
        <v>174333</v>
      </c>
      <c r="Y39" s="203">
        <v>174772</v>
      </c>
      <c r="Z39" s="401"/>
      <c r="AA39" s="401"/>
    </row>
    <row r="40" spans="3:27" ht="13.5" customHeight="1" x14ac:dyDescent="0.2">
      <c r="C40" s="20"/>
      <c r="D40" s="70"/>
      <c r="E40" s="633" t="s">
        <v>105</v>
      </c>
      <c r="F40" s="71" t="s">
        <v>121</v>
      </c>
      <c r="G40" s="72"/>
      <c r="H40" s="73"/>
      <c r="I40" s="74"/>
      <c r="J40" s="204">
        <v>134971</v>
      </c>
      <c r="K40" s="205">
        <v>134997</v>
      </c>
      <c r="L40" s="206">
        <v>132793</v>
      </c>
      <c r="M40" s="207">
        <v>134698</v>
      </c>
      <c r="N40" s="207">
        <v>137819</v>
      </c>
      <c r="O40" s="207">
        <v>142295</v>
      </c>
      <c r="P40" s="204">
        <v>148213</v>
      </c>
      <c r="Q40" s="205">
        <v>154988</v>
      </c>
      <c r="R40" s="205">
        <v>160969</v>
      </c>
      <c r="S40" s="205">
        <v>166580</v>
      </c>
      <c r="T40" s="205">
        <v>170082</v>
      </c>
      <c r="U40" s="205">
        <v>170806</v>
      </c>
      <c r="V40" s="205">
        <v>170107</v>
      </c>
      <c r="W40" s="205">
        <v>167667</v>
      </c>
      <c r="X40" s="205">
        <v>167572</v>
      </c>
      <c r="Y40" s="208">
        <v>167789</v>
      </c>
      <c r="Z40" s="401"/>
      <c r="AA40" s="401"/>
    </row>
    <row r="41" spans="3:27" ht="13.5" customHeight="1" x14ac:dyDescent="0.2">
      <c r="C41" s="20"/>
      <c r="D41" s="77"/>
      <c r="E41" s="634"/>
      <c r="F41" s="636" t="s">
        <v>105</v>
      </c>
      <c r="G41" s="78" t="s">
        <v>106</v>
      </c>
      <c r="H41" s="37"/>
      <c r="I41" s="38"/>
      <c r="J41" s="209">
        <v>34</v>
      </c>
      <c r="K41" s="210">
        <v>32</v>
      </c>
      <c r="L41" s="211">
        <v>43</v>
      </c>
      <c r="M41" s="212">
        <v>44</v>
      </c>
      <c r="N41" s="212">
        <v>36</v>
      </c>
      <c r="O41" s="212">
        <v>51</v>
      </c>
      <c r="P41" s="209">
        <v>62</v>
      </c>
      <c r="Q41" s="210">
        <v>59</v>
      </c>
      <c r="R41" s="210">
        <v>59</v>
      </c>
      <c r="S41" s="210">
        <v>58</v>
      </c>
      <c r="T41" s="210">
        <v>55</v>
      </c>
      <c r="U41" s="210">
        <v>55</v>
      </c>
      <c r="V41" s="210">
        <v>45</v>
      </c>
      <c r="W41" s="210">
        <v>48</v>
      </c>
      <c r="X41" s="210">
        <v>46</v>
      </c>
      <c r="Y41" s="213">
        <v>49</v>
      </c>
      <c r="Z41" s="401"/>
      <c r="AA41" s="401"/>
    </row>
    <row r="42" spans="3:27" ht="13.5" customHeight="1" x14ac:dyDescent="0.2">
      <c r="C42" s="20"/>
      <c r="D42" s="77"/>
      <c r="E42" s="634"/>
      <c r="F42" s="637"/>
      <c r="G42" s="80" t="s">
        <v>179</v>
      </c>
      <c r="H42" s="81"/>
      <c r="I42" s="82"/>
      <c r="J42" s="214">
        <v>133036</v>
      </c>
      <c r="K42" s="215">
        <v>133101</v>
      </c>
      <c r="L42" s="216">
        <v>131772</v>
      </c>
      <c r="M42" s="217">
        <v>133723</v>
      </c>
      <c r="N42" s="217">
        <v>136855</v>
      </c>
      <c r="O42" s="217">
        <v>141333</v>
      </c>
      <c r="P42" s="214">
        <v>147184</v>
      </c>
      <c r="Q42" s="215">
        <v>153968</v>
      </c>
      <c r="R42" s="215">
        <v>160018</v>
      </c>
      <c r="S42" s="215">
        <v>165608</v>
      </c>
      <c r="T42" s="215">
        <v>169100</v>
      </c>
      <c r="U42" s="215">
        <v>169859</v>
      </c>
      <c r="V42" s="215">
        <v>169125</v>
      </c>
      <c r="W42" s="215">
        <v>166693</v>
      </c>
      <c r="X42" s="215">
        <v>166605</v>
      </c>
      <c r="Y42" s="218">
        <v>166848</v>
      </c>
      <c r="Z42" s="401"/>
      <c r="AA42" s="401"/>
    </row>
    <row r="43" spans="3:27" ht="13.5" customHeight="1" x14ac:dyDescent="0.2">
      <c r="C43" s="20"/>
      <c r="D43" s="77"/>
      <c r="E43" s="634"/>
      <c r="F43" s="637"/>
      <c r="G43" s="80" t="s">
        <v>178</v>
      </c>
      <c r="H43" s="81"/>
      <c r="I43" s="82"/>
      <c r="J43" s="214">
        <v>0</v>
      </c>
      <c r="K43" s="215">
        <v>0</v>
      </c>
      <c r="L43" s="216">
        <v>0</v>
      </c>
      <c r="M43" s="217">
        <v>0</v>
      </c>
      <c r="N43" s="217">
        <v>0</v>
      </c>
      <c r="O43" s="217">
        <v>0</v>
      </c>
      <c r="P43" s="214">
        <v>0</v>
      </c>
      <c r="Q43" s="215">
        <v>0</v>
      </c>
      <c r="R43" s="215">
        <v>0</v>
      </c>
      <c r="S43" s="215">
        <v>0</v>
      </c>
      <c r="T43" s="215">
        <v>0</v>
      </c>
      <c r="U43" s="215">
        <v>0</v>
      </c>
      <c r="V43" s="215">
        <v>0</v>
      </c>
      <c r="W43" s="215">
        <v>0</v>
      </c>
      <c r="X43" s="215">
        <v>15</v>
      </c>
      <c r="Y43" s="218">
        <v>10</v>
      </c>
      <c r="Z43" s="401"/>
      <c r="AA43" s="401"/>
    </row>
    <row r="44" spans="3:27" ht="13.5" customHeight="1" x14ac:dyDescent="0.2">
      <c r="C44" s="20"/>
      <c r="D44" s="77"/>
      <c r="E44" s="634"/>
      <c r="F44" s="637"/>
      <c r="G44" s="80" t="s">
        <v>180</v>
      </c>
      <c r="H44" s="81"/>
      <c r="I44" s="82"/>
      <c r="J44" s="214">
        <v>1901</v>
      </c>
      <c r="K44" s="215">
        <v>1864</v>
      </c>
      <c r="L44" s="216">
        <v>978</v>
      </c>
      <c r="M44" s="217">
        <v>931</v>
      </c>
      <c r="N44" s="217">
        <v>928</v>
      </c>
      <c r="O44" s="217">
        <v>911</v>
      </c>
      <c r="P44" s="214">
        <v>967</v>
      </c>
      <c r="Q44" s="215">
        <v>961</v>
      </c>
      <c r="R44" s="215">
        <v>892</v>
      </c>
      <c r="S44" s="215">
        <v>914</v>
      </c>
      <c r="T44" s="215">
        <v>927</v>
      </c>
      <c r="U44" s="215">
        <v>892</v>
      </c>
      <c r="V44" s="215">
        <v>937</v>
      </c>
      <c r="W44" s="215">
        <v>926</v>
      </c>
      <c r="X44" s="215">
        <v>906</v>
      </c>
      <c r="Y44" s="218">
        <v>882</v>
      </c>
      <c r="Z44" s="401"/>
      <c r="AA44" s="401"/>
    </row>
    <row r="45" spans="3:27" ht="13.5" customHeight="1" x14ac:dyDescent="0.2">
      <c r="C45" s="20"/>
      <c r="D45" s="77"/>
      <c r="E45" s="634"/>
      <c r="F45" s="71" t="s">
        <v>237</v>
      </c>
      <c r="G45" s="72"/>
      <c r="H45" s="72"/>
      <c r="I45" s="74"/>
      <c r="J45" s="204">
        <v>1579</v>
      </c>
      <c r="K45" s="205">
        <v>1579</v>
      </c>
      <c r="L45" s="206">
        <v>1571</v>
      </c>
      <c r="M45" s="207">
        <v>1517</v>
      </c>
      <c r="N45" s="207">
        <v>1572</v>
      </c>
      <c r="O45" s="207">
        <v>1773</v>
      </c>
      <c r="P45" s="204">
        <v>1908</v>
      </c>
      <c r="Q45" s="205">
        <v>2298</v>
      </c>
      <c r="R45" s="205">
        <v>2766</v>
      </c>
      <c r="S45" s="205">
        <v>3374</v>
      </c>
      <c r="T45" s="205">
        <v>4129</v>
      </c>
      <c r="U45" s="205">
        <v>4858</v>
      </c>
      <c r="V45" s="205">
        <v>5391</v>
      </c>
      <c r="W45" s="205">
        <v>5437</v>
      </c>
      <c r="X45" s="205">
        <v>5795</v>
      </c>
      <c r="Y45" s="208">
        <v>5999</v>
      </c>
      <c r="Z45" s="401"/>
      <c r="AA45" s="401"/>
    </row>
    <row r="46" spans="3:27" ht="13.5" customHeight="1" thickBot="1" x14ac:dyDescent="0.25">
      <c r="C46" s="20"/>
      <c r="D46" s="87"/>
      <c r="E46" s="635"/>
      <c r="F46" s="88" t="s">
        <v>122</v>
      </c>
      <c r="G46" s="42"/>
      <c r="H46" s="43"/>
      <c r="I46" s="44"/>
      <c r="J46" s="223">
        <v>336</v>
      </c>
      <c r="K46" s="224">
        <v>354</v>
      </c>
      <c r="L46" s="225">
        <v>363</v>
      </c>
      <c r="M46" s="226">
        <v>389</v>
      </c>
      <c r="N46" s="226">
        <v>417</v>
      </c>
      <c r="O46" s="226">
        <v>434</v>
      </c>
      <c r="P46" s="223">
        <v>492</v>
      </c>
      <c r="Q46" s="224">
        <v>513</v>
      </c>
      <c r="R46" s="224">
        <v>652</v>
      </c>
      <c r="S46" s="224">
        <v>751</v>
      </c>
      <c r="T46" s="224">
        <v>838</v>
      </c>
      <c r="U46" s="224">
        <v>910</v>
      </c>
      <c r="V46" s="224">
        <v>920</v>
      </c>
      <c r="W46" s="224">
        <v>954</v>
      </c>
      <c r="X46" s="224">
        <v>966</v>
      </c>
      <c r="Y46" s="227">
        <v>984</v>
      </c>
      <c r="Z46" s="401"/>
      <c r="AA46" s="401"/>
    </row>
    <row r="47" spans="3:27" ht="13.5" customHeight="1" thickBot="1" x14ac:dyDescent="0.25">
      <c r="C47" s="20"/>
      <c r="D47" s="93" t="s">
        <v>254</v>
      </c>
      <c r="E47" s="94"/>
      <c r="F47" s="94"/>
      <c r="G47" s="94"/>
      <c r="H47" s="94"/>
      <c r="I47" s="94"/>
      <c r="J47" s="94"/>
      <c r="K47" s="94"/>
      <c r="L47" s="233"/>
      <c r="M47" s="234"/>
      <c r="N47" s="147"/>
      <c r="O47" s="234"/>
      <c r="P47" s="483"/>
      <c r="Q47" s="484"/>
      <c r="R47" s="147"/>
      <c r="S47" s="147"/>
      <c r="T47" s="147"/>
      <c r="U47" s="147"/>
      <c r="V47" s="147"/>
      <c r="W47" s="147"/>
      <c r="X47" s="147"/>
      <c r="Y47" s="147"/>
      <c r="Z47" s="401"/>
      <c r="AA47" s="401"/>
    </row>
    <row r="48" spans="3:27" ht="13.5" customHeight="1" x14ac:dyDescent="0.2">
      <c r="C48" s="20"/>
      <c r="D48" s="64"/>
      <c r="E48" s="65" t="s">
        <v>104</v>
      </c>
      <c r="F48" s="65"/>
      <c r="G48" s="65"/>
      <c r="H48" s="66"/>
      <c r="I48" s="67"/>
      <c r="J48" s="405" t="s">
        <v>149</v>
      </c>
      <c r="K48" s="203" t="s">
        <v>149</v>
      </c>
      <c r="L48" s="187">
        <v>22484.6</v>
      </c>
      <c r="M48" s="198">
        <v>22367.699999999903</v>
      </c>
      <c r="N48" s="198">
        <v>22744.299999999919</v>
      </c>
      <c r="O48" s="198">
        <v>23567.799999999937</v>
      </c>
      <c r="P48" s="485">
        <v>24584.299999999905</v>
      </c>
      <c r="Q48" s="486">
        <v>25736.799999999919</v>
      </c>
      <c r="R48" s="486">
        <v>26780.599999999911</v>
      </c>
      <c r="S48" s="486">
        <v>27739.200000000001</v>
      </c>
      <c r="T48" s="486">
        <v>28583</v>
      </c>
      <c r="U48" s="486">
        <v>29283.399999999816</v>
      </c>
      <c r="V48" s="486">
        <v>29513.799999999923</v>
      </c>
      <c r="W48" s="486">
        <v>29629.499999999894</v>
      </c>
      <c r="X48" s="486">
        <v>30303.199999999964</v>
      </c>
      <c r="Y48" s="228">
        <v>30580.799999999985</v>
      </c>
      <c r="Z48" s="248"/>
      <c r="AA48" s="401"/>
    </row>
    <row r="49" spans="3:27" ht="13.5" customHeight="1" x14ac:dyDescent="0.2">
      <c r="C49" s="20"/>
      <c r="D49" s="70"/>
      <c r="E49" s="633" t="s">
        <v>105</v>
      </c>
      <c r="F49" s="71" t="s">
        <v>121</v>
      </c>
      <c r="G49" s="72"/>
      <c r="H49" s="73"/>
      <c r="I49" s="74"/>
      <c r="J49" s="406" t="s">
        <v>149</v>
      </c>
      <c r="K49" s="407" t="s">
        <v>149</v>
      </c>
      <c r="L49" s="174">
        <v>22109.4</v>
      </c>
      <c r="M49" s="181">
        <v>21989.899999999903</v>
      </c>
      <c r="N49" s="181">
        <v>22351.799999999919</v>
      </c>
      <c r="O49" s="181">
        <v>23147.1</v>
      </c>
      <c r="P49" s="487">
        <v>24096.399999999911</v>
      </c>
      <c r="Q49" s="488">
        <v>25129.499999999909</v>
      </c>
      <c r="R49" s="488">
        <v>26047.799999999912</v>
      </c>
      <c r="S49" s="488">
        <v>26829.999999999945</v>
      </c>
      <c r="T49" s="488">
        <v>27476.799999999999</v>
      </c>
      <c r="U49" s="488">
        <v>27969.899999999841</v>
      </c>
      <c r="V49" s="488">
        <v>28104.899999999925</v>
      </c>
      <c r="W49" s="488">
        <v>28194.199999999913</v>
      </c>
      <c r="X49" s="488">
        <v>28771.299999999948</v>
      </c>
      <c r="Y49" s="229">
        <v>28992.899999999983</v>
      </c>
      <c r="Z49" s="401"/>
      <c r="AA49" s="401"/>
    </row>
    <row r="50" spans="3:27" ht="13.5" customHeight="1" x14ac:dyDescent="0.2">
      <c r="C50" s="20"/>
      <c r="D50" s="77"/>
      <c r="E50" s="634"/>
      <c r="F50" s="636" t="s">
        <v>105</v>
      </c>
      <c r="G50" s="78" t="s">
        <v>106</v>
      </c>
      <c r="H50" s="37"/>
      <c r="I50" s="38"/>
      <c r="J50" s="408" t="s">
        <v>149</v>
      </c>
      <c r="K50" s="399" t="s">
        <v>149</v>
      </c>
      <c r="L50" s="175">
        <v>29.6</v>
      </c>
      <c r="M50" s="182">
        <v>27.1</v>
      </c>
      <c r="N50" s="182">
        <v>27.5</v>
      </c>
      <c r="O50" s="182">
        <v>32</v>
      </c>
      <c r="P50" s="489">
        <v>36</v>
      </c>
      <c r="Q50" s="490">
        <v>35.5</v>
      </c>
      <c r="R50" s="490">
        <v>35.9</v>
      </c>
      <c r="S50" s="490">
        <v>34.200000000000003</v>
      </c>
      <c r="T50" s="490">
        <v>30.5</v>
      </c>
      <c r="U50" s="490">
        <v>32.4</v>
      </c>
      <c r="V50" s="490">
        <v>30.3</v>
      </c>
      <c r="W50" s="490">
        <v>31.3</v>
      </c>
      <c r="X50" s="490">
        <v>35.5</v>
      </c>
      <c r="Y50" s="230">
        <v>38.700000000000003</v>
      </c>
      <c r="Z50" s="401"/>
      <c r="AA50" s="401"/>
    </row>
    <row r="51" spans="3:27" ht="13.5" customHeight="1" x14ac:dyDescent="0.2">
      <c r="C51" s="20"/>
      <c r="D51" s="77"/>
      <c r="E51" s="634"/>
      <c r="F51" s="637"/>
      <c r="G51" s="80" t="s">
        <v>179</v>
      </c>
      <c r="H51" s="81"/>
      <c r="I51" s="82"/>
      <c r="J51" s="409" t="s">
        <v>149</v>
      </c>
      <c r="K51" s="410" t="s">
        <v>149</v>
      </c>
      <c r="L51" s="176">
        <v>21422.3</v>
      </c>
      <c r="M51" s="183">
        <v>21343.299999999905</v>
      </c>
      <c r="N51" s="183">
        <v>21728.49999999992</v>
      </c>
      <c r="O51" s="183">
        <v>22532.699999999935</v>
      </c>
      <c r="P51" s="491">
        <v>23473.999999999913</v>
      </c>
      <c r="Q51" s="492">
        <v>24520.099999999908</v>
      </c>
      <c r="R51" s="492">
        <v>25451.799999999908</v>
      </c>
      <c r="S51" s="492">
        <v>26234.399999999943</v>
      </c>
      <c r="T51" s="492">
        <v>26871.8</v>
      </c>
      <c r="U51" s="492">
        <v>27352.199999999852</v>
      </c>
      <c r="V51" s="492">
        <v>27494.09999999994</v>
      </c>
      <c r="W51" s="492">
        <v>27571.699999999917</v>
      </c>
      <c r="X51" s="492">
        <v>28147.299999999948</v>
      </c>
      <c r="Y51" s="231">
        <v>28365.399999999991</v>
      </c>
      <c r="Z51" s="401"/>
      <c r="AA51" s="401"/>
    </row>
    <row r="52" spans="3:27" ht="13.5" customHeight="1" x14ac:dyDescent="0.2">
      <c r="C52" s="20"/>
      <c r="D52" s="77"/>
      <c r="E52" s="634"/>
      <c r="F52" s="637"/>
      <c r="G52" s="80" t="s">
        <v>178</v>
      </c>
      <c r="H52" s="81"/>
      <c r="I52" s="82"/>
      <c r="J52" s="409" t="s">
        <v>149</v>
      </c>
      <c r="K52" s="410" t="s">
        <v>149</v>
      </c>
      <c r="L52" s="176">
        <v>0</v>
      </c>
      <c r="M52" s="183">
        <v>0</v>
      </c>
      <c r="N52" s="183">
        <v>0</v>
      </c>
      <c r="O52" s="183">
        <v>0</v>
      </c>
      <c r="P52" s="491">
        <v>0</v>
      </c>
      <c r="Q52" s="492">
        <v>0</v>
      </c>
      <c r="R52" s="492">
        <v>0</v>
      </c>
      <c r="S52" s="492">
        <v>0</v>
      </c>
      <c r="T52" s="492">
        <v>0</v>
      </c>
      <c r="U52" s="492">
        <v>0</v>
      </c>
      <c r="V52" s="492">
        <v>0</v>
      </c>
      <c r="W52" s="492">
        <v>0</v>
      </c>
      <c r="X52" s="492">
        <v>3</v>
      </c>
      <c r="Y52" s="218">
        <v>3</v>
      </c>
      <c r="Z52" s="401"/>
      <c r="AA52" s="401"/>
    </row>
    <row r="53" spans="3:27" ht="13.5" customHeight="1" x14ac:dyDescent="0.2">
      <c r="C53" s="20"/>
      <c r="D53" s="77"/>
      <c r="E53" s="634"/>
      <c r="F53" s="637"/>
      <c r="G53" s="80" t="s">
        <v>180</v>
      </c>
      <c r="H53" s="81"/>
      <c r="I53" s="82"/>
      <c r="J53" s="411" t="s">
        <v>149</v>
      </c>
      <c r="K53" s="398" t="s">
        <v>149</v>
      </c>
      <c r="L53" s="176">
        <v>657.5</v>
      </c>
      <c r="M53" s="183">
        <v>619.5</v>
      </c>
      <c r="N53" s="183">
        <v>595.79999999999995</v>
      </c>
      <c r="O53" s="183">
        <v>582.4</v>
      </c>
      <c r="P53" s="491">
        <v>586.4</v>
      </c>
      <c r="Q53" s="492">
        <v>573.9</v>
      </c>
      <c r="R53" s="492">
        <v>560.1</v>
      </c>
      <c r="S53" s="492">
        <v>561.4</v>
      </c>
      <c r="T53" s="492">
        <v>574.5</v>
      </c>
      <c r="U53" s="492">
        <v>585.29999999999995</v>
      </c>
      <c r="V53" s="492">
        <v>580.49999999999989</v>
      </c>
      <c r="W53" s="492">
        <v>591.20000000000005</v>
      </c>
      <c r="X53" s="492">
        <v>585.5</v>
      </c>
      <c r="Y53" s="231">
        <v>585.79999999999995</v>
      </c>
      <c r="Z53" s="401"/>
      <c r="AA53" s="401"/>
    </row>
    <row r="54" spans="3:27" ht="13.5" customHeight="1" x14ac:dyDescent="0.2">
      <c r="C54" s="20"/>
      <c r="D54" s="77"/>
      <c r="E54" s="634"/>
      <c r="F54" s="71" t="s">
        <v>237</v>
      </c>
      <c r="G54" s="72"/>
      <c r="H54" s="72"/>
      <c r="I54" s="74"/>
      <c r="J54" s="412" t="s">
        <v>149</v>
      </c>
      <c r="K54" s="413" t="s">
        <v>149</v>
      </c>
      <c r="L54" s="174">
        <v>304.39999999999998</v>
      </c>
      <c r="M54" s="181">
        <v>301.8</v>
      </c>
      <c r="N54" s="181">
        <v>311.60000000000002</v>
      </c>
      <c r="O54" s="181">
        <v>339</v>
      </c>
      <c r="P54" s="487">
        <v>394.2</v>
      </c>
      <c r="Q54" s="488">
        <v>505.09999999999997</v>
      </c>
      <c r="R54" s="488">
        <v>605.70000000000005</v>
      </c>
      <c r="S54" s="488">
        <v>767.2</v>
      </c>
      <c r="T54" s="488">
        <v>956.5</v>
      </c>
      <c r="U54" s="488">
        <v>1145.2</v>
      </c>
      <c r="V54" s="488">
        <v>1229.9000000000003</v>
      </c>
      <c r="W54" s="488">
        <v>1249</v>
      </c>
      <c r="X54" s="488">
        <v>1345.6</v>
      </c>
      <c r="Y54" s="229">
        <v>1400.8000000000002</v>
      </c>
      <c r="Z54" s="401"/>
      <c r="AA54" s="401"/>
    </row>
    <row r="55" spans="3:27" ht="13.5" customHeight="1" thickBot="1" x14ac:dyDescent="0.25">
      <c r="C55" s="20"/>
      <c r="D55" s="87"/>
      <c r="E55" s="635"/>
      <c r="F55" s="88" t="s">
        <v>122</v>
      </c>
      <c r="G55" s="42"/>
      <c r="H55" s="43"/>
      <c r="I55" s="44"/>
      <c r="J55" s="414" t="s">
        <v>149</v>
      </c>
      <c r="K55" s="415" t="s">
        <v>149</v>
      </c>
      <c r="L55" s="177">
        <v>70.8</v>
      </c>
      <c r="M55" s="184">
        <v>76</v>
      </c>
      <c r="N55" s="184">
        <v>80.900000000000006</v>
      </c>
      <c r="O55" s="184">
        <v>81.7</v>
      </c>
      <c r="P55" s="493">
        <v>93.7</v>
      </c>
      <c r="Q55" s="494">
        <v>102.2</v>
      </c>
      <c r="R55" s="494">
        <v>127.1</v>
      </c>
      <c r="S55" s="494">
        <v>142</v>
      </c>
      <c r="T55" s="494">
        <v>149.69999999999999</v>
      </c>
      <c r="U55" s="494">
        <v>168.3</v>
      </c>
      <c r="V55" s="494">
        <v>179</v>
      </c>
      <c r="W55" s="494">
        <v>186.3</v>
      </c>
      <c r="X55" s="494">
        <v>186.29999999999995</v>
      </c>
      <c r="Y55" s="232">
        <v>187.1</v>
      </c>
      <c r="Z55" s="401"/>
      <c r="AA55" s="401"/>
    </row>
    <row r="56" spans="3:27" ht="13.5" customHeight="1" x14ac:dyDescent="0.2">
      <c r="C56" s="20"/>
      <c r="D56" s="64"/>
      <c r="E56" s="65" t="s">
        <v>181</v>
      </c>
      <c r="F56" s="65"/>
      <c r="G56" s="65"/>
      <c r="H56" s="66"/>
      <c r="I56" s="67"/>
      <c r="J56" s="416" t="s">
        <v>149</v>
      </c>
      <c r="K56" s="400" t="s">
        <v>149</v>
      </c>
      <c r="L56" s="187">
        <v>22466.5</v>
      </c>
      <c r="M56" s="198">
        <v>22344</v>
      </c>
      <c r="N56" s="198">
        <v>22717.3</v>
      </c>
      <c r="O56" s="198">
        <v>23533.4</v>
      </c>
      <c r="P56" s="485">
        <v>24542.199999999903</v>
      </c>
      <c r="Q56" s="486">
        <v>25670.599999999919</v>
      </c>
      <c r="R56" s="486">
        <v>26687.699999999913</v>
      </c>
      <c r="S56" s="486">
        <v>27627.9</v>
      </c>
      <c r="T56" s="486">
        <v>28450.69999999995</v>
      </c>
      <c r="U56" s="486">
        <v>29129.699999999822</v>
      </c>
      <c r="V56" s="486">
        <v>29354.099999999919</v>
      </c>
      <c r="W56" s="486">
        <v>29463.199999999903</v>
      </c>
      <c r="X56" s="486">
        <v>30126.499999999975</v>
      </c>
      <c r="Y56" s="329">
        <v>30403.69999999999</v>
      </c>
      <c r="Z56" s="401"/>
      <c r="AA56" s="401"/>
    </row>
    <row r="57" spans="3:27" ht="13.5" customHeight="1" x14ac:dyDescent="0.2">
      <c r="C57" s="20"/>
      <c r="D57" s="70"/>
      <c r="E57" s="633" t="s">
        <v>105</v>
      </c>
      <c r="F57" s="71" t="s">
        <v>121</v>
      </c>
      <c r="G57" s="72"/>
      <c r="H57" s="73"/>
      <c r="I57" s="74"/>
      <c r="J57" s="406" t="s">
        <v>149</v>
      </c>
      <c r="K57" s="407" t="s">
        <v>149</v>
      </c>
      <c r="L57" s="174">
        <v>22092.799999999999</v>
      </c>
      <c r="M57" s="181">
        <v>21969.200000000001</v>
      </c>
      <c r="N57" s="181">
        <v>22327.599999999999</v>
      </c>
      <c r="O57" s="181">
        <v>23116.6</v>
      </c>
      <c r="P57" s="487">
        <v>24061.799999999908</v>
      </c>
      <c r="Q57" s="488">
        <v>25077.19999999991</v>
      </c>
      <c r="R57" s="488">
        <v>25972.499999999913</v>
      </c>
      <c r="S57" s="488">
        <v>26745.099999999948</v>
      </c>
      <c r="T57" s="488">
        <v>27385</v>
      </c>
      <c r="U57" s="488">
        <v>27867.799999999843</v>
      </c>
      <c r="V57" s="488">
        <v>27992.199999999928</v>
      </c>
      <c r="W57" s="488">
        <v>28072.299999999916</v>
      </c>
      <c r="X57" s="488">
        <v>28648.199999999957</v>
      </c>
      <c r="Y57" s="330">
        <v>28867.299999999985</v>
      </c>
      <c r="Z57" s="401"/>
      <c r="AA57" s="401"/>
    </row>
    <row r="58" spans="3:27" ht="13.5" customHeight="1" x14ac:dyDescent="0.2">
      <c r="C58" s="20"/>
      <c r="D58" s="77"/>
      <c r="E58" s="634"/>
      <c r="F58" s="636" t="s">
        <v>105</v>
      </c>
      <c r="G58" s="78" t="s">
        <v>106</v>
      </c>
      <c r="H58" s="37"/>
      <c r="I58" s="38"/>
      <c r="J58" s="408" t="s">
        <v>149</v>
      </c>
      <c r="K58" s="399" t="s">
        <v>149</v>
      </c>
      <c r="L58" s="175">
        <v>29.6</v>
      </c>
      <c r="M58" s="182">
        <v>27</v>
      </c>
      <c r="N58" s="182">
        <v>27.5</v>
      </c>
      <c r="O58" s="182">
        <v>31</v>
      </c>
      <c r="P58" s="489">
        <v>35</v>
      </c>
      <c r="Q58" s="490">
        <v>33.5</v>
      </c>
      <c r="R58" s="490">
        <v>33.9</v>
      </c>
      <c r="S58" s="490">
        <v>32.200000000000003</v>
      </c>
      <c r="T58" s="490">
        <v>28.5</v>
      </c>
      <c r="U58" s="490">
        <v>31.4</v>
      </c>
      <c r="V58" s="490">
        <v>29.3</v>
      </c>
      <c r="W58" s="490">
        <v>30.3</v>
      </c>
      <c r="X58" s="490">
        <v>35.5</v>
      </c>
      <c r="Y58" s="331">
        <v>38.700000000000003</v>
      </c>
      <c r="Z58" s="401"/>
      <c r="AA58" s="401"/>
    </row>
    <row r="59" spans="3:27" ht="13.5" customHeight="1" x14ac:dyDescent="0.2">
      <c r="C59" s="20"/>
      <c r="D59" s="77"/>
      <c r="E59" s="634"/>
      <c r="F59" s="637"/>
      <c r="G59" s="80" t="s">
        <v>179</v>
      </c>
      <c r="H59" s="81"/>
      <c r="I59" s="82"/>
      <c r="J59" s="409" t="s">
        <v>149</v>
      </c>
      <c r="K59" s="410" t="s">
        <v>149</v>
      </c>
      <c r="L59" s="176">
        <v>21407.200000000001</v>
      </c>
      <c r="M59" s="183">
        <v>21324.6</v>
      </c>
      <c r="N59" s="183">
        <v>21705.8</v>
      </c>
      <c r="O59" s="183">
        <v>22505.7</v>
      </c>
      <c r="P59" s="491">
        <v>23444.399999999911</v>
      </c>
      <c r="Q59" s="492">
        <v>24473.299999999908</v>
      </c>
      <c r="R59" s="492">
        <v>25381.999999999916</v>
      </c>
      <c r="S59" s="492">
        <v>26156.6</v>
      </c>
      <c r="T59" s="492">
        <v>26786.499999999949</v>
      </c>
      <c r="U59" s="492">
        <v>27254.59999999986</v>
      </c>
      <c r="V59" s="492">
        <v>27385.39999999994</v>
      </c>
      <c r="W59" s="492">
        <v>27453.799999999905</v>
      </c>
      <c r="X59" s="492">
        <v>28027.199999999953</v>
      </c>
      <c r="Y59" s="332">
        <v>28242.799999999992</v>
      </c>
      <c r="Z59" s="401"/>
      <c r="AA59" s="401"/>
    </row>
    <row r="60" spans="3:27" ht="13.5" customHeight="1" x14ac:dyDescent="0.2">
      <c r="C60" s="20"/>
      <c r="D60" s="77"/>
      <c r="E60" s="634"/>
      <c r="F60" s="637"/>
      <c r="G60" s="80" t="s">
        <v>178</v>
      </c>
      <c r="H60" s="81"/>
      <c r="I60" s="82"/>
      <c r="J60" s="409" t="s">
        <v>149</v>
      </c>
      <c r="K60" s="410" t="s">
        <v>149</v>
      </c>
      <c r="L60" s="176">
        <v>0</v>
      </c>
      <c r="M60" s="183">
        <v>0</v>
      </c>
      <c r="N60" s="183">
        <v>0</v>
      </c>
      <c r="O60" s="183">
        <v>0</v>
      </c>
      <c r="P60" s="491">
        <v>0</v>
      </c>
      <c r="Q60" s="492">
        <v>0</v>
      </c>
      <c r="R60" s="492">
        <v>0</v>
      </c>
      <c r="S60" s="492">
        <v>0</v>
      </c>
      <c r="T60" s="492">
        <v>0</v>
      </c>
      <c r="U60" s="492">
        <v>0</v>
      </c>
      <c r="V60" s="492">
        <v>0</v>
      </c>
      <c r="W60" s="492">
        <v>0</v>
      </c>
      <c r="X60" s="492">
        <v>3</v>
      </c>
      <c r="Y60" s="332">
        <v>3</v>
      </c>
      <c r="Z60" s="401"/>
      <c r="AA60" s="401"/>
    </row>
    <row r="61" spans="3:27" ht="13.5" customHeight="1" x14ac:dyDescent="0.2">
      <c r="C61" s="20"/>
      <c r="D61" s="77"/>
      <c r="E61" s="634"/>
      <c r="F61" s="637"/>
      <c r="G61" s="80" t="s">
        <v>180</v>
      </c>
      <c r="H61" s="81"/>
      <c r="I61" s="82"/>
      <c r="J61" s="411" t="s">
        <v>149</v>
      </c>
      <c r="K61" s="398" t="s">
        <v>149</v>
      </c>
      <c r="L61" s="176">
        <v>656</v>
      </c>
      <c r="M61" s="183">
        <v>617.6</v>
      </c>
      <c r="N61" s="183">
        <v>594.29999999999995</v>
      </c>
      <c r="O61" s="183">
        <v>579.9</v>
      </c>
      <c r="P61" s="491">
        <v>582.4</v>
      </c>
      <c r="Q61" s="492">
        <v>570.4</v>
      </c>
      <c r="R61" s="492">
        <v>556.6</v>
      </c>
      <c r="S61" s="492">
        <v>556.29999999999995</v>
      </c>
      <c r="T61" s="492">
        <v>570</v>
      </c>
      <c r="U61" s="492">
        <v>581.79999999999995</v>
      </c>
      <c r="V61" s="492">
        <v>577.49999999999989</v>
      </c>
      <c r="W61" s="492">
        <v>588.20000000000005</v>
      </c>
      <c r="X61" s="492">
        <v>582.5</v>
      </c>
      <c r="Y61" s="332">
        <v>582.79999999999995</v>
      </c>
      <c r="Z61" s="401"/>
      <c r="AA61" s="401"/>
    </row>
    <row r="62" spans="3:27" ht="13.5" customHeight="1" x14ac:dyDescent="0.2">
      <c r="C62" s="20"/>
      <c r="D62" s="77"/>
      <c r="E62" s="634"/>
      <c r="F62" s="71" t="s">
        <v>237</v>
      </c>
      <c r="G62" s="72"/>
      <c r="H62" s="72"/>
      <c r="I62" s="74"/>
      <c r="J62" s="417" t="s">
        <v>149</v>
      </c>
      <c r="K62" s="418" t="s">
        <v>149</v>
      </c>
      <c r="L62" s="174">
        <v>302.89999999999998</v>
      </c>
      <c r="M62" s="181">
        <v>300.10000000000002</v>
      </c>
      <c r="N62" s="181">
        <v>309.60000000000002</v>
      </c>
      <c r="O62" s="181">
        <v>335.5</v>
      </c>
      <c r="P62" s="487">
        <v>387.6</v>
      </c>
      <c r="Q62" s="488">
        <v>493.1</v>
      </c>
      <c r="R62" s="488">
        <v>589.20000000000005</v>
      </c>
      <c r="S62" s="488">
        <v>741.8</v>
      </c>
      <c r="T62" s="488">
        <v>916.7</v>
      </c>
      <c r="U62" s="488">
        <v>1095.9000000000001</v>
      </c>
      <c r="V62" s="488">
        <v>1184.1000000000001</v>
      </c>
      <c r="W62" s="488">
        <v>1205.8</v>
      </c>
      <c r="X62" s="488">
        <v>1293.2000000000005</v>
      </c>
      <c r="Y62" s="330">
        <v>1351.3000000000004</v>
      </c>
      <c r="Z62" s="401"/>
      <c r="AA62" s="401"/>
    </row>
    <row r="63" spans="3:27" ht="13.5" customHeight="1" thickBot="1" x14ac:dyDescent="0.25">
      <c r="C63" s="20"/>
      <c r="D63" s="87"/>
      <c r="E63" s="635"/>
      <c r="F63" s="88" t="s">
        <v>122</v>
      </c>
      <c r="G63" s="42"/>
      <c r="H63" s="43"/>
      <c r="I63" s="44"/>
      <c r="J63" s="414" t="s">
        <v>149</v>
      </c>
      <c r="K63" s="415" t="s">
        <v>149</v>
      </c>
      <c r="L63" s="177">
        <v>70.8</v>
      </c>
      <c r="M63" s="184">
        <v>74.7</v>
      </c>
      <c r="N63" s="184">
        <v>80.099999999999994</v>
      </c>
      <c r="O63" s="184">
        <v>81.3</v>
      </c>
      <c r="P63" s="493">
        <v>92.8</v>
      </c>
      <c r="Q63" s="494">
        <v>100.3</v>
      </c>
      <c r="R63" s="494">
        <v>126</v>
      </c>
      <c r="S63" s="494">
        <v>141</v>
      </c>
      <c r="T63" s="494">
        <v>149</v>
      </c>
      <c r="U63" s="494">
        <v>166</v>
      </c>
      <c r="V63" s="494">
        <v>177.8</v>
      </c>
      <c r="W63" s="494">
        <v>185.1</v>
      </c>
      <c r="X63" s="494">
        <v>185.09999999999997</v>
      </c>
      <c r="Y63" s="333">
        <v>185.10000000000002</v>
      </c>
      <c r="Z63" s="401"/>
      <c r="AA63" s="401"/>
    </row>
    <row r="64" spans="3:27" ht="13.5" x14ac:dyDescent="0.25">
      <c r="D64" s="59"/>
      <c r="E64" s="60"/>
      <c r="F64" s="60"/>
      <c r="G64" s="60"/>
      <c r="H64" s="60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98" t="s">
        <v>231</v>
      </c>
      <c r="Z64" s="401"/>
      <c r="AA64" s="401"/>
    </row>
    <row r="65" spans="5:25" x14ac:dyDescent="0.2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5:25" x14ac:dyDescent="0.2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5:25" x14ac:dyDescent="0.2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</sheetData>
  <mergeCells count="29">
    <mergeCell ref="E49:E55"/>
    <mergeCell ref="F50:F53"/>
    <mergeCell ref="E57:E63"/>
    <mergeCell ref="F58:F61"/>
    <mergeCell ref="E23:E29"/>
    <mergeCell ref="F24:F27"/>
    <mergeCell ref="E32:E38"/>
    <mergeCell ref="F33:F36"/>
    <mergeCell ref="E40:E46"/>
    <mergeCell ref="F41:F44"/>
    <mergeCell ref="U7:U10"/>
    <mergeCell ref="V7:V10"/>
    <mergeCell ref="W7:W10"/>
    <mergeCell ref="X7:X10"/>
    <mergeCell ref="Y7:Y10"/>
    <mergeCell ref="E14:E20"/>
    <mergeCell ref="F15:F18"/>
    <mergeCell ref="O7:O10"/>
    <mergeCell ref="P7:P10"/>
    <mergeCell ref="Q7:Q10"/>
    <mergeCell ref="R7:R10"/>
    <mergeCell ref="S7:S10"/>
    <mergeCell ref="T7:T10"/>
    <mergeCell ref="D7:I11"/>
    <mergeCell ref="J7:J10"/>
    <mergeCell ref="K7:K10"/>
    <mergeCell ref="L7:L10"/>
    <mergeCell ref="M7:M10"/>
    <mergeCell ref="N7:N10"/>
  </mergeCells>
  <conditionalFormatting sqref="G6">
    <cfRule type="expression" dxfId="33" priority="1" stopIfTrue="1">
      <formula>#REF!=" "</formula>
    </cfRule>
  </conditionalFormatting>
  <conditionalFormatting sqref="D6">
    <cfRule type="cellIs" dxfId="32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AB49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8" customWidth="1"/>
    <col min="4" max="4" width="1.140625" style="50" customWidth="1"/>
    <col min="5" max="5" width="2.140625" style="50" customWidth="1"/>
    <col min="6" max="6" width="1.7109375" style="50" customWidth="1"/>
    <col min="7" max="7" width="15.28515625" style="50" customWidth="1"/>
    <col min="8" max="8" width="1.5703125" style="50" customWidth="1"/>
    <col min="9" max="9" width="1.140625" style="50" customWidth="1"/>
    <col min="10" max="14" width="7.42578125" style="50" hidden="1" customWidth="1"/>
    <col min="15" max="25" width="7.42578125" style="50" customWidth="1"/>
    <col min="26" max="16384" width="9.140625" style="50"/>
  </cols>
  <sheetData>
    <row r="1" spans="2:28" ht="12.75" hidden="1" customHeight="1" x14ac:dyDescent="0.2">
      <c r="C1" s="471"/>
    </row>
    <row r="2" spans="2:28" ht="12.75" hidden="1" customHeight="1" x14ac:dyDescent="0.2">
      <c r="C2" s="472"/>
    </row>
    <row r="3" spans="2:28" ht="9" customHeight="1" x14ac:dyDescent="0.2">
      <c r="C3" s="472"/>
    </row>
    <row r="4" spans="2:28" s="51" customFormat="1" ht="15.75" x14ac:dyDescent="0.2">
      <c r="C4" s="472"/>
      <c r="D4" s="15" t="s">
        <v>85</v>
      </c>
      <c r="E4" s="52"/>
      <c r="F4" s="52"/>
      <c r="G4" s="52"/>
      <c r="H4" s="15" t="s">
        <v>170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28" s="51" customFormat="1" ht="15.75" x14ac:dyDescent="0.2">
      <c r="B5" s="235">
        <v>0</v>
      </c>
      <c r="C5" s="472"/>
      <c r="D5" s="100" t="s">
        <v>286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28" s="55" customFormat="1" ht="21" customHeight="1" thickBot="1" x14ac:dyDescent="0.25">
      <c r="C6" s="472"/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</row>
    <row r="7" spans="2:28" ht="6" customHeight="1" x14ac:dyDescent="0.2">
      <c r="C7" s="472"/>
      <c r="D7" s="612" t="s">
        <v>7</v>
      </c>
      <c r="E7" s="613"/>
      <c r="F7" s="613"/>
      <c r="G7" s="613"/>
      <c r="H7" s="613"/>
      <c r="I7" s="614"/>
      <c r="J7" s="610" t="s">
        <v>79</v>
      </c>
      <c r="K7" s="621" t="s">
        <v>80</v>
      </c>
      <c r="L7" s="623" t="s">
        <v>81</v>
      </c>
      <c r="M7" s="610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10" t="s">
        <v>236</v>
      </c>
      <c r="U7" s="610" t="s">
        <v>248</v>
      </c>
      <c r="V7" s="610" t="s">
        <v>252</v>
      </c>
      <c r="W7" s="610" t="s">
        <v>263</v>
      </c>
      <c r="X7" s="610" t="s">
        <v>266</v>
      </c>
      <c r="Y7" s="625" t="s">
        <v>283</v>
      </c>
    </row>
    <row r="8" spans="2:28" ht="6" customHeight="1" x14ac:dyDescent="0.2">
      <c r="C8" s="472"/>
      <c r="D8" s="615"/>
      <c r="E8" s="616"/>
      <c r="F8" s="616"/>
      <c r="G8" s="616"/>
      <c r="H8" s="616"/>
      <c r="I8" s="617"/>
      <c r="J8" s="627"/>
      <c r="K8" s="642"/>
      <c r="L8" s="630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38"/>
    </row>
    <row r="9" spans="2:28" ht="6" customHeight="1" x14ac:dyDescent="0.2">
      <c r="C9" s="473"/>
      <c r="D9" s="615"/>
      <c r="E9" s="616"/>
      <c r="F9" s="616"/>
      <c r="G9" s="616"/>
      <c r="H9" s="616"/>
      <c r="I9" s="617"/>
      <c r="J9" s="627"/>
      <c r="K9" s="642"/>
      <c r="L9" s="630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38"/>
    </row>
    <row r="10" spans="2:28" ht="6" customHeight="1" x14ac:dyDescent="0.2">
      <c r="C10" s="471"/>
      <c r="D10" s="615"/>
      <c r="E10" s="616"/>
      <c r="F10" s="616"/>
      <c r="G10" s="616"/>
      <c r="H10" s="616"/>
      <c r="I10" s="617"/>
      <c r="J10" s="627"/>
      <c r="K10" s="642"/>
      <c r="L10" s="630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38"/>
    </row>
    <row r="11" spans="2:28" ht="15" customHeight="1" thickBot="1" x14ac:dyDescent="0.25">
      <c r="C11" s="472"/>
      <c r="D11" s="618"/>
      <c r="E11" s="619"/>
      <c r="F11" s="619"/>
      <c r="G11" s="619"/>
      <c r="H11" s="619"/>
      <c r="I11" s="620"/>
      <c r="J11" s="18" t="s">
        <v>156</v>
      </c>
      <c r="K11" s="19" t="s">
        <v>156</v>
      </c>
      <c r="L11" s="178"/>
      <c r="M11" s="18"/>
      <c r="N11" s="18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9"/>
    </row>
    <row r="12" spans="2:28" ht="13.5" thickTop="1" x14ac:dyDescent="0.2">
      <c r="C12" s="472"/>
      <c r="D12" s="109"/>
      <c r="E12" s="110" t="s">
        <v>104</v>
      </c>
      <c r="F12" s="110"/>
      <c r="G12" s="110"/>
      <c r="H12" s="111"/>
      <c r="I12" s="112"/>
      <c r="J12" s="113">
        <v>5067</v>
      </c>
      <c r="K12" s="114">
        <v>4994</v>
      </c>
      <c r="L12" s="251">
        <v>4834</v>
      </c>
      <c r="M12" s="113">
        <v>4815</v>
      </c>
      <c r="N12" s="113">
        <v>4808</v>
      </c>
      <c r="O12" s="302">
        <v>4809</v>
      </c>
      <c r="P12" s="302">
        <v>4826</v>
      </c>
      <c r="Q12" s="302">
        <v>4880</v>
      </c>
      <c r="R12" s="302">
        <v>4931</v>
      </c>
      <c r="S12" s="302">
        <v>5011</v>
      </c>
      <c r="T12" s="302">
        <v>5085</v>
      </c>
      <c r="U12" s="302">
        <v>5158</v>
      </c>
      <c r="V12" s="302">
        <v>5209</v>
      </c>
      <c r="W12" s="302">
        <v>5209</v>
      </c>
      <c r="X12" s="302">
        <v>5269</v>
      </c>
      <c r="Y12" s="114">
        <v>5287</v>
      </c>
    </row>
    <row r="13" spans="2:28" ht="12.75" customHeight="1" x14ac:dyDescent="0.2">
      <c r="C13" s="472"/>
      <c r="D13" s="70"/>
      <c r="E13" s="639" t="s">
        <v>105</v>
      </c>
      <c r="F13" s="101" t="s">
        <v>164</v>
      </c>
      <c r="G13" s="101"/>
      <c r="H13" s="37"/>
      <c r="I13" s="38"/>
      <c r="J13" s="39">
        <v>3152</v>
      </c>
      <c r="K13" s="40">
        <v>3079</v>
      </c>
      <c r="L13" s="79">
        <v>2932</v>
      </c>
      <c r="M13" s="39">
        <v>2888</v>
      </c>
      <c r="N13" s="39">
        <v>2843</v>
      </c>
      <c r="O13" s="279">
        <v>2774</v>
      </c>
      <c r="P13" s="279">
        <v>2703</v>
      </c>
      <c r="Q13" s="279">
        <v>2638</v>
      </c>
      <c r="R13" s="279">
        <v>2606</v>
      </c>
      <c r="S13" s="279">
        <v>2603</v>
      </c>
      <c r="T13" s="279">
        <v>2628</v>
      </c>
      <c r="U13" s="279">
        <v>2688</v>
      </c>
      <c r="V13" s="279">
        <v>2744</v>
      </c>
      <c r="W13" s="279">
        <v>2793</v>
      </c>
      <c r="X13" s="279">
        <v>2841</v>
      </c>
      <c r="Y13" s="40">
        <v>2873</v>
      </c>
      <c r="AA13" s="559"/>
      <c r="AB13" s="559"/>
    </row>
    <row r="14" spans="2:28" x14ac:dyDescent="0.2">
      <c r="C14" s="472"/>
      <c r="D14" s="77"/>
      <c r="E14" s="640"/>
      <c r="F14" s="102" t="s">
        <v>165</v>
      </c>
      <c r="G14" s="102"/>
      <c r="H14" s="81"/>
      <c r="I14" s="82"/>
      <c r="J14" s="83">
        <v>1315</v>
      </c>
      <c r="K14" s="84">
        <v>1298</v>
      </c>
      <c r="L14" s="252">
        <v>1255</v>
      </c>
      <c r="M14" s="83">
        <v>1248</v>
      </c>
      <c r="N14" s="83">
        <v>1246</v>
      </c>
      <c r="O14" s="305">
        <v>1264</v>
      </c>
      <c r="P14" s="305">
        <v>1273</v>
      </c>
      <c r="Q14" s="305">
        <v>1315</v>
      </c>
      <c r="R14" s="305">
        <v>1328</v>
      </c>
      <c r="S14" s="305">
        <v>1345</v>
      </c>
      <c r="T14" s="305">
        <v>1356</v>
      </c>
      <c r="U14" s="305">
        <v>1355</v>
      </c>
      <c r="V14" s="305">
        <v>1346</v>
      </c>
      <c r="W14" s="305">
        <v>1307</v>
      </c>
      <c r="X14" s="305">
        <v>1326</v>
      </c>
      <c r="Y14" s="84">
        <v>1304</v>
      </c>
      <c r="AA14" s="559"/>
      <c r="AB14" s="559"/>
    </row>
    <row r="15" spans="2:28" x14ac:dyDescent="0.2">
      <c r="C15" s="472"/>
      <c r="D15" s="77"/>
      <c r="E15" s="640"/>
      <c r="F15" s="102" t="s">
        <v>166</v>
      </c>
      <c r="G15" s="102"/>
      <c r="H15" s="81"/>
      <c r="I15" s="82"/>
      <c r="J15" s="83">
        <v>383</v>
      </c>
      <c r="K15" s="84">
        <v>396</v>
      </c>
      <c r="L15" s="252">
        <v>416</v>
      </c>
      <c r="M15" s="83">
        <v>441</v>
      </c>
      <c r="N15" s="83">
        <v>467</v>
      </c>
      <c r="O15" s="305">
        <v>493</v>
      </c>
      <c r="P15" s="305">
        <v>531</v>
      </c>
      <c r="Q15" s="305">
        <v>563</v>
      </c>
      <c r="R15" s="305">
        <v>599</v>
      </c>
      <c r="S15" s="305">
        <v>631</v>
      </c>
      <c r="T15" s="305">
        <v>647</v>
      </c>
      <c r="U15" s="305">
        <v>647</v>
      </c>
      <c r="V15" s="305">
        <v>654</v>
      </c>
      <c r="W15" s="305">
        <v>655</v>
      </c>
      <c r="X15" s="305">
        <v>646</v>
      </c>
      <c r="Y15" s="84">
        <v>647</v>
      </c>
      <c r="AA15" s="559"/>
      <c r="AB15" s="559"/>
    </row>
    <row r="16" spans="2:28" x14ac:dyDescent="0.2">
      <c r="C16" s="472"/>
      <c r="D16" s="77"/>
      <c r="E16" s="640"/>
      <c r="F16" s="102" t="s">
        <v>167</v>
      </c>
      <c r="G16" s="102"/>
      <c r="H16" s="81"/>
      <c r="I16" s="82"/>
      <c r="J16" s="83">
        <v>128</v>
      </c>
      <c r="K16" s="84">
        <v>128</v>
      </c>
      <c r="L16" s="252">
        <v>132</v>
      </c>
      <c r="M16" s="83">
        <v>129</v>
      </c>
      <c r="N16" s="83">
        <v>139</v>
      </c>
      <c r="O16" s="305">
        <v>149</v>
      </c>
      <c r="P16" s="305">
        <v>177</v>
      </c>
      <c r="Q16" s="305">
        <v>198</v>
      </c>
      <c r="R16" s="305">
        <v>216</v>
      </c>
      <c r="S16" s="305">
        <v>233</v>
      </c>
      <c r="T16" s="305">
        <v>243</v>
      </c>
      <c r="U16" s="305">
        <v>257</v>
      </c>
      <c r="V16" s="305">
        <v>258</v>
      </c>
      <c r="W16" s="305">
        <v>248</v>
      </c>
      <c r="X16" s="305">
        <v>255</v>
      </c>
      <c r="Y16" s="84">
        <v>262</v>
      </c>
      <c r="AA16" s="559"/>
      <c r="AB16" s="559"/>
    </row>
    <row r="17" spans="3:28" x14ac:dyDescent="0.2">
      <c r="C17" s="472"/>
      <c r="D17" s="77"/>
      <c r="E17" s="640"/>
      <c r="F17" s="102" t="s">
        <v>168</v>
      </c>
      <c r="G17" s="102"/>
      <c r="H17" s="81"/>
      <c r="I17" s="82"/>
      <c r="J17" s="83">
        <v>44</v>
      </c>
      <c r="K17" s="84">
        <v>47</v>
      </c>
      <c r="L17" s="252">
        <v>56</v>
      </c>
      <c r="M17" s="83">
        <v>65</v>
      </c>
      <c r="N17" s="83">
        <v>62</v>
      </c>
      <c r="O17" s="305">
        <v>74</v>
      </c>
      <c r="P17" s="305">
        <v>72</v>
      </c>
      <c r="Q17" s="305">
        <v>89</v>
      </c>
      <c r="R17" s="305">
        <v>94</v>
      </c>
      <c r="S17" s="305">
        <v>104</v>
      </c>
      <c r="T17" s="305">
        <v>111</v>
      </c>
      <c r="U17" s="305">
        <v>108</v>
      </c>
      <c r="V17" s="305">
        <v>110</v>
      </c>
      <c r="W17" s="305">
        <v>112</v>
      </c>
      <c r="X17" s="305">
        <v>109</v>
      </c>
      <c r="Y17" s="84">
        <v>112</v>
      </c>
      <c r="AA17" s="559"/>
      <c r="AB17" s="559"/>
    </row>
    <row r="18" spans="3:28" x14ac:dyDescent="0.2">
      <c r="C18" s="473"/>
      <c r="D18" s="77"/>
      <c r="E18" s="640"/>
      <c r="F18" s="102" t="s">
        <v>169</v>
      </c>
      <c r="G18" s="102"/>
      <c r="H18" s="81"/>
      <c r="I18" s="82"/>
      <c r="J18" s="83">
        <v>20</v>
      </c>
      <c r="K18" s="84">
        <v>20</v>
      </c>
      <c r="L18" s="252">
        <v>14</v>
      </c>
      <c r="M18" s="83">
        <v>15</v>
      </c>
      <c r="N18" s="83">
        <v>22</v>
      </c>
      <c r="O18" s="305">
        <v>21</v>
      </c>
      <c r="P18" s="305">
        <v>31</v>
      </c>
      <c r="Q18" s="305">
        <v>35</v>
      </c>
      <c r="R18" s="305">
        <v>42</v>
      </c>
      <c r="S18" s="305">
        <v>46</v>
      </c>
      <c r="T18" s="305">
        <v>44</v>
      </c>
      <c r="U18" s="305">
        <v>50</v>
      </c>
      <c r="V18" s="305">
        <v>44</v>
      </c>
      <c r="W18" s="305">
        <v>40</v>
      </c>
      <c r="X18" s="305">
        <v>42</v>
      </c>
      <c r="Y18" s="84">
        <v>40</v>
      </c>
      <c r="AA18" s="559"/>
      <c r="AB18" s="559"/>
    </row>
    <row r="19" spans="3:28" x14ac:dyDescent="0.2">
      <c r="C19" s="471"/>
      <c r="D19" s="115"/>
      <c r="E19" s="641"/>
      <c r="F19" s="31" t="s">
        <v>8</v>
      </c>
      <c r="G19" s="31"/>
      <c r="H19" s="32"/>
      <c r="I19" s="33"/>
      <c r="J19" s="85">
        <v>25</v>
      </c>
      <c r="K19" s="86">
        <v>26</v>
      </c>
      <c r="L19" s="253">
        <v>29</v>
      </c>
      <c r="M19" s="85">
        <v>29</v>
      </c>
      <c r="N19" s="85">
        <v>29</v>
      </c>
      <c r="O19" s="282">
        <v>34</v>
      </c>
      <c r="P19" s="282">
        <v>39</v>
      </c>
      <c r="Q19" s="282">
        <v>42</v>
      </c>
      <c r="R19" s="282">
        <v>46</v>
      </c>
      <c r="S19" s="282">
        <v>49</v>
      </c>
      <c r="T19" s="282">
        <v>56</v>
      </c>
      <c r="U19" s="282">
        <v>53</v>
      </c>
      <c r="V19" s="282">
        <v>53</v>
      </c>
      <c r="W19" s="282">
        <v>54</v>
      </c>
      <c r="X19" s="282">
        <v>50</v>
      </c>
      <c r="Y19" s="86">
        <v>49</v>
      </c>
      <c r="AA19" s="559"/>
      <c r="AB19" s="559"/>
    </row>
    <row r="20" spans="3:28" ht="13.5" thickBot="1" x14ac:dyDescent="0.25">
      <c r="C20" s="472"/>
      <c r="D20" s="41"/>
      <c r="E20" s="42" t="s">
        <v>9</v>
      </c>
      <c r="F20" s="42"/>
      <c r="G20" s="42"/>
      <c r="H20" s="43"/>
      <c r="I20" s="44"/>
      <c r="J20" s="45">
        <v>217</v>
      </c>
      <c r="K20" s="46">
        <v>221</v>
      </c>
      <c r="L20" s="254">
        <v>231</v>
      </c>
      <c r="M20" s="45">
        <v>238</v>
      </c>
      <c r="N20" s="45">
        <v>252</v>
      </c>
      <c r="O20" s="280">
        <v>278</v>
      </c>
      <c r="P20" s="280">
        <v>319</v>
      </c>
      <c r="Q20" s="280">
        <v>364</v>
      </c>
      <c r="R20" s="280">
        <v>398</v>
      </c>
      <c r="S20" s="280">
        <v>432</v>
      </c>
      <c r="T20" s="280">
        <v>454</v>
      </c>
      <c r="U20" s="280">
        <v>468</v>
      </c>
      <c r="V20" s="280">
        <v>465</v>
      </c>
      <c r="W20" s="280">
        <v>454</v>
      </c>
      <c r="X20" s="280">
        <v>456</v>
      </c>
      <c r="Y20" s="46">
        <v>463</v>
      </c>
      <c r="AA20" s="559"/>
      <c r="AB20" s="559"/>
    </row>
    <row r="21" spans="3:28" ht="13.5" x14ac:dyDescent="0.25">
      <c r="C21" s="472"/>
      <c r="D21" s="59"/>
      <c r="E21" s="60"/>
      <c r="F21" s="60"/>
      <c r="G21" s="60"/>
      <c r="H21" s="6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98" t="s">
        <v>231</v>
      </c>
    </row>
    <row r="22" spans="3:28" x14ac:dyDescent="0.2">
      <c r="C22" s="472"/>
    </row>
    <row r="23" spans="3:28" x14ac:dyDescent="0.2">
      <c r="C23" s="472"/>
    </row>
    <row r="24" spans="3:28" x14ac:dyDescent="0.2">
      <c r="C24" s="472"/>
    </row>
    <row r="25" spans="3:28" x14ac:dyDescent="0.2">
      <c r="C25" s="471"/>
    </row>
    <row r="26" spans="3:28" x14ac:dyDescent="0.2">
      <c r="C26" s="472"/>
    </row>
    <row r="27" spans="3:28" x14ac:dyDescent="0.2">
      <c r="C27" s="472"/>
    </row>
    <row r="28" spans="3:28" x14ac:dyDescent="0.2">
      <c r="C28" s="472"/>
    </row>
    <row r="29" spans="3:28" x14ac:dyDescent="0.2">
      <c r="C29" s="472"/>
    </row>
    <row r="30" spans="3:28" x14ac:dyDescent="0.2">
      <c r="C30" s="472"/>
    </row>
    <row r="31" spans="3:28" x14ac:dyDescent="0.2">
      <c r="C31" s="472"/>
    </row>
    <row r="32" spans="3:28" x14ac:dyDescent="0.2">
      <c r="C32" s="472"/>
    </row>
    <row r="33" spans="3:3" x14ac:dyDescent="0.2">
      <c r="C33" s="473"/>
    </row>
    <row r="34" spans="3:3" x14ac:dyDescent="0.2">
      <c r="C34" s="474"/>
    </row>
    <row r="35" spans="3:3" x14ac:dyDescent="0.2">
      <c r="C35" s="475"/>
    </row>
    <row r="36" spans="3:3" x14ac:dyDescent="0.2">
      <c r="C36" s="475"/>
    </row>
    <row r="37" spans="3:3" x14ac:dyDescent="0.2">
      <c r="C37" s="475"/>
    </row>
    <row r="38" spans="3:3" x14ac:dyDescent="0.2">
      <c r="C38" s="475"/>
    </row>
    <row r="39" spans="3:3" x14ac:dyDescent="0.2">
      <c r="C39" s="476"/>
    </row>
    <row r="40" spans="3:3" x14ac:dyDescent="0.2">
      <c r="C40" s="475"/>
    </row>
    <row r="41" spans="3:3" x14ac:dyDescent="0.2">
      <c r="C41" s="475"/>
    </row>
    <row r="42" spans="3:3" x14ac:dyDescent="0.2">
      <c r="C42" s="474"/>
    </row>
    <row r="43" spans="3:3" x14ac:dyDescent="0.2">
      <c r="C43" s="475"/>
    </row>
    <row r="44" spans="3:3" x14ac:dyDescent="0.2">
      <c r="C44" s="475"/>
    </row>
    <row r="45" spans="3:3" x14ac:dyDescent="0.2">
      <c r="C45" s="475"/>
    </row>
    <row r="46" spans="3:3" x14ac:dyDescent="0.2">
      <c r="C46" s="475"/>
    </row>
    <row r="47" spans="3:3" x14ac:dyDescent="0.2">
      <c r="C47" s="476"/>
    </row>
    <row r="48" spans="3:3" x14ac:dyDescent="0.2">
      <c r="C48" s="475"/>
    </row>
    <row r="49" spans="3:3" x14ac:dyDescent="0.2">
      <c r="C49" s="475"/>
    </row>
  </sheetData>
  <mergeCells count="18">
    <mergeCell ref="V7:V10"/>
    <mergeCell ref="W7:W10"/>
    <mergeCell ref="Y7:Y10"/>
    <mergeCell ref="K7:K10"/>
    <mergeCell ref="L7:L10"/>
    <mergeCell ref="R7:R10"/>
    <mergeCell ref="M7:M10"/>
    <mergeCell ref="N7:N10"/>
    <mergeCell ref="P7:P10"/>
    <mergeCell ref="S7:S10"/>
    <mergeCell ref="Q7:Q10"/>
    <mergeCell ref="X7:X10"/>
    <mergeCell ref="E13:E19"/>
    <mergeCell ref="U7:U10"/>
    <mergeCell ref="J7:J10"/>
    <mergeCell ref="D7:I11"/>
    <mergeCell ref="O7:O10"/>
    <mergeCell ref="T7:T10"/>
  </mergeCells>
  <phoneticPr fontId="0" type="noConversion"/>
  <conditionalFormatting sqref="G6">
    <cfRule type="expression" dxfId="31" priority="1" stopIfTrue="1">
      <formula>#REF!=" "</formula>
    </cfRule>
  </conditionalFormatting>
  <conditionalFormatting sqref="D6">
    <cfRule type="cellIs" dxfId="30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B1:AG32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1.7109375" style="50" customWidth="1"/>
    <col min="7" max="7" width="15.28515625" style="50" customWidth="1"/>
    <col min="8" max="8" width="3.28515625" style="50" customWidth="1"/>
    <col min="9" max="9" width="1.140625" style="50" customWidth="1"/>
    <col min="10" max="14" width="7" style="50" hidden="1" customWidth="1"/>
    <col min="15" max="25" width="7" style="50" customWidth="1"/>
    <col min="26" max="26" width="9.140625" style="518"/>
    <col min="27" max="16384" width="9.140625" style="50"/>
  </cols>
  <sheetData>
    <row r="1" spans="2:33" hidden="1" x14ac:dyDescent="0.2"/>
    <row r="2" spans="2:33" hidden="1" x14ac:dyDescent="0.2"/>
    <row r="3" spans="2:33" ht="9" customHeight="1" x14ac:dyDescent="0.2">
      <c r="C3" s="49"/>
    </row>
    <row r="4" spans="2:33" s="51" customFormat="1" ht="15.75" x14ac:dyDescent="0.2">
      <c r="D4" s="15" t="s">
        <v>86</v>
      </c>
      <c r="E4" s="52"/>
      <c r="F4" s="52"/>
      <c r="G4" s="52"/>
      <c r="H4" s="15" t="s">
        <v>142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18"/>
    </row>
    <row r="5" spans="2:33" s="51" customFormat="1" ht="15.75" x14ac:dyDescent="0.2">
      <c r="D5" s="245" t="s">
        <v>287</v>
      </c>
      <c r="E5" s="52"/>
      <c r="F5" s="52"/>
      <c r="G5" s="52"/>
      <c r="H5" s="15"/>
      <c r="I5" s="53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18"/>
    </row>
    <row r="6" spans="2:33" s="55" customFormat="1" ht="21" customHeight="1" thickBot="1" x14ac:dyDescent="0.25">
      <c r="B6" s="236">
        <v>0</v>
      </c>
      <c r="D6" s="244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  <c r="Z6" s="518"/>
    </row>
    <row r="7" spans="2:33" ht="6" customHeight="1" x14ac:dyDescent="0.2">
      <c r="C7" s="20"/>
      <c r="D7" s="612" t="s">
        <v>10</v>
      </c>
      <c r="E7" s="613"/>
      <c r="F7" s="613"/>
      <c r="G7" s="613"/>
      <c r="H7" s="613"/>
      <c r="I7" s="614"/>
      <c r="J7" s="644" t="s">
        <v>79</v>
      </c>
      <c r="K7" s="621" t="s">
        <v>80</v>
      </c>
      <c r="L7" s="631" t="s">
        <v>81</v>
      </c>
      <c r="M7" s="610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28" t="s">
        <v>236</v>
      </c>
      <c r="U7" s="651" t="s">
        <v>248</v>
      </c>
      <c r="V7" s="610" t="s">
        <v>252</v>
      </c>
      <c r="W7" s="610" t="s">
        <v>263</v>
      </c>
      <c r="X7" s="610" t="s">
        <v>266</v>
      </c>
      <c r="Y7" s="625" t="s">
        <v>283</v>
      </c>
    </row>
    <row r="8" spans="2:33" ht="6" customHeight="1" x14ac:dyDescent="0.2">
      <c r="C8" s="20"/>
      <c r="D8" s="615"/>
      <c r="E8" s="616"/>
      <c r="F8" s="616"/>
      <c r="G8" s="616"/>
      <c r="H8" s="616"/>
      <c r="I8" s="617"/>
      <c r="J8" s="645"/>
      <c r="K8" s="642"/>
      <c r="L8" s="632"/>
      <c r="M8" s="627"/>
      <c r="N8" s="627"/>
      <c r="O8" s="627"/>
      <c r="P8" s="627"/>
      <c r="Q8" s="627"/>
      <c r="R8" s="627"/>
      <c r="S8" s="627"/>
      <c r="T8" s="629"/>
      <c r="U8" s="652"/>
      <c r="V8" s="627"/>
      <c r="W8" s="627"/>
      <c r="X8" s="627"/>
      <c r="Y8" s="638"/>
    </row>
    <row r="9" spans="2:33" ht="6" customHeight="1" x14ac:dyDescent="0.2">
      <c r="C9" s="20"/>
      <c r="D9" s="615"/>
      <c r="E9" s="616"/>
      <c r="F9" s="616"/>
      <c r="G9" s="616"/>
      <c r="H9" s="616"/>
      <c r="I9" s="617"/>
      <c r="J9" s="645"/>
      <c r="K9" s="642"/>
      <c r="L9" s="632"/>
      <c r="M9" s="627"/>
      <c r="N9" s="627"/>
      <c r="O9" s="627"/>
      <c r="P9" s="627"/>
      <c r="Q9" s="627"/>
      <c r="R9" s="627"/>
      <c r="S9" s="627"/>
      <c r="T9" s="629"/>
      <c r="U9" s="652"/>
      <c r="V9" s="627"/>
      <c r="W9" s="627"/>
      <c r="X9" s="627"/>
      <c r="Y9" s="638"/>
    </row>
    <row r="10" spans="2:33" ht="6" customHeight="1" x14ac:dyDescent="0.2">
      <c r="C10" s="20"/>
      <c r="D10" s="615"/>
      <c r="E10" s="616"/>
      <c r="F10" s="616"/>
      <c r="G10" s="616"/>
      <c r="H10" s="616"/>
      <c r="I10" s="617"/>
      <c r="J10" s="645"/>
      <c r="K10" s="642"/>
      <c r="L10" s="632"/>
      <c r="M10" s="627"/>
      <c r="N10" s="627"/>
      <c r="O10" s="627"/>
      <c r="P10" s="627"/>
      <c r="Q10" s="627"/>
      <c r="R10" s="627"/>
      <c r="S10" s="627"/>
      <c r="T10" s="629"/>
      <c r="U10" s="652"/>
      <c r="V10" s="627"/>
      <c r="W10" s="627"/>
      <c r="X10" s="627"/>
      <c r="Y10" s="638"/>
    </row>
    <row r="11" spans="2:33" ht="15" customHeight="1" thickBot="1" x14ac:dyDescent="0.25">
      <c r="C11" s="20"/>
      <c r="D11" s="618"/>
      <c r="E11" s="619"/>
      <c r="F11" s="619"/>
      <c r="G11" s="619"/>
      <c r="H11" s="619"/>
      <c r="I11" s="620"/>
      <c r="J11" s="261" t="s">
        <v>4</v>
      </c>
      <c r="K11" s="19" t="s">
        <v>4</v>
      </c>
      <c r="L11" s="170"/>
      <c r="M11" s="18"/>
      <c r="N11" s="18"/>
      <c r="O11" s="179"/>
      <c r="P11" s="179"/>
      <c r="Q11" s="179"/>
      <c r="R11" s="179"/>
      <c r="S11" s="179"/>
      <c r="T11" s="179"/>
      <c r="U11" s="540"/>
      <c r="V11" s="18"/>
      <c r="W11" s="18"/>
      <c r="X11" s="18"/>
      <c r="Y11" s="521"/>
    </row>
    <row r="12" spans="2:33" ht="13.5" thickTop="1" x14ac:dyDescent="0.2">
      <c r="C12" s="20"/>
      <c r="D12" s="109"/>
      <c r="E12" s="110" t="s">
        <v>104</v>
      </c>
      <c r="F12" s="110"/>
      <c r="G12" s="110"/>
      <c r="H12" s="111"/>
      <c r="I12" s="112"/>
      <c r="J12" s="262">
        <v>286340</v>
      </c>
      <c r="K12" s="114">
        <v>286230</v>
      </c>
      <c r="L12" s="258">
        <v>282183</v>
      </c>
      <c r="M12" s="113">
        <v>285419</v>
      </c>
      <c r="N12" s="113">
        <v>291194</v>
      </c>
      <c r="O12" s="302">
        <v>301620</v>
      </c>
      <c r="P12" s="302">
        <v>314008</v>
      </c>
      <c r="Q12" s="302">
        <v>328612</v>
      </c>
      <c r="R12" s="302">
        <v>342521</v>
      </c>
      <c r="S12" s="302">
        <v>354340</v>
      </c>
      <c r="T12" s="302">
        <v>363568</v>
      </c>
      <c r="U12" s="541">
        <v>367603</v>
      </c>
      <c r="V12" s="113">
        <v>367361</v>
      </c>
      <c r="W12" s="113">
        <v>362653</v>
      </c>
      <c r="X12" s="113">
        <v>362756</v>
      </c>
      <c r="Y12" s="522">
        <v>363776</v>
      </c>
    </row>
    <row r="13" spans="2:33" x14ac:dyDescent="0.2">
      <c r="C13" s="20"/>
      <c r="D13" s="502"/>
      <c r="E13" s="646" t="s">
        <v>105</v>
      </c>
      <c r="F13" s="78" t="s">
        <v>249</v>
      </c>
      <c r="G13" s="36"/>
      <c r="H13" s="37"/>
      <c r="I13" s="38"/>
      <c r="J13" s="506"/>
      <c r="K13" s="399" t="s">
        <v>149</v>
      </c>
      <c r="L13" s="507" t="s">
        <v>149</v>
      </c>
      <c r="M13" s="508" t="s">
        <v>149</v>
      </c>
      <c r="N13" s="508" t="s">
        <v>149</v>
      </c>
      <c r="O13" s="421" t="s">
        <v>149</v>
      </c>
      <c r="P13" s="421" t="s">
        <v>149</v>
      </c>
      <c r="Q13" s="421" t="s">
        <v>149</v>
      </c>
      <c r="R13" s="421" t="s">
        <v>149</v>
      </c>
      <c r="S13" s="421" t="s">
        <v>149</v>
      </c>
      <c r="T13" s="421" t="s">
        <v>149</v>
      </c>
      <c r="U13" s="542">
        <v>737</v>
      </c>
      <c r="V13" s="209">
        <v>932</v>
      </c>
      <c r="W13" s="209">
        <v>950</v>
      </c>
      <c r="X13" s="209">
        <v>758</v>
      </c>
      <c r="Y13" s="523">
        <v>650</v>
      </c>
    </row>
    <row r="14" spans="2:33" ht="12.75" customHeight="1" x14ac:dyDescent="0.2">
      <c r="C14" s="20"/>
      <c r="D14" s="77"/>
      <c r="E14" s="647"/>
      <c r="F14" s="504" t="s">
        <v>256</v>
      </c>
      <c r="G14" s="101"/>
      <c r="H14" s="307"/>
      <c r="I14" s="308"/>
      <c r="J14" s="503">
        <v>23092</v>
      </c>
      <c r="K14" s="312">
        <v>24709</v>
      </c>
      <c r="L14" s="310">
        <v>23849</v>
      </c>
      <c r="M14" s="309">
        <v>22475</v>
      </c>
      <c r="N14" s="309">
        <v>23710</v>
      </c>
      <c r="O14" s="311">
        <v>26384</v>
      </c>
      <c r="P14" s="311">
        <v>30800</v>
      </c>
      <c r="Q14" s="311">
        <v>33040</v>
      </c>
      <c r="R14" s="311">
        <v>31355</v>
      </c>
      <c r="S14" s="311">
        <v>31951</v>
      </c>
      <c r="T14" s="311">
        <v>33141</v>
      </c>
      <c r="U14" s="543">
        <v>37161</v>
      </c>
      <c r="V14" s="309">
        <v>41389</v>
      </c>
      <c r="W14" s="309">
        <v>43779</v>
      </c>
      <c r="X14" s="309">
        <v>44713</v>
      </c>
      <c r="Y14" s="524">
        <v>44724</v>
      </c>
      <c r="Z14" s="557"/>
      <c r="AA14" s="248"/>
      <c r="AB14" s="248"/>
    </row>
    <row r="15" spans="2:33" x14ac:dyDescent="0.2">
      <c r="C15" s="20"/>
      <c r="D15" s="77"/>
      <c r="E15" s="647"/>
      <c r="F15" s="80" t="s">
        <v>11</v>
      </c>
      <c r="G15" s="102"/>
      <c r="H15" s="81"/>
      <c r="I15" s="82"/>
      <c r="J15" s="263">
        <v>71530</v>
      </c>
      <c r="K15" s="84">
        <v>70717</v>
      </c>
      <c r="L15" s="259">
        <v>69519</v>
      </c>
      <c r="M15" s="83">
        <v>72108</v>
      </c>
      <c r="N15" s="83">
        <v>73997</v>
      </c>
      <c r="O15" s="305">
        <v>79025</v>
      </c>
      <c r="P15" s="305">
        <v>81334</v>
      </c>
      <c r="Q15" s="305">
        <v>87263</v>
      </c>
      <c r="R15" s="305">
        <v>92492</v>
      </c>
      <c r="S15" s="305">
        <v>91350</v>
      </c>
      <c r="T15" s="305">
        <v>92365</v>
      </c>
      <c r="U15" s="544">
        <v>92120</v>
      </c>
      <c r="V15" s="83">
        <v>90640</v>
      </c>
      <c r="W15" s="83">
        <v>91390</v>
      </c>
      <c r="X15" s="83">
        <v>91758</v>
      </c>
      <c r="Y15" s="525">
        <v>93046</v>
      </c>
      <c r="AA15" s="248"/>
      <c r="AB15" s="248"/>
    </row>
    <row r="16" spans="2:33" x14ac:dyDescent="0.2">
      <c r="C16" s="20"/>
      <c r="D16" s="77"/>
      <c r="E16" s="647"/>
      <c r="F16" s="80" t="s">
        <v>12</v>
      </c>
      <c r="G16" s="102"/>
      <c r="H16" s="81"/>
      <c r="I16" s="82"/>
      <c r="J16" s="263">
        <v>83303</v>
      </c>
      <c r="K16" s="84">
        <v>84296</v>
      </c>
      <c r="L16" s="259">
        <v>82369</v>
      </c>
      <c r="M16" s="83">
        <v>84573</v>
      </c>
      <c r="N16" s="83">
        <v>85867</v>
      </c>
      <c r="O16" s="305">
        <v>88134</v>
      </c>
      <c r="P16" s="305">
        <v>91521</v>
      </c>
      <c r="Q16" s="305">
        <v>92807</v>
      </c>
      <c r="R16" s="305">
        <v>99884</v>
      </c>
      <c r="S16" s="305">
        <v>106784</v>
      </c>
      <c r="T16" s="305">
        <v>106163</v>
      </c>
      <c r="U16" s="544">
        <v>107065</v>
      </c>
      <c r="V16" s="83">
        <v>103501</v>
      </c>
      <c r="W16" s="83">
        <v>100118</v>
      </c>
      <c r="X16" s="83">
        <v>99914</v>
      </c>
      <c r="Y16" s="525">
        <v>99858</v>
      </c>
      <c r="AA16" s="248"/>
      <c r="AB16" s="248"/>
      <c r="AC16" s="247"/>
      <c r="AD16" s="247"/>
      <c r="AE16" s="247"/>
      <c r="AF16" s="247"/>
      <c r="AG16" s="247"/>
    </row>
    <row r="17" spans="3:28" x14ac:dyDescent="0.2">
      <c r="C17" s="20"/>
      <c r="D17" s="77"/>
      <c r="E17" s="647"/>
      <c r="F17" s="80" t="s">
        <v>13</v>
      </c>
      <c r="G17" s="102"/>
      <c r="H17" s="81"/>
      <c r="I17" s="82"/>
      <c r="J17" s="263">
        <v>85961</v>
      </c>
      <c r="K17" s="84">
        <v>85193</v>
      </c>
      <c r="L17" s="259">
        <v>85883</v>
      </c>
      <c r="M17" s="83">
        <v>85866</v>
      </c>
      <c r="N17" s="83">
        <v>87273</v>
      </c>
      <c r="O17" s="305">
        <v>87927</v>
      </c>
      <c r="P17" s="305">
        <v>90320</v>
      </c>
      <c r="Q17" s="305">
        <v>94775</v>
      </c>
      <c r="R17" s="305">
        <v>96959</v>
      </c>
      <c r="S17" s="305">
        <v>104369</v>
      </c>
      <c r="T17" s="305">
        <v>111217</v>
      </c>
      <c r="U17" s="544">
        <v>110000</v>
      </c>
      <c r="V17" s="83">
        <v>109981</v>
      </c>
      <c r="W17" s="83">
        <v>105869</v>
      </c>
      <c r="X17" s="83">
        <v>104901</v>
      </c>
      <c r="Y17" s="525">
        <v>104749</v>
      </c>
      <c r="AA17" s="248"/>
      <c r="AB17" s="248"/>
    </row>
    <row r="18" spans="3:28" x14ac:dyDescent="0.2">
      <c r="C18" s="20"/>
      <c r="D18" s="77"/>
      <c r="E18" s="647"/>
      <c r="F18" s="80" t="s">
        <v>257</v>
      </c>
      <c r="G18" s="102"/>
      <c r="H18" s="81"/>
      <c r="I18" s="82"/>
      <c r="J18" s="263">
        <v>22454</v>
      </c>
      <c r="K18" s="84">
        <v>21315</v>
      </c>
      <c r="L18" s="260">
        <v>20093</v>
      </c>
      <c r="M18" s="188">
        <v>19997</v>
      </c>
      <c r="N18" s="188">
        <v>19896</v>
      </c>
      <c r="O18" s="306">
        <v>19699</v>
      </c>
      <c r="P18" s="306">
        <v>19586</v>
      </c>
      <c r="Q18" s="306">
        <v>20263</v>
      </c>
      <c r="R18" s="306">
        <v>21344</v>
      </c>
      <c r="S18" s="306">
        <v>19559</v>
      </c>
      <c r="T18" s="306">
        <v>20287</v>
      </c>
      <c r="U18" s="545">
        <v>20334</v>
      </c>
      <c r="V18" s="188">
        <v>20695</v>
      </c>
      <c r="W18" s="188">
        <v>20392</v>
      </c>
      <c r="X18" s="188">
        <v>20577</v>
      </c>
      <c r="Y18" s="526">
        <v>20600</v>
      </c>
      <c r="AA18" s="248"/>
      <c r="AB18" s="248"/>
    </row>
    <row r="19" spans="3:28" ht="13.5" thickBot="1" x14ac:dyDescent="0.25">
      <c r="C19" s="20"/>
      <c r="D19" s="87"/>
      <c r="E19" s="648"/>
      <c r="F19" s="505" t="s">
        <v>115</v>
      </c>
      <c r="G19" s="102"/>
      <c r="H19" s="81"/>
      <c r="I19" s="82"/>
      <c r="J19" s="419" t="s">
        <v>149</v>
      </c>
      <c r="K19" s="420" t="s">
        <v>149</v>
      </c>
      <c r="L19" s="171">
        <v>470</v>
      </c>
      <c r="M19" s="106">
        <v>400</v>
      </c>
      <c r="N19" s="106">
        <v>451</v>
      </c>
      <c r="O19" s="284">
        <v>451</v>
      </c>
      <c r="P19" s="284">
        <v>447</v>
      </c>
      <c r="Q19" s="284">
        <v>464</v>
      </c>
      <c r="R19" s="284">
        <v>487</v>
      </c>
      <c r="S19" s="284">
        <v>327</v>
      </c>
      <c r="T19" s="284">
        <v>395</v>
      </c>
      <c r="U19" s="546">
        <v>186</v>
      </c>
      <c r="V19" s="106">
        <v>223</v>
      </c>
      <c r="W19" s="106">
        <v>155</v>
      </c>
      <c r="X19" s="106">
        <v>135</v>
      </c>
      <c r="Y19" s="527">
        <v>149</v>
      </c>
      <c r="Z19" s="557"/>
      <c r="AA19" s="248"/>
      <c r="AB19" s="248"/>
    </row>
    <row r="20" spans="3:28" ht="13.5" thickBot="1" x14ac:dyDescent="0.25">
      <c r="C20" s="58"/>
      <c r="D20" s="93" t="s">
        <v>184</v>
      </c>
      <c r="E20" s="94"/>
      <c r="F20" s="94"/>
      <c r="G20" s="94"/>
      <c r="H20" s="94"/>
      <c r="I20" s="94"/>
      <c r="J20" s="94"/>
      <c r="K20" s="94"/>
      <c r="L20" s="233"/>
      <c r="M20" s="234"/>
      <c r="N20" s="147"/>
      <c r="O20" s="147"/>
      <c r="P20" s="147"/>
      <c r="Q20" s="147"/>
      <c r="R20" s="147"/>
      <c r="S20" s="147"/>
      <c r="T20" s="94"/>
      <c r="U20" s="93"/>
      <c r="V20" s="483"/>
      <c r="W20" s="483"/>
      <c r="X20" s="483"/>
      <c r="Y20" s="147"/>
    </row>
    <row r="21" spans="3:28" x14ac:dyDescent="0.2">
      <c r="C21" s="58"/>
      <c r="D21" s="77"/>
      <c r="E21" s="640" t="s">
        <v>105</v>
      </c>
      <c r="F21" s="78" t="s">
        <v>249</v>
      </c>
      <c r="G21" s="36"/>
      <c r="H21" s="37"/>
      <c r="I21" s="38"/>
      <c r="J21" s="334">
        <v>8.0645386603338684E-2</v>
      </c>
      <c r="K21" s="514" t="s">
        <v>149</v>
      </c>
      <c r="L21" s="515" t="s">
        <v>149</v>
      </c>
      <c r="M21" s="516" t="s">
        <v>149</v>
      </c>
      <c r="N21" s="516" t="s">
        <v>149</v>
      </c>
      <c r="O21" s="517" t="s">
        <v>149</v>
      </c>
      <c r="P21" s="517" t="s">
        <v>149</v>
      </c>
      <c r="Q21" s="517" t="s">
        <v>149</v>
      </c>
      <c r="R21" s="517" t="s">
        <v>149</v>
      </c>
      <c r="S21" s="517" t="s">
        <v>149</v>
      </c>
      <c r="T21" s="517" t="s">
        <v>149</v>
      </c>
      <c r="U21" s="547">
        <v>2.0048802648509399E-3</v>
      </c>
      <c r="V21" s="552">
        <v>2.5370139998530058E-3</v>
      </c>
      <c r="W21" s="552">
        <v>2.6195840100592025E-3</v>
      </c>
      <c r="X21" s="552">
        <v>2.0895588219078387E-3</v>
      </c>
      <c r="Y21" s="528">
        <v>1.7868138634764251E-3</v>
      </c>
      <c r="AA21" s="558"/>
    </row>
    <row r="22" spans="3:28" ht="15" x14ac:dyDescent="0.2">
      <c r="C22" s="58"/>
      <c r="D22" s="77"/>
      <c r="E22" s="640"/>
      <c r="F22" s="504" t="s">
        <v>256</v>
      </c>
      <c r="G22" s="101"/>
      <c r="H22" s="307"/>
      <c r="I22" s="308"/>
      <c r="J22" s="509"/>
      <c r="K22" s="510">
        <v>8.632568214373057E-2</v>
      </c>
      <c r="L22" s="511">
        <v>8.4516076446844779E-2</v>
      </c>
      <c r="M22" s="512">
        <v>7.8743881801842205E-2</v>
      </c>
      <c r="N22" s="512">
        <v>8.1423380976256385E-2</v>
      </c>
      <c r="O22" s="513">
        <v>8.7474305417412634E-2</v>
      </c>
      <c r="P22" s="513">
        <v>9.808667295100762E-2</v>
      </c>
      <c r="Q22" s="513">
        <v>0.10054410672769101</v>
      </c>
      <c r="R22" s="513">
        <v>9.1541832471585691E-2</v>
      </c>
      <c r="S22" s="513">
        <v>9.017045775244116E-2</v>
      </c>
      <c r="T22" s="513">
        <v>9.1154887118778324E-2</v>
      </c>
      <c r="U22" s="548">
        <v>0.10109003462975003</v>
      </c>
      <c r="V22" s="512">
        <v>0.11266574296128332</v>
      </c>
      <c r="W22" s="512">
        <v>0.12071870355408613</v>
      </c>
      <c r="X22" s="512">
        <v>0.12325916042739472</v>
      </c>
      <c r="Y22" s="529">
        <v>0.12294378958479944</v>
      </c>
      <c r="Z22" s="537"/>
      <c r="AA22" s="558"/>
    </row>
    <row r="23" spans="3:28" x14ac:dyDescent="0.2">
      <c r="C23" s="58"/>
      <c r="D23" s="77"/>
      <c r="E23" s="649"/>
      <c r="F23" s="102" t="s">
        <v>11</v>
      </c>
      <c r="G23" s="102"/>
      <c r="H23" s="81"/>
      <c r="I23" s="82"/>
      <c r="J23" s="335">
        <v>0.24980792065376825</v>
      </c>
      <c r="K23" s="336">
        <v>0.24706355029172344</v>
      </c>
      <c r="L23" s="337">
        <v>0.24636140376989402</v>
      </c>
      <c r="M23" s="338">
        <v>0.25263910251244659</v>
      </c>
      <c r="N23" s="338">
        <v>0.25411581282581369</v>
      </c>
      <c r="O23" s="339">
        <v>0.26200185664080633</v>
      </c>
      <c r="P23" s="339">
        <v>0.25901887849991084</v>
      </c>
      <c r="Q23" s="339">
        <v>0.26555025379474884</v>
      </c>
      <c r="R23" s="339">
        <v>0.27003307826381451</v>
      </c>
      <c r="S23" s="339">
        <v>0.25780323982615566</v>
      </c>
      <c r="T23" s="339">
        <v>0.25405151168419665</v>
      </c>
      <c r="U23" s="549">
        <v>0.25059643147634814</v>
      </c>
      <c r="V23" s="338">
        <v>0.24673277783978156</v>
      </c>
      <c r="W23" s="338">
        <v>0.25200398176769528</v>
      </c>
      <c r="X23" s="338">
        <v>0.25294688440714969</v>
      </c>
      <c r="Y23" s="530">
        <v>0.2557782811400422</v>
      </c>
      <c r="AA23" s="558"/>
    </row>
    <row r="24" spans="3:28" x14ac:dyDescent="0.2">
      <c r="C24" s="58"/>
      <c r="D24" s="77"/>
      <c r="E24" s="649"/>
      <c r="F24" s="102" t="s">
        <v>12</v>
      </c>
      <c r="G24" s="102"/>
      <c r="H24" s="81"/>
      <c r="I24" s="82"/>
      <c r="J24" s="335">
        <v>0.29092337780261229</v>
      </c>
      <c r="K24" s="336">
        <v>0.29450441952276141</v>
      </c>
      <c r="L24" s="337">
        <v>0.29189922851482902</v>
      </c>
      <c r="M24" s="338">
        <v>0.29631173818141049</v>
      </c>
      <c r="N24" s="338">
        <v>0.29487901536432753</v>
      </c>
      <c r="O24" s="339">
        <v>0.29220210861348717</v>
      </c>
      <c r="P24" s="339">
        <v>0.29146072711523274</v>
      </c>
      <c r="Q24" s="339">
        <v>0.28242121407617493</v>
      </c>
      <c r="R24" s="339">
        <v>0.29161423679132081</v>
      </c>
      <c r="S24" s="339">
        <v>0.30136027544166621</v>
      </c>
      <c r="T24" s="339">
        <v>0.29200314659155924</v>
      </c>
      <c r="U24" s="549">
        <v>0.29125170360415992</v>
      </c>
      <c r="V24" s="338">
        <v>0.28174193776693768</v>
      </c>
      <c r="W24" s="338">
        <v>0.27607106517800761</v>
      </c>
      <c r="X24" s="338">
        <v>0.27543031679696545</v>
      </c>
      <c r="Y24" s="530">
        <v>0.27450409042927515</v>
      </c>
      <c r="AA24" s="558"/>
    </row>
    <row r="25" spans="3:28" x14ac:dyDescent="0.2">
      <c r="C25" s="58"/>
      <c r="D25" s="77"/>
      <c r="E25" s="649"/>
      <c r="F25" s="102" t="s">
        <v>13</v>
      </c>
      <c r="G25" s="102"/>
      <c r="H25" s="81"/>
      <c r="I25" s="82"/>
      <c r="J25" s="335">
        <v>0.30020604875323043</v>
      </c>
      <c r="K25" s="336">
        <v>0.29763826293540158</v>
      </c>
      <c r="L25" s="337">
        <v>0.30435214027776303</v>
      </c>
      <c r="M25" s="338">
        <v>0.3008419201244486</v>
      </c>
      <c r="N25" s="338">
        <v>0.29970741155380948</v>
      </c>
      <c r="O25" s="339">
        <v>0.29151581460115378</v>
      </c>
      <c r="P25" s="339">
        <v>0.28763598379659117</v>
      </c>
      <c r="Q25" s="339">
        <v>0.28841003980378077</v>
      </c>
      <c r="R25" s="339">
        <v>0.28307461440320447</v>
      </c>
      <c r="S25" s="339">
        <v>0.29454478749223911</v>
      </c>
      <c r="T25" s="339">
        <v>0.30590426000088017</v>
      </c>
      <c r="U25" s="549">
        <v>0.29923586042551337</v>
      </c>
      <c r="V25" s="338">
        <v>0.29938126257278264</v>
      </c>
      <c r="W25" s="338">
        <v>0.29192919953785024</v>
      </c>
      <c r="X25" s="338">
        <v>0.2891778495738182</v>
      </c>
      <c r="Y25" s="530">
        <v>0.28794917751583393</v>
      </c>
      <c r="AA25" s="558"/>
    </row>
    <row r="26" spans="3:28" x14ac:dyDescent="0.2">
      <c r="C26" s="58"/>
      <c r="D26" s="77"/>
      <c r="E26" s="649"/>
      <c r="F26" s="102" t="s">
        <v>257</v>
      </c>
      <c r="G26" s="102"/>
      <c r="H26" s="81"/>
      <c r="I26" s="82"/>
      <c r="J26" s="335">
        <v>7.8417266187050361E-2</v>
      </c>
      <c r="K26" s="336">
        <v>7.4468085106382975E-2</v>
      </c>
      <c r="L26" s="340">
        <v>7.1205565182877781E-2</v>
      </c>
      <c r="M26" s="341">
        <v>7.0061908982933865E-2</v>
      </c>
      <c r="N26" s="341">
        <v>6.8325583631530865E-2</v>
      </c>
      <c r="O26" s="342">
        <v>6.5310655792056235E-2</v>
      </c>
      <c r="P26" s="342">
        <v>6.2374207026572571E-2</v>
      </c>
      <c r="Q26" s="342">
        <v>6.1662386035811229E-2</v>
      </c>
      <c r="R26" s="342">
        <v>6.2314427436565935E-2</v>
      </c>
      <c r="S26" s="342">
        <v>5.5198397019811482E-2</v>
      </c>
      <c r="T26" s="342">
        <v>5.5799740351186025E-2</v>
      </c>
      <c r="U26" s="550">
        <v>5.5315108962658087E-2</v>
      </c>
      <c r="V26" s="341">
        <v>5.6334232539654451E-2</v>
      </c>
      <c r="W26" s="341">
        <v>5.6230060140133958E-2</v>
      </c>
      <c r="X26" s="341">
        <v>5.6724078995247493E-2</v>
      </c>
      <c r="Y26" s="531">
        <v>5.6628254750175931E-2</v>
      </c>
      <c r="AA26" s="558"/>
    </row>
    <row r="27" spans="3:28" ht="13.5" thickBot="1" x14ac:dyDescent="0.25">
      <c r="C27" s="58"/>
      <c r="D27" s="87"/>
      <c r="E27" s="650"/>
      <c r="F27" s="102" t="s">
        <v>115</v>
      </c>
      <c r="G27" s="102"/>
      <c r="H27" s="81"/>
      <c r="I27" s="82"/>
      <c r="J27" s="419" t="s">
        <v>149</v>
      </c>
      <c r="K27" s="420" t="s">
        <v>149</v>
      </c>
      <c r="L27" s="321">
        <v>1.6655858077913978E-3</v>
      </c>
      <c r="M27" s="318">
        <v>1.4014483969182149E-3</v>
      </c>
      <c r="N27" s="318">
        <v>1.5487956482619833E-3</v>
      </c>
      <c r="O27" s="322">
        <v>1.4952589350838803E-3</v>
      </c>
      <c r="P27" s="322">
        <v>1.4235306106850781E-3</v>
      </c>
      <c r="Q27" s="322">
        <v>1.4119995617932395E-3</v>
      </c>
      <c r="R27" s="322">
        <v>1.4218106335086025E-3</v>
      </c>
      <c r="S27" s="322">
        <v>9.2284246768640284E-4</v>
      </c>
      <c r="T27" s="322">
        <v>1.0864542533996391E-3</v>
      </c>
      <c r="U27" s="551">
        <v>5.0598063671950444E-4</v>
      </c>
      <c r="V27" s="318">
        <v>6.0703231970731788E-4</v>
      </c>
      <c r="W27" s="318">
        <v>4.2740581216755413E-4</v>
      </c>
      <c r="X27" s="318">
        <v>3.721509775165676E-4</v>
      </c>
      <c r="Y27" s="532">
        <v>4.0959271639690357E-4</v>
      </c>
      <c r="Z27" s="537"/>
      <c r="AA27" s="558"/>
    </row>
    <row r="28" spans="3:28" ht="13.5" x14ac:dyDescent="0.25">
      <c r="D28" s="59" t="s">
        <v>83</v>
      </c>
      <c r="E28" s="60"/>
      <c r="F28" s="60"/>
      <c r="G28" s="60"/>
      <c r="H28" s="60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98" t="s">
        <v>231</v>
      </c>
    </row>
    <row r="29" spans="3:28" x14ac:dyDescent="0.2">
      <c r="D29" s="48" t="s">
        <v>4</v>
      </c>
      <c r="E29" s="643" t="s">
        <v>250</v>
      </c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</row>
    <row r="32" spans="3:28" x14ac:dyDescent="0.2">
      <c r="Y32" s="249"/>
    </row>
  </sheetData>
  <mergeCells count="20">
    <mergeCell ref="X7:X10"/>
    <mergeCell ref="Q7:Q10"/>
    <mergeCell ref="R7:R10"/>
    <mergeCell ref="U7:U10"/>
    <mergeCell ref="P7:P10"/>
    <mergeCell ref="E29:Y29"/>
    <mergeCell ref="D7:I11"/>
    <mergeCell ref="J7:J10"/>
    <mergeCell ref="Y7:Y10"/>
    <mergeCell ref="K7:K10"/>
    <mergeCell ref="T7:T10"/>
    <mergeCell ref="E13:E19"/>
    <mergeCell ref="L7:L10"/>
    <mergeCell ref="O7:O10"/>
    <mergeCell ref="E21:E27"/>
    <mergeCell ref="M7:M10"/>
    <mergeCell ref="N7:N10"/>
    <mergeCell ref="W7:W10"/>
    <mergeCell ref="S7:S10"/>
    <mergeCell ref="V7:V10"/>
  </mergeCells>
  <phoneticPr fontId="0" type="noConversion"/>
  <conditionalFormatting sqref="G6">
    <cfRule type="expression" dxfId="29" priority="1" stopIfTrue="1">
      <formula>#REF!=" "</formula>
    </cfRule>
  </conditionalFormatting>
  <conditionalFormatting sqref="D6">
    <cfRule type="cellIs" dxfId="28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C1:AD2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2.85546875" style="50" customWidth="1"/>
    <col min="9" max="9" width="1.140625" style="50" customWidth="1"/>
    <col min="10" max="14" width="6.85546875" style="50" hidden="1" customWidth="1"/>
    <col min="15" max="25" width="6.85546875" style="50" customWidth="1"/>
    <col min="26" max="50" width="10.7109375" style="50" customWidth="1"/>
    <col min="51" max="16384" width="9.140625" style="50"/>
  </cols>
  <sheetData>
    <row r="1" spans="3:30" hidden="1" x14ac:dyDescent="0.2"/>
    <row r="2" spans="3:30" hidden="1" x14ac:dyDescent="0.2"/>
    <row r="3" spans="3:30" ht="9" customHeight="1" x14ac:dyDescent="0.2">
      <c r="C3" s="49"/>
    </row>
    <row r="4" spans="3:30" s="51" customFormat="1" ht="15.75" x14ac:dyDescent="0.2">
      <c r="D4" s="15" t="s">
        <v>87</v>
      </c>
      <c r="E4" s="52"/>
      <c r="F4" s="52"/>
      <c r="G4" s="52"/>
      <c r="H4" s="15" t="s">
        <v>197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3:30" s="51" customFormat="1" ht="15.75" x14ac:dyDescent="0.2">
      <c r="D5" s="100" t="s">
        <v>288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3:30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  <c r="Z6" s="14"/>
    </row>
    <row r="7" spans="3:30" ht="6" customHeight="1" x14ac:dyDescent="0.2">
      <c r="C7" s="20"/>
      <c r="D7" s="612" t="s">
        <v>10</v>
      </c>
      <c r="E7" s="613"/>
      <c r="F7" s="613"/>
      <c r="G7" s="613"/>
      <c r="H7" s="613"/>
      <c r="I7" s="614"/>
      <c r="J7" s="610" t="s">
        <v>79</v>
      </c>
      <c r="K7" s="621" t="s">
        <v>80</v>
      </c>
      <c r="L7" s="623" t="s">
        <v>81</v>
      </c>
      <c r="M7" s="610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28" t="s">
        <v>236</v>
      </c>
      <c r="U7" s="651" t="s">
        <v>248</v>
      </c>
      <c r="V7" s="610" t="s">
        <v>252</v>
      </c>
      <c r="W7" s="610" t="s">
        <v>263</v>
      </c>
      <c r="X7" s="610" t="s">
        <v>266</v>
      </c>
      <c r="Y7" s="625" t="s">
        <v>283</v>
      </c>
      <c r="Z7" s="99"/>
    </row>
    <row r="8" spans="3:30" ht="6" customHeight="1" x14ac:dyDescent="0.2">
      <c r="C8" s="20"/>
      <c r="D8" s="615"/>
      <c r="E8" s="616"/>
      <c r="F8" s="616"/>
      <c r="G8" s="616"/>
      <c r="H8" s="616"/>
      <c r="I8" s="617"/>
      <c r="J8" s="627"/>
      <c r="K8" s="642"/>
      <c r="L8" s="630"/>
      <c r="M8" s="627"/>
      <c r="N8" s="627"/>
      <c r="O8" s="627"/>
      <c r="P8" s="627"/>
      <c r="Q8" s="627"/>
      <c r="R8" s="627"/>
      <c r="S8" s="627"/>
      <c r="T8" s="629"/>
      <c r="U8" s="652"/>
      <c r="V8" s="627"/>
      <c r="W8" s="627"/>
      <c r="X8" s="627"/>
      <c r="Y8" s="638"/>
      <c r="Z8" s="99"/>
    </row>
    <row r="9" spans="3:30" ht="6" customHeight="1" x14ac:dyDescent="0.2">
      <c r="C9" s="20"/>
      <c r="D9" s="615"/>
      <c r="E9" s="616"/>
      <c r="F9" s="616"/>
      <c r="G9" s="616"/>
      <c r="H9" s="616"/>
      <c r="I9" s="617"/>
      <c r="J9" s="627"/>
      <c r="K9" s="642"/>
      <c r="L9" s="630"/>
      <c r="M9" s="627"/>
      <c r="N9" s="627"/>
      <c r="O9" s="627"/>
      <c r="P9" s="627"/>
      <c r="Q9" s="627"/>
      <c r="R9" s="627"/>
      <c r="S9" s="627"/>
      <c r="T9" s="629"/>
      <c r="U9" s="652"/>
      <c r="V9" s="627"/>
      <c r="W9" s="627"/>
      <c r="X9" s="627"/>
      <c r="Y9" s="638"/>
      <c r="Z9" s="99"/>
    </row>
    <row r="10" spans="3:30" ht="6" customHeight="1" x14ac:dyDescent="0.2">
      <c r="C10" s="20"/>
      <c r="D10" s="615"/>
      <c r="E10" s="616"/>
      <c r="F10" s="616"/>
      <c r="G10" s="616"/>
      <c r="H10" s="616"/>
      <c r="I10" s="617"/>
      <c r="J10" s="627"/>
      <c r="K10" s="642"/>
      <c r="L10" s="630"/>
      <c r="M10" s="627"/>
      <c r="N10" s="627"/>
      <c r="O10" s="627"/>
      <c r="P10" s="627"/>
      <c r="Q10" s="627"/>
      <c r="R10" s="627"/>
      <c r="S10" s="627"/>
      <c r="T10" s="629"/>
      <c r="U10" s="652"/>
      <c r="V10" s="627"/>
      <c r="W10" s="627"/>
      <c r="X10" s="627"/>
      <c r="Y10" s="638"/>
      <c r="Z10" s="99"/>
    </row>
    <row r="11" spans="3:30" ht="15" customHeight="1" thickBot="1" x14ac:dyDescent="0.25">
      <c r="C11" s="20"/>
      <c r="D11" s="618"/>
      <c r="E11" s="619"/>
      <c r="F11" s="619"/>
      <c r="G11" s="619"/>
      <c r="H11" s="619"/>
      <c r="I11" s="620"/>
      <c r="J11" s="18" t="s">
        <v>4</v>
      </c>
      <c r="K11" s="19" t="s">
        <v>4</v>
      </c>
      <c r="L11" s="178"/>
      <c r="M11" s="18"/>
      <c r="N11" s="18"/>
      <c r="O11" s="179"/>
      <c r="P11" s="179"/>
      <c r="Q11" s="179"/>
      <c r="R11" s="179"/>
      <c r="S11" s="179"/>
      <c r="T11" s="179"/>
      <c r="U11" s="540"/>
      <c r="V11" s="18"/>
      <c r="W11" s="179"/>
      <c r="X11" s="179"/>
      <c r="Y11" s="19"/>
      <c r="Z11" s="99"/>
    </row>
    <row r="12" spans="3:30" ht="15" customHeight="1" thickTop="1" x14ac:dyDescent="0.2">
      <c r="C12" s="20"/>
      <c r="D12" s="126"/>
      <c r="E12" s="102" t="s">
        <v>251</v>
      </c>
      <c r="F12" s="102"/>
      <c r="G12" s="102"/>
      <c r="H12" s="81"/>
      <c r="I12" s="82"/>
      <c r="J12" s="154"/>
      <c r="K12" s="155" t="s">
        <v>149</v>
      </c>
      <c r="L12" s="276" t="s">
        <v>149</v>
      </c>
      <c r="M12" s="154" t="s">
        <v>149</v>
      </c>
      <c r="N12" s="154" t="s">
        <v>149</v>
      </c>
      <c r="O12" s="286" t="s">
        <v>149</v>
      </c>
      <c r="P12" s="286" t="s">
        <v>149</v>
      </c>
      <c r="Q12" s="286" t="s">
        <v>149</v>
      </c>
      <c r="R12" s="286" t="s">
        <v>149</v>
      </c>
      <c r="S12" s="286" t="s">
        <v>149</v>
      </c>
      <c r="T12" s="286" t="s">
        <v>149</v>
      </c>
      <c r="U12" s="553">
        <v>6.8068678248501477E-3</v>
      </c>
      <c r="V12" s="154">
        <v>8.3824256869182E-3</v>
      </c>
      <c r="W12" s="286">
        <v>8.4999776316378121E-3</v>
      </c>
      <c r="X12" s="286">
        <v>6.6823587492175996E-3</v>
      </c>
      <c r="Y12" s="155">
        <v>5.6563054753037004E-3</v>
      </c>
      <c r="Z12" s="99"/>
      <c r="AD12" s="558"/>
    </row>
    <row r="13" spans="3:30" ht="15" x14ac:dyDescent="0.2">
      <c r="C13" s="20"/>
      <c r="D13" s="126"/>
      <c r="E13" s="102" t="s">
        <v>255</v>
      </c>
      <c r="F13" s="102"/>
      <c r="G13" s="102"/>
      <c r="H13" s="81"/>
      <c r="I13" s="82"/>
      <c r="J13" s="154">
        <v>0.25292165474638834</v>
      </c>
      <c r="K13" s="155">
        <v>0.26532869445697227</v>
      </c>
      <c r="L13" s="276">
        <v>0.2535455337968574</v>
      </c>
      <c r="M13" s="154">
        <v>0.22972586217470409</v>
      </c>
      <c r="N13" s="154">
        <v>0.23022099662096554</v>
      </c>
      <c r="O13" s="286">
        <v>0.24769522522015058</v>
      </c>
      <c r="P13" s="286">
        <v>0.26740753603056089</v>
      </c>
      <c r="Q13" s="286">
        <v>0.27384543977721049</v>
      </c>
      <c r="R13" s="286">
        <v>0.25852331285814406</v>
      </c>
      <c r="S13" s="286">
        <v>0.26736343553353864</v>
      </c>
      <c r="T13" s="286">
        <v>0.30324741277553596</v>
      </c>
      <c r="U13" s="553">
        <v>0.33908806380085954</v>
      </c>
      <c r="V13" s="154">
        <v>0.38076356945722173</v>
      </c>
      <c r="W13" s="286">
        <v>0.39250300346070399</v>
      </c>
      <c r="X13" s="286">
        <v>0.39873547535603771</v>
      </c>
      <c r="Y13" s="155">
        <v>0.39300181896468395</v>
      </c>
      <c r="Z13" s="169"/>
      <c r="AD13" s="558"/>
    </row>
    <row r="14" spans="3:30" x14ac:dyDescent="0.2">
      <c r="C14" s="20"/>
      <c r="D14" s="126"/>
      <c r="E14" s="102" t="s">
        <v>70</v>
      </c>
      <c r="F14" s="102"/>
      <c r="G14" s="102"/>
      <c r="H14" s="81"/>
      <c r="I14" s="82"/>
      <c r="J14" s="154">
        <v>0.80039835287798766</v>
      </c>
      <c r="K14" s="155">
        <v>0.7732690373091895</v>
      </c>
      <c r="L14" s="276">
        <v>0.74577598506710152</v>
      </c>
      <c r="M14" s="154">
        <v>0.76596558317399621</v>
      </c>
      <c r="N14" s="154">
        <v>0.75338783738380555</v>
      </c>
      <c r="O14" s="286">
        <v>0.76455336151933517</v>
      </c>
      <c r="P14" s="286">
        <v>0.7614616198402816</v>
      </c>
      <c r="Q14" s="286">
        <v>0.75588375416865172</v>
      </c>
      <c r="R14" s="286">
        <v>0.7525058578495184</v>
      </c>
      <c r="S14" s="286">
        <v>0.75239060067702801</v>
      </c>
      <c r="T14" s="286">
        <v>0.77238593791811616</v>
      </c>
      <c r="U14" s="553">
        <v>0.84112490869247625</v>
      </c>
      <c r="V14" s="154">
        <v>0.82498998798558265</v>
      </c>
      <c r="W14" s="286">
        <v>0.83864040963899644</v>
      </c>
      <c r="X14" s="286">
        <v>0.82054996646545941</v>
      </c>
      <c r="Y14" s="155">
        <v>0.82702409627845375</v>
      </c>
      <c r="Z14" s="169"/>
      <c r="AD14" s="558"/>
    </row>
    <row r="15" spans="3:30" x14ac:dyDescent="0.2">
      <c r="C15" s="20"/>
      <c r="D15" s="126"/>
      <c r="E15" s="102" t="s">
        <v>71</v>
      </c>
      <c r="F15" s="102"/>
      <c r="G15" s="102"/>
      <c r="H15" s="81"/>
      <c r="I15" s="82"/>
      <c r="J15" s="154">
        <v>0.94368670276638644</v>
      </c>
      <c r="K15" s="155">
        <v>0.94183370204017791</v>
      </c>
      <c r="L15" s="276">
        <v>0.89956861246109321</v>
      </c>
      <c r="M15" s="154">
        <v>0.90673514023501156</v>
      </c>
      <c r="N15" s="154">
        <v>0.90900140795867168</v>
      </c>
      <c r="O15" s="286">
        <v>0.89441636728977658</v>
      </c>
      <c r="P15" s="286">
        <v>0.88295563080663364</v>
      </c>
      <c r="Q15" s="286">
        <v>0.86727408653396876</v>
      </c>
      <c r="R15" s="286">
        <v>0.84396414056492974</v>
      </c>
      <c r="S15" s="286">
        <v>0.86855097807962911</v>
      </c>
      <c r="T15" s="286">
        <v>0.87431644485439453</v>
      </c>
      <c r="U15" s="553">
        <v>0.8941307143692272</v>
      </c>
      <c r="V15" s="154">
        <v>0.94380106507149109</v>
      </c>
      <c r="W15" s="286">
        <v>0.91005608428094864</v>
      </c>
      <c r="X15" s="286">
        <v>0.91534057074801889</v>
      </c>
      <c r="Y15" s="155">
        <v>0.89093699255901926</v>
      </c>
      <c r="Z15" s="169"/>
      <c r="AD15" s="558"/>
    </row>
    <row r="16" spans="3:30" x14ac:dyDescent="0.2">
      <c r="C16" s="20"/>
      <c r="D16" s="126"/>
      <c r="E16" s="102" t="s">
        <v>72</v>
      </c>
      <c r="F16" s="102"/>
      <c r="G16" s="102"/>
      <c r="H16" s="81"/>
      <c r="I16" s="82"/>
      <c r="J16" s="154">
        <v>0.96044736930313623</v>
      </c>
      <c r="K16" s="155">
        <v>0.96368901507867377</v>
      </c>
      <c r="L16" s="276">
        <v>0.95807721912963939</v>
      </c>
      <c r="M16" s="154">
        <v>0.93681879179986249</v>
      </c>
      <c r="N16" s="154">
        <v>0.93244369417496475</v>
      </c>
      <c r="O16" s="286">
        <v>0.92764677955372687</v>
      </c>
      <c r="P16" s="286">
        <v>0.91425332267109349</v>
      </c>
      <c r="Q16" s="286">
        <v>0.91229809598983502</v>
      </c>
      <c r="R16" s="286">
        <v>0.89144585624184025</v>
      </c>
      <c r="S16" s="286">
        <v>0.88160662246061583</v>
      </c>
      <c r="T16" s="286">
        <v>0.90449739752765124</v>
      </c>
      <c r="U16" s="553">
        <v>0.90523803645640455</v>
      </c>
      <c r="V16" s="154">
        <v>0.91769368767991988</v>
      </c>
      <c r="W16" s="286">
        <v>0.96406683968492468</v>
      </c>
      <c r="X16" s="286">
        <v>0.95218255589140322</v>
      </c>
      <c r="Y16" s="155">
        <v>0.95795037815395023</v>
      </c>
      <c r="Z16" s="169"/>
      <c r="AD16" s="558"/>
    </row>
    <row r="17" spans="3:30" ht="15" x14ac:dyDescent="0.2">
      <c r="C17" s="20"/>
      <c r="D17" s="126"/>
      <c r="E17" s="102" t="s">
        <v>134</v>
      </c>
      <c r="F17" s="102"/>
      <c r="G17" s="102"/>
      <c r="H17" s="81"/>
      <c r="I17" s="82"/>
      <c r="J17" s="189">
        <v>0.24994434302506791</v>
      </c>
      <c r="K17" s="190">
        <v>0.23779508233299121</v>
      </c>
      <c r="L17" s="277">
        <v>0.22694466720128309</v>
      </c>
      <c r="M17" s="189">
        <v>0.22287981631947928</v>
      </c>
      <c r="N17" s="189">
        <v>0.2162303152815363</v>
      </c>
      <c r="O17" s="287">
        <v>0.20978924163196627</v>
      </c>
      <c r="P17" s="287">
        <v>0.20617927259329438</v>
      </c>
      <c r="Q17" s="287">
        <v>0.20466643098833393</v>
      </c>
      <c r="R17" s="287">
        <v>0.20731790234378794</v>
      </c>
      <c r="S17" s="287">
        <v>0.17972892258212728</v>
      </c>
      <c r="T17" s="287">
        <v>0.17136751053783061</v>
      </c>
      <c r="U17" s="554">
        <v>0.16525527038668467</v>
      </c>
      <c r="V17" s="189">
        <v>0.17021854103093462</v>
      </c>
      <c r="W17" s="287">
        <v>0.16999849942477949</v>
      </c>
      <c r="X17" s="287">
        <v>0.18713168424881776</v>
      </c>
      <c r="Y17" s="190">
        <v>0.18660096380303634</v>
      </c>
      <c r="Z17" s="169"/>
      <c r="AD17" s="558"/>
    </row>
    <row r="18" spans="3:30" ht="13.5" thickBot="1" x14ac:dyDescent="0.25">
      <c r="C18" s="20"/>
      <c r="D18" s="126"/>
      <c r="E18" s="102" t="s">
        <v>117</v>
      </c>
      <c r="F18" s="102"/>
      <c r="G18" s="102"/>
      <c r="H18" s="81"/>
      <c r="I18" s="82"/>
      <c r="J18" s="419" t="s">
        <v>149</v>
      </c>
      <c r="K18" s="420" t="s">
        <v>149</v>
      </c>
      <c r="L18" s="267">
        <v>5.2355437724877748E-3</v>
      </c>
      <c r="M18" s="136">
        <v>4.514112243400932E-3</v>
      </c>
      <c r="N18" s="136">
        <v>5.0069942491729027E-3</v>
      </c>
      <c r="O18" s="288">
        <v>4.8868229149736158E-3</v>
      </c>
      <c r="P18" s="288">
        <v>4.7480959816449441E-3</v>
      </c>
      <c r="Q18" s="288">
        <v>4.8743079848308172E-3</v>
      </c>
      <c r="R18" s="288">
        <v>4.9599234114495808E-3</v>
      </c>
      <c r="S18" s="288">
        <v>3.1750347117709314E-3</v>
      </c>
      <c r="T18" s="288">
        <v>3.6306481855950586E-3</v>
      </c>
      <c r="U18" s="555">
        <v>1.5699779696639741E-3</v>
      </c>
      <c r="V18" s="136">
        <v>1.8115500532092056E-3</v>
      </c>
      <c r="W18" s="288">
        <v>1.2744195224626718E-3</v>
      </c>
      <c r="X18" s="288">
        <v>1.124306677548845E-3</v>
      </c>
      <c r="Y18" s="137">
        <v>1.3530202317387672E-3</v>
      </c>
      <c r="Z18" s="169"/>
      <c r="AD18" s="558"/>
    </row>
    <row r="19" spans="3:30" ht="13.5" x14ac:dyDescent="0.25">
      <c r="D19" s="59" t="s">
        <v>83</v>
      </c>
      <c r="E19" s="60"/>
      <c r="F19" s="60"/>
      <c r="G19" s="60"/>
      <c r="H19" s="6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98" t="s">
        <v>230</v>
      </c>
    </row>
    <row r="20" spans="3:30" x14ac:dyDescent="0.2">
      <c r="D20" s="48" t="s">
        <v>4</v>
      </c>
      <c r="E20" s="643" t="s">
        <v>250</v>
      </c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3"/>
      <c r="T20" s="643"/>
      <c r="U20" s="643"/>
      <c r="V20" s="643"/>
      <c r="W20" s="643"/>
      <c r="X20" s="643"/>
      <c r="Y20" s="643"/>
    </row>
  </sheetData>
  <mergeCells count="18">
    <mergeCell ref="Q7:Q10"/>
    <mergeCell ref="X7:X10"/>
    <mergeCell ref="R7:R10"/>
    <mergeCell ref="S7:S10"/>
    <mergeCell ref="E20:Y20"/>
    <mergeCell ref="D7:I11"/>
    <mergeCell ref="J7:J10"/>
    <mergeCell ref="K7:K10"/>
    <mergeCell ref="L7:L10"/>
    <mergeCell ref="Y7:Y10"/>
    <mergeCell ref="O7:O10"/>
    <mergeCell ref="P7:P10"/>
    <mergeCell ref="T7:T10"/>
    <mergeCell ref="U7:U10"/>
    <mergeCell ref="W7:W10"/>
    <mergeCell ref="V7:V10"/>
    <mergeCell ref="M7:M10"/>
    <mergeCell ref="N7:N10"/>
  </mergeCells>
  <phoneticPr fontId="0" type="noConversion"/>
  <conditionalFormatting sqref="G6">
    <cfRule type="expression" dxfId="27" priority="1" stopIfTrue="1">
      <formula>Z6=" "</formula>
    </cfRule>
  </conditionalFormatting>
  <conditionalFormatting sqref="D6">
    <cfRule type="cellIs" dxfId="26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B1:Y35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5.7109375" style="50" customWidth="1"/>
    <col min="9" max="9" width="1.140625" style="50" customWidth="1"/>
    <col min="10" max="14" width="6.85546875" style="50" hidden="1" customWidth="1"/>
    <col min="15" max="25" width="6.85546875" style="50" customWidth="1"/>
    <col min="26" max="16384" width="9.140625" style="50"/>
  </cols>
  <sheetData>
    <row r="1" spans="2:25" hidden="1" x14ac:dyDescent="0.2"/>
    <row r="2" spans="2:25" hidden="1" x14ac:dyDescent="0.2"/>
    <row r="3" spans="2:25" ht="9" customHeight="1" x14ac:dyDescent="0.2">
      <c r="C3" s="49"/>
    </row>
    <row r="4" spans="2:25" s="51" customFormat="1" ht="15.75" x14ac:dyDescent="0.2">
      <c r="D4" s="15" t="s">
        <v>88</v>
      </c>
      <c r="E4" s="52"/>
      <c r="F4" s="52"/>
      <c r="G4" s="52"/>
      <c r="H4" s="15" t="s">
        <v>143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25" s="51" customFormat="1" ht="15.75" x14ac:dyDescent="0.2">
      <c r="B5" s="235">
        <v>0</v>
      </c>
      <c r="D5" s="100" t="s">
        <v>289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25" s="55" customFormat="1" ht="21" customHeight="1" thickBot="1" x14ac:dyDescent="0.25">
      <c r="D6" s="653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</row>
    <row r="7" spans="2:25" ht="6" customHeight="1" x14ac:dyDescent="0.2">
      <c r="C7" s="20"/>
      <c r="D7" s="612" t="s">
        <v>14</v>
      </c>
      <c r="E7" s="613"/>
      <c r="F7" s="613"/>
      <c r="G7" s="613"/>
      <c r="H7" s="613"/>
      <c r="I7" s="614"/>
      <c r="J7" s="610" t="s">
        <v>79</v>
      </c>
      <c r="K7" s="621" t="s">
        <v>80</v>
      </c>
      <c r="L7" s="623" t="s">
        <v>81</v>
      </c>
      <c r="M7" s="610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10" t="s">
        <v>236</v>
      </c>
      <c r="U7" s="610" t="s">
        <v>248</v>
      </c>
      <c r="V7" s="610" t="s">
        <v>252</v>
      </c>
      <c r="W7" s="610" t="s">
        <v>263</v>
      </c>
      <c r="X7" s="610" t="s">
        <v>266</v>
      </c>
      <c r="Y7" s="625" t="s">
        <v>283</v>
      </c>
    </row>
    <row r="8" spans="2:25" ht="6" customHeight="1" x14ac:dyDescent="0.2">
      <c r="C8" s="20"/>
      <c r="D8" s="615"/>
      <c r="E8" s="616"/>
      <c r="F8" s="616"/>
      <c r="G8" s="616"/>
      <c r="H8" s="616"/>
      <c r="I8" s="617"/>
      <c r="J8" s="627"/>
      <c r="K8" s="642"/>
      <c r="L8" s="630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38"/>
    </row>
    <row r="9" spans="2:25" ht="6" customHeight="1" x14ac:dyDescent="0.2">
      <c r="C9" s="20"/>
      <c r="D9" s="615"/>
      <c r="E9" s="616"/>
      <c r="F9" s="616"/>
      <c r="G9" s="616"/>
      <c r="H9" s="616"/>
      <c r="I9" s="617"/>
      <c r="J9" s="627"/>
      <c r="K9" s="642"/>
      <c r="L9" s="630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38"/>
    </row>
    <row r="10" spans="2:25" ht="6" customHeight="1" x14ac:dyDescent="0.2">
      <c r="C10" s="20"/>
      <c r="D10" s="615"/>
      <c r="E10" s="616"/>
      <c r="F10" s="616"/>
      <c r="G10" s="616"/>
      <c r="H10" s="616"/>
      <c r="I10" s="617"/>
      <c r="J10" s="627"/>
      <c r="K10" s="642"/>
      <c r="L10" s="630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38"/>
    </row>
    <row r="11" spans="2:25" ht="15" customHeight="1" thickBot="1" x14ac:dyDescent="0.25">
      <c r="C11" s="20"/>
      <c r="D11" s="618"/>
      <c r="E11" s="619"/>
      <c r="F11" s="619"/>
      <c r="G11" s="619"/>
      <c r="H11" s="619"/>
      <c r="I11" s="620"/>
      <c r="J11" s="18" t="s">
        <v>156</v>
      </c>
      <c r="K11" s="19" t="s">
        <v>156</v>
      </c>
      <c r="L11" s="178"/>
      <c r="M11" s="18"/>
      <c r="N11" s="18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9"/>
    </row>
    <row r="12" spans="2:25" ht="14.25" thickTop="1" thickBot="1" x14ac:dyDescent="0.25">
      <c r="C12" s="20"/>
      <c r="D12" s="116"/>
      <c r="E12" s="117" t="s">
        <v>15</v>
      </c>
      <c r="F12" s="117"/>
      <c r="G12" s="117"/>
      <c r="H12" s="118" t="s">
        <v>16</v>
      </c>
      <c r="I12" s="119"/>
      <c r="J12" s="120">
        <v>5067</v>
      </c>
      <c r="K12" s="121">
        <v>4994</v>
      </c>
      <c r="L12" s="255">
        <v>4834</v>
      </c>
      <c r="M12" s="120">
        <v>4815</v>
      </c>
      <c r="N12" s="120">
        <v>4808</v>
      </c>
      <c r="O12" s="301">
        <v>4809</v>
      </c>
      <c r="P12" s="301">
        <v>4826</v>
      </c>
      <c r="Q12" s="301">
        <v>4880</v>
      </c>
      <c r="R12" s="301">
        <v>4931</v>
      </c>
      <c r="S12" s="301">
        <v>5011</v>
      </c>
      <c r="T12" s="301">
        <v>5085</v>
      </c>
      <c r="U12" s="301">
        <v>5158</v>
      </c>
      <c r="V12" s="301">
        <v>5209</v>
      </c>
      <c r="W12" s="301">
        <v>5209</v>
      </c>
      <c r="X12" s="301">
        <v>5269</v>
      </c>
      <c r="Y12" s="121">
        <v>5287</v>
      </c>
    </row>
    <row r="13" spans="2:25" ht="13.5" thickTop="1" x14ac:dyDescent="0.2">
      <c r="C13" s="20"/>
      <c r="D13" s="109"/>
      <c r="E13" s="110" t="s">
        <v>17</v>
      </c>
      <c r="F13" s="110"/>
      <c r="G13" s="110"/>
      <c r="H13" s="111" t="s">
        <v>18</v>
      </c>
      <c r="I13" s="112"/>
      <c r="J13" s="113">
        <v>336</v>
      </c>
      <c r="K13" s="114">
        <v>333</v>
      </c>
      <c r="L13" s="251">
        <v>321</v>
      </c>
      <c r="M13" s="113">
        <v>320</v>
      </c>
      <c r="N13" s="113">
        <v>321</v>
      </c>
      <c r="O13" s="302">
        <v>320</v>
      </c>
      <c r="P13" s="302">
        <v>322</v>
      </c>
      <c r="Q13" s="302">
        <v>331</v>
      </c>
      <c r="R13" s="302">
        <v>340</v>
      </c>
      <c r="S13" s="302">
        <v>352</v>
      </c>
      <c r="T13" s="302">
        <v>372</v>
      </c>
      <c r="U13" s="302">
        <v>395</v>
      </c>
      <c r="V13" s="302">
        <v>408</v>
      </c>
      <c r="W13" s="302">
        <v>410</v>
      </c>
      <c r="X13" s="302">
        <v>426</v>
      </c>
      <c r="Y13" s="114">
        <v>427</v>
      </c>
    </row>
    <row r="14" spans="2:25" ht="13.5" thickBot="1" x14ac:dyDescent="0.25">
      <c r="C14" s="20"/>
      <c r="D14" s="122"/>
      <c r="E14" s="123"/>
      <c r="F14" s="123" t="s">
        <v>19</v>
      </c>
      <c r="G14" s="123"/>
      <c r="H14" s="124" t="s">
        <v>20</v>
      </c>
      <c r="I14" s="125"/>
      <c r="J14" s="75">
        <v>336</v>
      </c>
      <c r="K14" s="76">
        <v>333</v>
      </c>
      <c r="L14" s="256">
        <v>321</v>
      </c>
      <c r="M14" s="75">
        <v>320</v>
      </c>
      <c r="N14" s="75">
        <v>321</v>
      </c>
      <c r="O14" s="303">
        <v>320</v>
      </c>
      <c r="P14" s="303">
        <v>322</v>
      </c>
      <c r="Q14" s="303">
        <v>331</v>
      </c>
      <c r="R14" s="303">
        <v>340</v>
      </c>
      <c r="S14" s="303">
        <v>352</v>
      </c>
      <c r="T14" s="303">
        <v>372</v>
      </c>
      <c r="U14" s="303">
        <v>395</v>
      </c>
      <c r="V14" s="303">
        <v>408</v>
      </c>
      <c r="W14" s="303">
        <v>410</v>
      </c>
      <c r="X14" s="303">
        <v>426</v>
      </c>
      <c r="Y14" s="76">
        <v>427</v>
      </c>
    </row>
    <row r="15" spans="2:25" x14ac:dyDescent="0.2">
      <c r="C15" s="20"/>
      <c r="D15" s="64"/>
      <c r="E15" s="65" t="s">
        <v>21</v>
      </c>
      <c r="F15" s="65"/>
      <c r="G15" s="65"/>
      <c r="H15" s="66" t="s">
        <v>22</v>
      </c>
      <c r="I15" s="67"/>
      <c r="J15" s="68">
        <v>637</v>
      </c>
      <c r="K15" s="69">
        <v>633</v>
      </c>
      <c r="L15" s="257">
        <v>626</v>
      </c>
      <c r="M15" s="68">
        <v>629</v>
      </c>
      <c r="N15" s="68">
        <v>629</v>
      </c>
      <c r="O15" s="296">
        <v>635</v>
      </c>
      <c r="P15" s="296">
        <v>649</v>
      </c>
      <c r="Q15" s="296">
        <v>663</v>
      </c>
      <c r="R15" s="296">
        <v>684</v>
      </c>
      <c r="S15" s="296">
        <v>704</v>
      </c>
      <c r="T15" s="296">
        <v>731</v>
      </c>
      <c r="U15" s="296">
        <v>740</v>
      </c>
      <c r="V15" s="296">
        <v>755</v>
      </c>
      <c r="W15" s="296">
        <v>762</v>
      </c>
      <c r="X15" s="296">
        <v>785</v>
      </c>
      <c r="Y15" s="69">
        <v>789</v>
      </c>
    </row>
    <row r="16" spans="2:25" ht="13.5" thickBot="1" x14ac:dyDescent="0.25">
      <c r="C16" s="20"/>
      <c r="D16" s="128"/>
      <c r="E16" s="123"/>
      <c r="F16" s="123" t="s">
        <v>23</v>
      </c>
      <c r="G16" s="123"/>
      <c r="H16" s="124" t="s">
        <v>24</v>
      </c>
      <c r="I16" s="125"/>
      <c r="J16" s="45">
        <v>637</v>
      </c>
      <c r="K16" s="46">
        <v>633</v>
      </c>
      <c r="L16" s="254">
        <v>626</v>
      </c>
      <c r="M16" s="45">
        <v>629</v>
      </c>
      <c r="N16" s="45">
        <v>629</v>
      </c>
      <c r="O16" s="304">
        <v>635</v>
      </c>
      <c r="P16" s="304">
        <v>649</v>
      </c>
      <c r="Q16" s="304">
        <v>663</v>
      </c>
      <c r="R16" s="304">
        <v>684</v>
      </c>
      <c r="S16" s="304">
        <v>704</v>
      </c>
      <c r="T16" s="304">
        <v>731</v>
      </c>
      <c r="U16" s="304">
        <v>740</v>
      </c>
      <c r="V16" s="304">
        <v>755</v>
      </c>
      <c r="W16" s="304">
        <v>762</v>
      </c>
      <c r="X16" s="304">
        <v>785</v>
      </c>
      <c r="Y16" s="76">
        <v>789</v>
      </c>
    </row>
    <row r="17" spans="3:25" x14ac:dyDescent="0.2">
      <c r="C17" s="20"/>
      <c r="D17" s="64"/>
      <c r="E17" s="65" t="s">
        <v>25</v>
      </c>
      <c r="F17" s="65"/>
      <c r="G17" s="65"/>
      <c r="H17" s="66" t="s">
        <v>26</v>
      </c>
      <c r="I17" s="67"/>
      <c r="J17" s="68">
        <v>581</v>
      </c>
      <c r="K17" s="69">
        <v>572</v>
      </c>
      <c r="L17" s="257">
        <v>556</v>
      </c>
      <c r="M17" s="68">
        <v>552</v>
      </c>
      <c r="N17" s="68">
        <v>550</v>
      </c>
      <c r="O17" s="296">
        <v>550</v>
      </c>
      <c r="P17" s="296">
        <v>550</v>
      </c>
      <c r="Q17" s="296">
        <v>556</v>
      </c>
      <c r="R17" s="296">
        <v>561</v>
      </c>
      <c r="S17" s="296">
        <v>566</v>
      </c>
      <c r="T17" s="296">
        <v>573</v>
      </c>
      <c r="U17" s="296">
        <v>582</v>
      </c>
      <c r="V17" s="296">
        <v>585</v>
      </c>
      <c r="W17" s="296">
        <v>586</v>
      </c>
      <c r="X17" s="296">
        <v>593</v>
      </c>
      <c r="Y17" s="69">
        <v>597</v>
      </c>
    </row>
    <row r="18" spans="3:25" x14ac:dyDescent="0.2">
      <c r="C18" s="20"/>
      <c r="D18" s="128"/>
      <c r="E18" s="123"/>
      <c r="F18" s="123" t="s">
        <v>27</v>
      </c>
      <c r="G18" s="123"/>
      <c r="H18" s="124" t="s">
        <v>28</v>
      </c>
      <c r="I18" s="125"/>
      <c r="J18" s="75">
        <v>312</v>
      </c>
      <c r="K18" s="76">
        <v>307</v>
      </c>
      <c r="L18" s="256">
        <v>296</v>
      </c>
      <c r="M18" s="75">
        <v>295</v>
      </c>
      <c r="N18" s="75">
        <v>294</v>
      </c>
      <c r="O18" s="303">
        <v>294</v>
      </c>
      <c r="P18" s="303">
        <v>294</v>
      </c>
      <c r="Q18" s="303">
        <v>296</v>
      </c>
      <c r="R18" s="303">
        <v>298</v>
      </c>
      <c r="S18" s="303">
        <v>301</v>
      </c>
      <c r="T18" s="303">
        <v>305</v>
      </c>
      <c r="U18" s="303">
        <v>310</v>
      </c>
      <c r="V18" s="303">
        <v>312</v>
      </c>
      <c r="W18" s="303">
        <v>314</v>
      </c>
      <c r="X18" s="303">
        <v>319</v>
      </c>
      <c r="Y18" s="76">
        <v>321</v>
      </c>
    </row>
    <row r="19" spans="3:25" ht="13.5" thickBot="1" x14ac:dyDescent="0.25">
      <c r="C19" s="20"/>
      <c r="D19" s="128"/>
      <c r="E19" s="123"/>
      <c r="F19" s="123" t="s">
        <v>29</v>
      </c>
      <c r="G19" s="123"/>
      <c r="H19" s="124" t="s">
        <v>30</v>
      </c>
      <c r="I19" s="125"/>
      <c r="J19" s="45">
        <v>269</v>
      </c>
      <c r="K19" s="46">
        <v>265</v>
      </c>
      <c r="L19" s="254">
        <v>260</v>
      </c>
      <c r="M19" s="45">
        <v>257</v>
      </c>
      <c r="N19" s="45">
        <v>256</v>
      </c>
      <c r="O19" s="304">
        <v>256</v>
      </c>
      <c r="P19" s="304">
        <v>256</v>
      </c>
      <c r="Q19" s="304">
        <v>260</v>
      </c>
      <c r="R19" s="304">
        <v>263</v>
      </c>
      <c r="S19" s="304">
        <v>265</v>
      </c>
      <c r="T19" s="304">
        <v>268</v>
      </c>
      <c r="U19" s="304">
        <v>272</v>
      </c>
      <c r="V19" s="304">
        <v>273</v>
      </c>
      <c r="W19" s="304">
        <v>272</v>
      </c>
      <c r="X19" s="304">
        <v>274</v>
      </c>
      <c r="Y19" s="76">
        <v>276</v>
      </c>
    </row>
    <row r="20" spans="3:25" x14ac:dyDescent="0.2">
      <c r="C20" s="20"/>
      <c r="D20" s="64"/>
      <c r="E20" s="65" t="s">
        <v>31</v>
      </c>
      <c r="F20" s="65"/>
      <c r="G20" s="65"/>
      <c r="H20" s="66" t="s">
        <v>32</v>
      </c>
      <c r="I20" s="67"/>
      <c r="J20" s="68">
        <v>489</v>
      </c>
      <c r="K20" s="69">
        <v>483</v>
      </c>
      <c r="L20" s="257">
        <v>446</v>
      </c>
      <c r="M20" s="68">
        <v>443</v>
      </c>
      <c r="N20" s="68">
        <v>441</v>
      </c>
      <c r="O20" s="296">
        <v>445</v>
      </c>
      <c r="P20" s="296">
        <v>448</v>
      </c>
      <c r="Q20" s="296">
        <v>448</v>
      </c>
      <c r="R20" s="296">
        <v>450</v>
      </c>
      <c r="S20" s="296">
        <v>464</v>
      </c>
      <c r="T20" s="296">
        <v>471</v>
      </c>
      <c r="U20" s="296">
        <v>478</v>
      </c>
      <c r="V20" s="296">
        <v>483</v>
      </c>
      <c r="W20" s="296">
        <v>480</v>
      </c>
      <c r="X20" s="296">
        <v>481</v>
      </c>
      <c r="Y20" s="69">
        <v>483</v>
      </c>
    </row>
    <row r="21" spans="3:25" x14ac:dyDescent="0.2">
      <c r="C21" s="20"/>
      <c r="D21" s="122"/>
      <c r="E21" s="123"/>
      <c r="F21" s="123" t="s">
        <v>33</v>
      </c>
      <c r="G21" s="123"/>
      <c r="H21" s="124" t="s">
        <v>34</v>
      </c>
      <c r="I21" s="125"/>
      <c r="J21" s="75">
        <v>146</v>
      </c>
      <c r="K21" s="76">
        <v>144</v>
      </c>
      <c r="L21" s="256">
        <v>121</v>
      </c>
      <c r="M21" s="75">
        <v>118</v>
      </c>
      <c r="N21" s="75">
        <v>116</v>
      </c>
      <c r="O21" s="303">
        <v>119</v>
      </c>
      <c r="P21" s="303">
        <v>120</v>
      </c>
      <c r="Q21" s="303">
        <v>120</v>
      </c>
      <c r="R21" s="303">
        <v>120</v>
      </c>
      <c r="S21" s="303">
        <v>122</v>
      </c>
      <c r="T21" s="303">
        <v>121</v>
      </c>
      <c r="U21" s="303">
        <v>121</v>
      </c>
      <c r="V21" s="303">
        <v>123</v>
      </c>
      <c r="W21" s="303">
        <v>123</v>
      </c>
      <c r="X21" s="303">
        <v>124</v>
      </c>
      <c r="Y21" s="76">
        <v>124</v>
      </c>
    </row>
    <row r="22" spans="3:25" ht="13.5" thickBot="1" x14ac:dyDescent="0.25">
      <c r="C22" s="20"/>
      <c r="D22" s="122"/>
      <c r="E22" s="123"/>
      <c r="F22" s="123" t="s">
        <v>35</v>
      </c>
      <c r="G22" s="123"/>
      <c r="H22" s="124" t="s">
        <v>36</v>
      </c>
      <c r="I22" s="125"/>
      <c r="J22" s="45">
        <v>343</v>
      </c>
      <c r="K22" s="46">
        <v>339</v>
      </c>
      <c r="L22" s="254">
        <v>325</v>
      </c>
      <c r="M22" s="45">
        <v>325</v>
      </c>
      <c r="N22" s="45">
        <v>325</v>
      </c>
      <c r="O22" s="304">
        <v>326</v>
      </c>
      <c r="P22" s="304">
        <v>328</v>
      </c>
      <c r="Q22" s="304">
        <v>328</v>
      </c>
      <c r="R22" s="304">
        <v>330</v>
      </c>
      <c r="S22" s="304">
        <v>342</v>
      </c>
      <c r="T22" s="304">
        <v>350</v>
      </c>
      <c r="U22" s="304">
        <v>357</v>
      </c>
      <c r="V22" s="304">
        <v>360</v>
      </c>
      <c r="W22" s="304">
        <v>357</v>
      </c>
      <c r="X22" s="304">
        <v>357</v>
      </c>
      <c r="Y22" s="76">
        <v>359</v>
      </c>
    </row>
    <row r="23" spans="3:25" x14ac:dyDescent="0.2">
      <c r="C23" s="20"/>
      <c r="D23" s="64"/>
      <c r="E23" s="65" t="s">
        <v>37</v>
      </c>
      <c r="F23" s="65"/>
      <c r="G23" s="65"/>
      <c r="H23" s="66" t="s">
        <v>38</v>
      </c>
      <c r="I23" s="67"/>
      <c r="J23" s="68">
        <v>864</v>
      </c>
      <c r="K23" s="69">
        <v>860</v>
      </c>
      <c r="L23" s="257">
        <v>829</v>
      </c>
      <c r="M23" s="68">
        <v>820</v>
      </c>
      <c r="N23" s="68">
        <v>815</v>
      </c>
      <c r="O23" s="296">
        <v>813</v>
      </c>
      <c r="P23" s="296">
        <v>817</v>
      </c>
      <c r="Q23" s="296">
        <v>833</v>
      </c>
      <c r="R23" s="296">
        <v>837</v>
      </c>
      <c r="S23" s="296">
        <v>849</v>
      </c>
      <c r="T23" s="296">
        <v>854</v>
      </c>
      <c r="U23" s="296">
        <v>860</v>
      </c>
      <c r="V23" s="296">
        <v>866</v>
      </c>
      <c r="W23" s="296">
        <v>866</v>
      </c>
      <c r="X23" s="296">
        <v>866</v>
      </c>
      <c r="Y23" s="69">
        <v>867</v>
      </c>
    </row>
    <row r="24" spans="3:25" x14ac:dyDescent="0.2">
      <c r="C24" s="20"/>
      <c r="D24" s="128"/>
      <c r="E24" s="123"/>
      <c r="F24" s="123" t="s">
        <v>39</v>
      </c>
      <c r="G24" s="123"/>
      <c r="H24" s="124" t="s">
        <v>40</v>
      </c>
      <c r="I24" s="125"/>
      <c r="J24" s="75">
        <v>229</v>
      </c>
      <c r="K24" s="76">
        <v>224</v>
      </c>
      <c r="L24" s="256">
        <v>214</v>
      </c>
      <c r="M24" s="75">
        <v>213</v>
      </c>
      <c r="N24" s="75">
        <v>213</v>
      </c>
      <c r="O24" s="303">
        <v>215</v>
      </c>
      <c r="P24" s="303">
        <v>216</v>
      </c>
      <c r="Q24" s="303">
        <v>228</v>
      </c>
      <c r="R24" s="303">
        <v>232</v>
      </c>
      <c r="S24" s="303">
        <v>239</v>
      </c>
      <c r="T24" s="303">
        <v>236</v>
      </c>
      <c r="U24" s="303">
        <v>237</v>
      </c>
      <c r="V24" s="303">
        <v>238</v>
      </c>
      <c r="W24" s="303">
        <v>238</v>
      </c>
      <c r="X24" s="303">
        <v>236</v>
      </c>
      <c r="Y24" s="76">
        <v>235</v>
      </c>
    </row>
    <row r="25" spans="3:25" x14ac:dyDescent="0.2">
      <c r="C25" s="20"/>
      <c r="D25" s="128"/>
      <c r="E25" s="123"/>
      <c r="F25" s="123" t="s">
        <v>41</v>
      </c>
      <c r="G25" s="123"/>
      <c r="H25" s="124" t="s">
        <v>42</v>
      </c>
      <c r="I25" s="125"/>
      <c r="J25" s="75">
        <v>312</v>
      </c>
      <c r="K25" s="76">
        <v>314</v>
      </c>
      <c r="L25" s="256">
        <v>304</v>
      </c>
      <c r="M25" s="75">
        <v>297</v>
      </c>
      <c r="N25" s="75">
        <v>294</v>
      </c>
      <c r="O25" s="303">
        <v>291</v>
      </c>
      <c r="P25" s="303">
        <v>294</v>
      </c>
      <c r="Q25" s="303">
        <v>296</v>
      </c>
      <c r="R25" s="303">
        <v>296</v>
      </c>
      <c r="S25" s="303">
        <v>298</v>
      </c>
      <c r="T25" s="303">
        <v>304</v>
      </c>
      <c r="U25" s="303">
        <v>307</v>
      </c>
      <c r="V25" s="303">
        <v>310</v>
      </c>
      <c r="W25" s="303">
        <v>311</v>
      </c>
      <c r="X25" s="303">
        <v>314</v>
      </c>
      <c r="Y25" s="76">
        <v>314</v>
      </c>
    </row>
    <row r="26" spans="3:25" ht="13.5" thickBot="1" x14ac:dyDescent="0.25">
      <c r="C26" s="20"/>
      <c r="D26" s="128"/>
      <c r="E26" s="123"/>
      <c r="F26" s="123" t="s">
        <v>43</v>
      </c>
      <c r="G26" s="123"/>
      <c r="H26" s="124" t="s">
        <v>44</v>
      </c>
      <c r="I26" s="125"/>
      <c r="J26" s="45">
        <v>323</v>
      </c>
      <c r="K26" s="46">
        <v>322</v>
      </c>
      <c r="L26" s="254">
        <v>311</v>
      </c>
      <c r="M26" s="45">
        <v>310</v>
      </c>
      <c r="N26" s="45">
        <v>308</v>
      </c>
      <c r="O26" s="304">
        <v>307</v>
      </c>
      <c r="P26" s="304">
        <v>307</v>
      </c>
      <c r="Q26" s="304">
        <v>309</v>
      </c>
      <c r="R26" s="304">
        <v>309</v>
      </c>
      <c r="S26" s="304">
        <v>312</v>
      </c>
      <c r="T26" s="304">
        <v>314</v>
      </c>
      <c r="U26" s="304">
        <v>316</v>
      </c>
      <c r="V26" s="304">
        <v>318</v>
      </c>
      <c r="W26" s="304">
        <v>317</v>
      </c>
      <c r="X26" s="304">
        <v>316</v>
      </c>
      <c r="Y26" s="76">
        <v>318</v>
      </c>
    </row>
    <row r="27" spans="3:25" x14ac:dyDescent="0.2">
      <c r="C27" s="20"/>
      <c r="D27" s="64"/>
      <c r="E27" s="65" t="s">
        <v>45</v>
      </c>
      <c r="F27" s="65"/>
      <c r="G27" s="65"/>
      <c r="H27" s="66" t="s">
        <v>46</v>
      </c>
      <c r="I27" s="67"/>
      <c r="J27" s="68">
        <v>945</v>
      </c>
      <c r="K27" s="69">
        <v>936</v>
      </c>
      <c r="L27" s="257">
        <v>910</v>
      </c>
      <c r="M27" s="68">
        <v>909</v>
      </c>
      <c r="N27" s="68">
        <v>907</v>
      </c>
      <c r="O27" s="296">
        <v>905</v>
      </c>
      <c r="P27" s="296">
        <v>903</v>
      </c>
      <c r="Q27" s="296">
        <v>907</v>
      </c>
      <c r="R27" s="296">
        <v>917</v>
      </c>
      <c r="S27" s="296">
        <v>924</v>
      </c>
      <c r="T27" s="296">
        <v>929</v>
      </c>
      <c r="U27" s="296">
        <v>940</v>
      </c>
      <c r="V27" s="296">
        <v>942</v>
      </c>
      <c r="W27" s="296">
        <v>945</v>
      </c>
      <c r="X27" s="296">
        <v>953</v>
      </c>
      <c r="Y27" s="69">
        <v>957</v>
      </c>
    </row>
    <row r="28" spans="3:25" x14ac:dyDescent="0.2">
      <c r="C28" s="20"/>
      <c r="D28" s="122"/>
      <c r="E28" s="123"/>
      <c r="F28" s="123" t="s">
        <v>234</v>
      </c>
      <c r="G28" s="123"/>
      <c r="H28" s="124" t="s">
        <v>123</v>
      </c>
      <c r="I28" s="125"/>
      <c r="J28" s="75">
        <v>294</v>
      </c>
      <c r="K28" s="76">
        <v>293</v>
      </c>
      <c r="L28" s="256">
        <v>277</v>
      </c>
      <c r="M28" s="75">
        <v>276</v>
      </c>
      <c r="N28" s="75">
        <v>277</v>
      </c>
      <c r="O28" s="303">
        <v>275</v>
      </c>
      <c r="P28" s="303">
        <v>273</v>
      </c>
      <c r="Q28" s="303">
        <v>274</v>
      </c>
      <c r="R28" s="303">
        <v>276</v>
      </c>
      <c r="S28" s="303">
        <v>279</v>
      </c>
      <c r="T28" s="303">
        <v>282</v>
      </c>
      <c r="U28" s="303">
        <v>283</v>
      </c>
      <c r="V28" s="303">
        <v>285</v>
      </c>
      <c r="W28" s="303">
        <v>286</v>
      </c>
      <c r="X28" s="303">
        <v>286</v>
      </c>
      <c r="Y28" s="76">
        <v>288</v>
      </c>
    </row>
    <row r="29" spans="3:25" ht="13.5" thickBot="1" x14ac:dyDescent="0.25">
      <c r="C29" s="20"/>
      <c r="D29" s="122"/>
      <c r="E29" s="123"/>
      <c r="F29" s="123" t="s">
        <v>47</v>
      </c>
      <c r="G29" s="123"/>
      <c r="H29" s="124" t="s">
        <v>124</v>
      </c>
      <c r="I29" s="125"/>
      <c r="J29" s="45">
        <v>651</v>
      </c>
      <c r="K29" s="46">
        <v>643</v>
      </c>
      <c r="L29" s="254">
        <v>633</v>
      </c>
      <c r="M29" s="45">
        <v>633</v>
      </c>
      <c r="N29" s="45">
        <v>630</v>
      </c>
      <c r="O29" s="304">
        <v>630</v>
      </c>
      <c r="P29" s="304">
        <v>630</v>
      </c>
      <c r="Q29" s="304">
        <v>633</v>
      </c>
      <c r="R29" s="304">
        <v>641</v>
      </c>
      <c r="S29" s="304">
        <v>645</v>
      </c>
      <c r="T29" s="304">
        <v>647</v>
      </c>
      <c r="U29" s="304">
        <v>657</v>
      </c>
      <c r="V29" s="304">
        <v>657</v>
      </c>
      <c r="W29" s="304">
        <v>659</v>
      </c>
      <c r="X29" s="304">
        <v>667</v>
      </c>
      <c r="Y29" s="76">
        <v>669</v>
      </c>
    </row>
    <row r="30" spans="3:25" x14ac:dyDescent="0.2">
      <c r="C30" s="20"/>
      <c r="D30" s="64"/>
      <c r="E30" s="65" t="s">
        <v>48</v>
      </c>
      <c r="F30" s="65"/>
      <c r="G30" s="65"/>
      <c r="H30" s="66" t="s">
        <v>49</v>
      </c>
      <c r="I30" s="67"/>
      <c r="J30" s="68">
        <v>713</v>
      </c>
      <c r="K30" s="69">
        <v>689</v>
      </c>
      <c r="L30" s="257">
        <v>672</v>
      </c>
      <c r="M30" s="68">
        <v>672</v>
      </c>
      <c r="N30" s="68">
        <v>674</v>
      </c>
      <c r="O30" s="296">
        <v>671</v>
      </c>
      <c r="P30" s="296">
        <v>669</v>
      </c>
      <c r="Q30" s="296">
        <v>675</v>
      </c>
      <c r="R30" s="296">
        <v>678</v>
      </c>
      <c r="S30" s="296">
        <v>683</v>
      </c>
      <c r="T30" s="296">
        <v>684</v>
      </c>
      <c r="U30" s="296">
        <v>688</v>
      </c>
      <c r="V30" s="296">
        <v>694</v>
      </c>
      <c r="W30" s="296">
        <v>693</v>
      </c>
      <c r="X30" s="296">
        <v>698</v>
      </c>
      <c r="Y30" s="69">
        <v>704</v>
      </c>
    </row>
    <row r="31" spans="3:25" x14ac:dyDescent="0.2">
      <c r="C31" s="20"/>
      <c r="D31" s="128"/>
      <c r="E31" s="123"/>
      <c r="F31" s="123" t="s">
        <v>50</v>
      </c>
      <c r="G31" s="123"/>
      <c r="H31" s="124" t="s">
        <v>51</v>
      </c>
      <c r="I31" s="125"/>
      <c r="J31" s="75">
        <v>393</v>
      </c>
      <c r="K31" s="76">
        <v>372</v>
      </c>
      <c r="L31" s="256">
        <v>362</v>
      </c>
      <c r="M31" s="75">
        <v>363</v>
      </c>
      <c r="N31" s="75">
        <v>365</v>
      </c>
      <c r="O31" s="303">
        <v>362</v>
      </c>
      <c r="P31" s="303">
        <v>360</v>
      </c>
      <c r="Q31" s="303">
        <v>367</v>
      </c>
      <c r="R31" s="303">
        <v>369</v>
      </c>
      <c r="S31" s="303">
        <v>373</v>
      </c>
      <c r="T31" s="303">
        <v>374</v>
      </c>
      <c r="U31" s="303">
        <v>376</v>
      </c>
      <c r="V31" s="303">
        <v>378</v>
      </c>
      <c r="W31" s="303">
        <v>378</v>
      </c>
      <c r="X31" s="303">
        <v>382</v>
      </c>
      <c r="Y31" s="76">
        <v>387</v>
      </c>
    </row>
    <row r="32" spans="3:25" ht="13.5" thickBot="1" x14ac:dyDescent="0.25">
      <c r="C32" s="20"/>
      <c r="D32" s="128"/>
      <c r="E32" s="123"/>
      <c r="F32" s="123" t="s">
        <v>52</v>
      </c>
      <c r="G32" s="123"/>
      <c r="H32" s="124" t="s">
        <v>53</v>
      </c>
      <c r="I32" s="125"/>
      <c r="J32" s="45">
        <v>320</v>
      </c>
      <c r="K32" s="46">
        <v>317</v>
      </c>
      <c r="L32" s="254">
        <v>310</v>
      </c>
      <c r="M32" s="45">
        <v>309</v>
      </c>
      <c r="N32" s="45">
        <v>309</v>
      </c>
      <c r="O32" s="304">
        <v>309</v>
      </c>
      <c r="P32" s="304">
        <v>309</v>
      </c>
      <c r="Q32" s="304">
        <v>308</v>
      </c>
      <c r="R32" s="304">
        <v>309</v>
      </c>
      <c r="S32" s="304">
        <v>310</v>
      </c>
      <c r="T32" s="304">
        <v>310</v>
      </c>
      <c r="U32" s="304">
        <v>312</v>
      </c>
      <c r="V32" s="304">
        <v>316</v>
      </c>
      <c r="W32" s="304">
        <v>315</v>
      </c>
      <c r="X32" s="304">
        <v>316</v>
      </c>
      <c r="Y32" s="76">
        <v>317</v>
      </c>
    </row>
    <row r="33" spans="3:25" x14ac:dyDescent="0.2">
      <c r="C33" s="20"/>
      <c r="D33" s="64"/>
      <c r="E33" s="65" t="s">
        <v>54</v>
      </c>
      <c r="F33" s="65"/>
      <c r="G33" s="65"/>
      <c r="H33" s="66" t="s">
        <v>55</v>
      </c>
      <c r="I33" s="67"/>
      <c r="J33" s="68">
        <v>502</v>
      </c>
      <c r="K33" s="69">
        <v>488</v>
      </c>
      <c r="L33" s="257">
        <v>474</v>
      </c>
      <c r="M33" s="68">
        <v>470</v>
      </c>
      <c r="N33" s="68">
        <v>471</v>
      </c>
      <c r="O33" s="296">
        <v>470</v>
      </c>
      <c r="P33" s="296">
        <v>468</v>
      </c>
      <c r="Q33" s="296">
        <v>467</v>
      </c>
      <c r="R33" s="296">
        <v>464</v>
      </c>
      <c r="S33" s="296">
        <v>469</v>
      </c>
      <c r="T33" s="296">
        <v>471</v>
      </c>
      <c r="U33" s="296">
        <v>475</v>
      </c>
      <c r="V33" s="296">
        <v>476</v>
      </c>
      <c r="W33" s="296">
        <v>467</v>
      </c>
      <c r="X33" s="296">
        <v>467</v>
      </c>
      <c r="Y33" s="69">
        <v>463</v>
      </c>
    </row>
    <row r="34" spans="3:25" ht="13.5" thickBot="1" x14ac:dyDescent="0.25">
      <c r="C34" s="20"/>
      <c r="D34" s="122"/>
      <c r="E34" s="123"/>
      <c r="F34" s="123" t="s">
        <v>56</v>
      </c>
      <c r="G34" s="123"/>
      <c r="H34" s="124" t="s">
        <v>57</v>
      </c>
      <c r="I34" s="125"/>
      <c r="J34" s="45">
        <v>502</v>
      </c>
      <c r="K34" s="46">
        <v>488</v>
      </c>
      <c r="L34" s="254">
        <v>474</v>
      </c>
      <c r="M34" s="45">
        <v>470</v>
      </c>
      <c r="N34" s="45">
        <v>471</v>
      </c>
      <c r="O34" s="304">
        <v>470</v>
      </c>
      <c r="P34" s="304">
        <v>468</v>
      </c>
      <c r="Q34" s="304">
        <v>467</v>
      </c>
      <c r="R34" s="304">
        <v>464</v>
      </c>
      <c r="S34" s="304">
        <v>469</v>
      </c>
      <c r="T34" s="304">
        <v>471</v>
      </c>
      <c r="U34" s="304">
        <v>475</v>
      </c>
      <c r="V34" s="304">
        <v>476</v>
      </c>
      <c r="W34" s="304">
        <v>476</v>
      </c>
      <c r="X34" s="304">
        <v>467</v>
      </c>
      <c r="Y34" s="76">
        <v>463</v>
      </c>
    </row>
    <row r="35" spans="3:25" ht="13.5" x14ac:dyDescent="0.25"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98" t="s">
        <v>231</v>
      </c>
    </row>
  </sheetData>
  <mergeCells count="18">
    <mergeCell ref="O7:O10"/>
    <mergeCell ref="X7:X10"/>
    <mergeCell ref="S7:S10"/>
    <mergeCell ref="P7:P10"/>
    <mergeCell ref="W7:W10"/>
    <mergeCell ref="V7:V10"/>
    <mergeCell ref="D6:Y6"/>
    <mergeCell ref="D7:I11"/>
    <mergeCell ref="Y7:Y10"/>
    <mergeCell ref="K7:K10"/>
    <mergeCell ref="L7:L10"/>
    <mergeCell ref="T7:T10"/>
    <mergeCell ref="U7:U10"/>
    <mergeCell ref="J7:J10"/>
    <mergeCell ref="M7:M10"/>
    <mergeCell ref="Q7:Q10"/>
    <mergeCell ref="R7:R10"/>
    <mergeCell ref="N7:N10"/>
  </mergeCells>
  <phoneticPr fontId="0" type="noConversion"/>
  <conditionalFormatting sqref="D6">
    <cfRule type="cellIs" dxfId="25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autoPageBreaks="0"/>
  </sheetPr>
  <dimension ref="B1:AF59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5.7109375" style="50" customWidth="1"/>
    <col min="9" max="9" width="1.140625" style="50" customWidth="1"/>
    <col min="10" max="14" width="6.85546875" style="50" hidden="1" customWidth="1"/>
    <col min="15" max="25" width="6.85546875" style="50" customWidth="1"/>
    <col min="26" max="16384" width="9.140625" style="50"/>
  </cols>
  <sheetData>
    <row r="1" spans="2:32" hidden="1" x14ac:dyDescent="0.2"/>
    <row r="2" spans="2:32" hidden="1" x14ac:dyDescent="0.2"/>
    <row r="3" spans="2:32" ht="9" customHeight="1" x14ac:dyDescent="0.2">
      <c r="C3" s="49"/>
    </row>
    <row r="4" spans="2:32" s="51" customFormat="1" ht="15.75" x14ac:dyDescent="0.2">
      <c r="D4" s="15" t="s">
        <v>89</v>
      </c>
      <c r="E4" s="52"/>
      <c r="F4" s="52"/>
      <c r="G4" s="52"/>
      <c r="H4" s="15" t="s">
        <v>142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32" s="51" customFormat="1" ht="15.75" x14ac:dyDescent="0.2">
      <c r="B5" s="235">
        <v>0</v>
      </c>
      <c r="D5" s="100" t="s">
        <v>290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32" s="55" customFormat="1" ht="21" customHeight="1" thickBot="1" x14ac:dyDescent="0.25">
      <c r="D6" s="653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</row>
    <row r="7" spans="2:32" ht="6" customHeight="1" x14ac:dyDescent="0.2">
      <c r="C7" s="20"/>
      <c r="D7" s="612" t="s">
        <v>14</v>
      </c>
      <c r="E7" s="613"/>
      <c r="F7" s="613"/>
      <c r="G7" s="613"/>
      <c r="H7" s="613"/>
      <c r="I7" s="614"/>
      <c r="J7" s="610" t="s">
        <v>79</v>
      </c>
      <c r="K7" s="621" t="s">
        <v>80</v>
      </c>
      <c r="L7" s="623" t="s">
        <v>81</v>
      </c>
      <c r="M7" s="610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10" t="s">
        <v>236</v>
      </c>
      <c r="U7" s="610" t="s">
        <v>248</v>
      </c>
      <c r="V7" s="610" t="s">
        <v>252</v>
      </c>
      <c r="W7" s="610" t="s">
        <v>263</v>
      </c>
      <c r="X7" s="610" t="s">
        <v>266</v>
      </c>
      <c r="Y7" s="625" t="s">
        <v>283</v>
      </c>
    </row>
    <row r="8" spans="2:32" ht="6" customHeight="1" x14ac:dyDescent="0.2">
      <c r="C8" s="20"/>
      <c r="D8" s="615"/>
      <c r="E8" s="616"/>
      <c r="F8" s="616"/>
      <c r="G8" s="616"/>
      <c r="H8" s="616"/>
      <c r="I8" s="617"/>
      <c r="J8" s="627"/>
      <c r="K8" s="642"/>
      <c r="L8" s="630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38"/>
    </row>
    <row r="9" spans="2:32" ht="6" customHeight="1" x14ac:dyDescent="0.2">
      <c r="C9" s="20"/>
      <c r="D9" s="615"/>
      <c r="E9" s="616"/>
      <c r="F9" s="616"/>
      <c r="G9" s="616"/>
      <c r="H9" s="616"/>
      <c r="I9" s="617"/>
      <c r="J9" s="627"/>
      <c r="K9" s="642"/>
      <c r="L9" s="630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38"/>
    </row>
    <row r="10" spans="2:32" ht="6" customHeight="1" x14ac:dyDescent="0.2">
      <c r="C10" s="20"/>
      <c r="D10" s="615"/>
      <c r="E10" s="616"/>
      <c r="F10" s="616"/>
      <c r="G10" s="616"/>
      <c r="H10" s="616"/>
      <c r="I10" s="617"/>
      <c r="J10" s="627"/>
      <c r="K10" s="642"/>
      <c r="L10" s="630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38"/>
    </row>
    <row r="11" spans="2:32" ht="15" customHeight="1" thickBot="1" x14ac:dyDescent="0.25">
      <c r="C11" s="20"/>
      <c r="D11" s="618"/>
      <c r="E11" s="619"/>
      <c r="F11" s="619"/>
      <c r="G11" s="619"/>
      <c r="H11" s="619"/>
      <c r="I11" s="620"/>
      <c r="J11" s="18" t="s">
        <v>4</v>
      </c>
      <c r="K11" s="19" t="s">
        <v>4</v>
      </c>
      <c r="L11" s="178"/>
      <c r="M11" s="18"/>
      <c r="N11" s="18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9"/>
    </row>
    <row r="12" spans="2:32" ht="14.25" thickTop="1" thickBot="1" x14ac:dyDescent="0.25">
      <c r="C12" s="20"/>
      <c r="D12" s="116"/>
      <c r="E12" s="117" t="s">
        <v>15</v>
      </c>
      <c r="F12" s="117"/>
      <c r="G12" s="117"/>
      <c r="H12" s="118" t="s">
        <v>16</v>
      </c>
      <c r="I12" s="119"/>
      <c r="J12" s="120">
        <v>286340</v>
      </c>
      <c r="K12" s="121">
        <v>286230</v>
      </c>
      <c r="L12" s="255">
        <v>282183</v>
      </c>
      <c r="M12" s="120">
        <v>285419</v>
      </c>
      <c r="N12" s="120">
        <v>291194</v>
      </c>
      <c r="O12" s="301">
        <v>301620</v>
      </c>
      <c r="P12" s="301">
        <v>314008</v>
      </c>
      <c r="Q12" s="301">
        <v>328612</v>
      </c>
      <c r="R12" s="301">
        <v>342521</v>
      </c>
      <c r="S12" s="301">
        <v>354340</v>
      </c>
      <c r="T12" s="301">
        <v>363568</v>
      </c>
      <c r="U12" s="301">
        <v>367603</v>
      </c>
      <c r="V12" s="301">
        <v>367361</v>
      </c>
      <c r="W12" s="301">
        <v>362653</v>
      </c>
      <c r="X12" s="301">
        <v>362756</v>
      </c>
      <c r="Y12" s="121">
        <v>363776</v>
      </c>
      <c r="Z12" s="248"/>
      <c r="AA12" s="248"/>
      <c r="AB12" s="248"/>
      <c r="AC12" s="248"/>
      <c r="AD12" s="248"/>
      <c r="AE12" s="248"/>
      <c r="AF12" s="248"/>
    </row>
    <row r="13" spans="2:32" ht="13.5" thickTop="1" x14ac:dyDescent="0.2">
      <c r="C13" s="20"/>
      <c r="D13" s="109"/>
      <c r="E13" s="110" t="s">
        <v>17</v>
      </c>
      <c r="F13" s="110"/>
      <c r="G13" s="110"/>
      <c r="H13" s="111" t="s">
        <v>18</v>
      </c>
      <c r="I13" s="112"/>
      <c r="J13" s="113">
        <v>28255</v>
      </c>
      <c r="K13" s="114">
        <v>28731</v>
      </c>
      <c r="L13" s="251">
        <v>28497</v>
      </c>
      <c r="M13" s="113">
        <v>29052</v>
      </c>
      <c r="N13" s="113">
        <v>29859</v>
      </c>
      <c r="O13" s="302">
        <v>31308</v>
      </c>
      <c r="P13" s="302">
        <v>33403</v>
      </c>
      <c r="Q13" s="302">
        <v>35264</v>
      </c>
      <c r="R13" s="302">
        <v>37078</v>
      </c>
      <c r="S13" s="302">
        <v>38457</v>
      </c>
      <c r="T13" s="302">
        <v>40405</v>
      </c>
      <c r="U13" s="302">
        <v>41637</v>
      </c>
      <c r="V13" s="302">
        <v>42371</v>
      </c>
      <c r="W13" s="302">
        <v>42711</v>
      </c>
      <c r="X13" s="302">
        <v>43147</v>
      </c>
      <c r="Y13" s="114">
        <v>43288</v>
      </c>
      <c r="Z13" s="248"/>
      <c r="AA13" s="248"/>
      <c r="AB13" s="248"/>
      <c r="AC13" s="248"/>
      <c r="AD13" s="248"/>
      <c r="AE13" s="248"/>
      <c r="AF13" s="248"/>
    </row>
    <row r="14" spans="2:32" ht="13.5" thickBot="1" x14ac:dyDescent="0.25">
      <c r="C14" s="20"/>
      <c r="D14" s="122"/>
      <c r="E14" s="129"/>
      <c r="F14" s="123" t="s">
        <v>19</v>
      </c>
      <c r="G14" s="123"/>
      <c r="H14" s="124" t="s">
        <v>20</v>
      </c>
      <c r="I14" s="125"/>
      <c r="J14" s="75">
        <v>28255</v>
      </c>
      <c r="K14" s="76">
        <v>28731</v>
      </c>
      <c r="L14" s="256">
        <v>28497</v>
      </c>
      <c r="M14" s="75">
        <v>29052</v>
      </c>
      <c r="N14" s="75">
        <v>29859</v>
      </c>
      <c r="O14" s="303">
        <v>31308</v>
      </c>
      <c r="P14" s="303">
        <v>33403</v>
      </c>
      <c r="Q14" s="303">
        <v>35264</v>
      </c>
      <c r="R14" s="303">
        <v>37078</v>
      </c>
      <c r="S14" s="303">
        <v>38457</v>
      </c>
      <c r="T14" s="303">
        <v>40405</v>
      </c>
      <c r="U14" s="303">
        <v>41637</v>
      </c>
      <c r="V14" s="303">
        <v>42371</v>
      </c>
      <c r="W14" s="303">
        <v>42711</v>
      </c>
      <c r="X14" s="303">
        <v>43147</v>
      </c>
      <c r="Y14" s="76">
        <v>43288</v>
      </c>
      <c r="Z14" s="248"/>
      <c r="AA14" s="248"/>
      <c r="AB14" s="248"/>
      <c r="AC14" s="248"/>
      <c r="AD14" s="248"/>
      <c r="AE14" s="248"/>
      <c r="AF14" s="248"/>
    </row>
    <row r="15" spans="2:32" x14ac:dyDescent="0.2">
      <c r="C15" s="20"/>
      <c r="D15" s="64"/>
      <c r="E15" s="65" t="s">
        <v>21</v>
      </c>
      <c r="F15" s="65"/>
      <c r="G15" s="65"/>
      <c r="H15" s="66" t="s">
        <v>22</v>
      </c>
      <c r="I15" s="67"/>
      <c r="J15" s="68">
        <v>31217</v>
      </c>
      <c r="K15" s="69">
        <v>31463</v>
      </c>
      <c r="L15" s="257">
        <v>31738</v>
      </c>
      <c r="M15" s="68">
        <v>32673</v>
      </c>
      <c r="N15" s="68">
        <v>33818</v>
      </c>
      <c r="O15" s="296">
        <v>35343</v>
      </c>
      <c r="P15" s="296">
        <v>36954</v>
      </c>
      <c r="Q15" s="296">
        <v>39420</v>
      </c>
      <c r="R15" s="296">
        <v>42317</v>
      </c>
      <c r="S15" s="296">
        <v>44430</v>
      </c>
      <c r="T15" s="296">
        <v>46815</v>
      </c>
      <c r="U15" s="296">
        <v>48455</v>
      </c>
      <c r="V15" s="296">
        <v>49663</v>
      </c>
      <c r="W15" s="296">
        <v>49771</v>
      </c>
      <c r="X15" s="296">
        <v>50315</v>
      </c>
      <c r="Y15" s="69">
        <v>50797</v>
      </c>
      <c r="Z15" s="248"/>
      <c r="AA15" s="248"/>
      <c r="AB15" s="248"/>
      <c r="AC15" s="248"/>
      <c r="AD15" s="248"/>
      <c r="AE15" s="248"/>
      <c r="AF15" s="248"/>
    </row>
    <row r="16" spans="2:32" ht="13.5" thickBot="1" x14ac:dyDescent="0.25">
      <c r="C16" s="20"/>
      <c r="D16" s="122"/>
      <c r="E16" s="129"/>
      <c r="F16" s="123" t="s">
        <v>23</v>
      </c>
      <c r="G16" s="123"/>
      <c r="H16" s="124" t="s">
        <v>24</v>
      </c>
      <c r="I16" s="125"/>
      <c r="J16" s="45">
        <v>31217</v>
      </c>
      <c r="K16" s="46">
        <v>31463</v>
      </c>
      <c r="L16" s="254">
        <v>31738</v>
      </c>
      <c r="M16" s="45">
        <v>32673</v>
      </c>
      <c r="N16" s="45">
        <v>33818</v>
      </c>
      <c r="O16" s="280">
        <v>35343</v>
      </c>
      <c r="P16" s="280">
        <v>36954</v>
      </c>
      <c r="Q16" s="280">
        <v>39420</v>
      </c>
      <c r="R16" s="280">
        <v>42317</v>
      </c>
      <c r="S16" s="280">
        <v>44430</v>
      </c>
      <c r="T16" s="280">
        <v>46815</v>
      </c>
      <c r="U16" s="280">
        <v>48455</v>
      </c>
      <c r="V16" s="280">
        <v>49663</v>
      </c>
      <c r="W16" s="280">
        <v>49771</v>
      </c>
      <c r="X16" s="280">
        <v>50315</v>
      </c>
      <c r="Y16" s="46">
        <v>50797</v>
      </c>
      <c r="Z16" s="248"/>
      <c r="AA16" s="248"/>
      <c r="AB16" s="248"/>
      <c r="AC16" s="248"/>
      <c r="AD16" s="248"/>
      <c r="AE16" s="248"/>
      <c r="AF16" s="248"/>
    </row>
    <row r="17" spans="3:32" x14ac:dyDescent="0.2">
      <c r="C17" s="20"/>
      <c r="D17" s="64"/>
      <c r="E17" s="65" t="s">
        <v>25</v>
      </c>
      <c r="F17" s="65"/>
      <c r="G17" s="65"/>
      <c r="H17" s="66" t="s">
        <v>26</v>
      </c>
      <c r="I17" s="67"/>
      <c r="J17" s="68">
        <v>34010</v>
      </c>
      <c r="K17" s="69">
        <v>33930</v>
      </c>
      <c r="L17" s="257">
        <v>33315</v>
      </c>
      <c r="M17" s="68">
        <v>33697</v>
      </c>
      <c r="N17" s="68">
        <v>34248</v>
      </c>
      <c r="O17" s="296">
        <v>35643</v>
      </c>
      <c r="P17" s="296">
        <v>37242</v>
      </c>
      <c r="Q17" s="296">
        <v>39248</v>
      </c>
      <c r="R17" s="296">
        <v>40604</v>
      </c>
      <c r="S17" s="296">
        <v>41997</v>
      </c>
      <c r="T17" s="296">
        <v>42721</v>
      </c>
      <c r="U17" s="296">
        <v>43069</v>
      </c>
      <c r="V17" s="296">
        <v>42750</v>
      </c>
      <c r="W17" s="296">
        <v>41918</v>
      </c>
      <c r="X17" s="296">
        <v>41749</v>
      </c>
      <c r="Y17" s="69">
        <v>41923</v>
      </c>
      <c r="Z17" s="248"/>
      <c r="AA17" s="248"/>
      <c r="AB17" s="248"/>
      <c r="AC17" s="248"/>
      <c r="AD17" s="248"/>
      <c r="AE17" s="248"/>
      <c r="AF17" s="248"/>
    </row>
    <row r="18" spans="3:32" x14ac:dyDescent="0.2">
      <c r="C18" s="20"/>
      <c r="D18" s="122"/>
      <c r="E18" s="129"/>
      <c r="F18" s="123" t="s">
        <v>27</v>
      </c>
      <c r="G18" s="123"/>
      <c r="H18" s="124" t="s">
        <v>28</v>
      </c>
      <c r="I18" s="125"/>
      <c r="J18" s="75">
        <v>18851</v>
      </c>
      <c r="K18" s="76">
        <v>18891</v>
      </c>
      <c r="L18" s="256">
        <v>18317</v>
      </c>
      <c r="M18" s="75">
        <v>18574</v>
      </c>
      <c r="N18" s="75">
        <v>18926</v>
      </c>
      <c r="O18" s="303">
        <v>19658</v>
      </c>
      <c r="P18" s="303">
        <v>20447</v>
      </c>
      <c r="Q18" s="303">
        <v>21430</v>
      </c>
      <c r="R18" s="303">
        <v>22055</v>
      </c>
      <c r="S18" s="303">
        <v>22942</v>
      </c>
      <c r="T18" s="303">
        <v>23292</v>
      </c>
      <c r="U18" s="303">
        <v>23419</v>
      </c>
      <c r="V18" s="303">
        <v>23351</v>
      </c>
      <c r="W18" s="303">
        <v>23065</v>
      </c>
      <c r="X18" s="303">
        <v>23045</v>
      </c>
      <c r="Y18" s="76">
        <v>23060</v>
      </c>
      <c r="Z18" s="248"/>
      <c r="AA18" s="248"/>
      <c r="AB18" s="248"/>
      <c r="AC18" s="248"/>
      <c r="AD18" s="248"/>
      <c r="AE18" s="248"/>
      <c r="AF18" s="248"/>
    </row>
    <row r="19" spans="3:32" ht="13.5" thickBot="1" x14ac:dyDescent="0.25">
      <c r="C19" s="20"/>
      <c r="D19" s="122"/>
      <c r="E19" s="129"/>
      <c r="F19" s="123" t="s">
        <v>29</v>
      </c>
      <c r="G19" s="123"/>
      <c r="H19" s="124" t="s">
        <v>30</v>
      </c>
      <c r="I19" s="125"/>
      <c r="J19" s="45">
        <v>15159</v>
      </c>
      <c r="K19" s="46">
        <v>15039</v>
      </c>
      <c r="L19" s="254">
        <v>14998</v>
      </c>
      <c r="M19" s="45">
        <v>15123</v>
      </c>
      <c r="N19" s="45">
        <v>15322</v>
      </c>
      <c r="O19" s="280">
        <v>15985</v>
      </c>
      <c r="P19" s="280">
        <v>16795</v>
      </c>
      <c r="Q19" s="280">
        <v>17818</v>
      </c>
      <c r="R19" s="280">
        <v>18549</v>
      </c>
      <c r="S19" s="280">
        <v>19055</v>
      </c>
      <c r="T19" s="280">
        <v>19429</v>
      </c>
      <c r="U19" s="280">
        <v>19650</v>
      </c>
      <c r="V19" s="280">
        <v>19399</v>
      </c>
      <c r="W19" s="280">
        <v>18853</v>
      </c>
      <c r="X19" s="280">
        <v>18704</v>
      </c>
      <c r="Y19" s="46">
        <v>18863</v>
      </c>
      <c r="Z19" s="248"/>
      <c r="AA19" s="248"/>
      <c r="AB19" s="248"/>
      <c r="AC19" s="248"/>
      <c r="AD19" s="248"/>
      <c r="AE19" s="248"/>
      <c r="AF19" s="248"/>
    </row>
    <row r="20" spans="3:32" x14ac:dyDescent="0.2">
      <c r="C20" s="20"/>
      <c r="D20" s="64"/>
      <c r="E20" s="65" t="s">
        <v>31</v>
      </c>
      <c r="F20" s="65"/>
      <c r="G20" s="65"/>
      <c r="H20" s="66" t="s">
        <v>32</v>
      </c>
      <c r="I20" s="67"/>
      <c r="J20" s="68">
        <v>31084</v>
      </c>
      <c r="K20" s="69">
        <v>30857</v>
      </c>
      <c r="L20" s="257">
        <v>30295</v>
      </c>
      <c r="M20" s="68">
        <v>30680</v>
      </c>
      <c r="N20" s="68">
        <v>31045</v>
      </c>
      <c r="O20" s="296">
        <v>31835</v>
      </c>
      <c r="P20" s="296">
        <v>32594</v>
      </c>
      <c r="Q20" s="296">
        <v>33547</v>
      </c>
      <c r="R20" s="296">
        <v>34600</v>
      </c>
      <c r="S20" s="296">
        <v>35605</v>
      </c>
      <c r="T20" s="296">
        <v>36018</v>
      </c>
      <c r="U20" s="296">
        <v>35943</v>
      </c>
      <c r="V20" s="296">
        <v>35250</v>
      </c>
      <c r="W20" s="296">
        <v>34204</v>
      </c>
      <c r="X20" s="296">
        <v>34351</v>
      </c>
      <c r="Y20" s="69">
        <v>34076</v>
      </c>
      <c r="Z20" s="248"/>
      <c r="AA20" s="248"/>
      <c r="AB20" s="248"/>
      <c r="AC20" s="248"/>
      <c r="AD20" s="248"/>
      <c r="AE20" s="248"/>
      <c r="AF20" s="248"/>
    </row>
    <row r="21" spans="3:32" x14ac:dyDescent="0.2">
      <c r="C21" s="20"/>
      <c r="D21" s="122"/>
      <c r="E21" s="129"/>
      <c r="F21" s="123" t="s">
        <v>33</v>
      </c>
      <c r="G21" s="123"/>
      <c r="H21" s="124" t="s">
        <v>34</v>
      </c>
      <c r="I21" s="125"/>
      <c r="J21" s="75">
        <v>8336</v>
      </c>
      <c r="K21" s="76">
        <v>8302</v>
      </c>
      <c r="L21" s="256">
        <v>8079</v>
      </c>
      <c r="M21" s="75">
        <v>8151</v>
      </c>
      <c r="N21" s="75">
        <v>8164</v>
      </c>
      <c r="O21" s="303">
        <v>8346</v>
      </c>
      <c r="P21" s="303">
        <v>8617</v>
      </c>
      <c r="Q21" s="303">
        <v>8916</v>
      </c>
      <c r="R21" s="303">
        <v>9278</v>
      </c>
      <c r="S21" s="303">
        <v>9542</v>
      </c>
      <c r="T21" s="303">
        <v>9565</v>
      </c>
      <c r="U21" s="303">
        <v>9454</v>
      </c>
      <c r="V21" s="303">
        <v>9271</v>
      </c>
      <c r="W21" s="303">
        <v>8856</v>
      </c>
      <c r="X21" s="303">
        <v>8927</v>
      </c>
      <c r="Y21" s="76">
        <v>8954</v>
      </c>
      <c r="Z21" s="248"/>
      <c r="AA21" s="248"/>
      <c r="AB21" s="248"/>
      <c r="AC21" s="248"/>
      <c r="AD21" s="248"/>
      <c r="AE21" s="248"/>
      <c r="AF21" s="248"/>
    </row>
    <row r="22" spans="3:32" ht="13.5" thickBot="1" x14ac:dyDescent="0.25">
      <c r="C22" s="20"/>
      <c r="D22" s="122"/>
      <c r="E22" s="129"/>
      <c r="F22" s="123" t="s">
        <v>35</v>
      </c>
      <c r="G22" s="123"/>
      <c r="H22" s="124" t="s">
        <v>36</v>
      </c>
      <c r="I22" s="125"/>
      <c r="J22" s="45">
        <v>22748</v>
      </c>
      <c r="K22" s="46">
        <v>22555</v>
      </c>
      <c r="L22" s="254">
        <v>22216</v>
      </c>
      <c r="M22" s="45">
        <v>22529</v>
      </c>
      <c r="N22" s="45">
        <v>22881</v>
      </c>
      <c r="O22" s="280">
        <v>23489</v>
      </c>
      <c r="P22" s="280">
        <v>23977</v>
      </c>
      <c r="Q22" s="280">
        <v>24631</v>
      </c>
      <c r="R22" s="280">
        <v>25322</v>
      </c>
      <c r="S22" s="280">
        <v>26063</v>
      </c>
      <c r="T22" s="280">
        <v>26453</v>
      </c>
      <c r="U22" s="280">
        <v>26489</v>
      </c>
      <c r="V22" s="280">
        <v>25979</v>
      </c>
      <c r="W22" s="280">
        <v>25348</v>
      </c>
      <c r="X22" s="280">
        <v>25424</v>
      </c>
      <c r="Y22" s="46">
        <v>25122</v>
      </c>
      <c r="Z22" s="248"/>
      <c r="AA22" s="248"/>
      <c r="AB22" s="248"/>
      <c r="AC22" s="248"/>
      <c r="AD22" s="248"/>
      <c r="AE22" s="248"/>
      <c r="AF22" s="248"/>
    </row>
    <row r="23" spans="3:32" x14ac:dyDescent="0.2">
      <c r="C23" s="20"/>
      <c r="D23" s="64"/>
      <c r="E23" s="65" t="s">
        <v>37</v>
      </c>
      <c r="F23" s="65"/>
      <c r="G23" s="65"/>
      <c r="H23" s="66" t="s">
        <v>38</v>
      </c>
      <c r="I23" s="67"/>
      <c r="J23" s="68">
        <v>44031</v>
      </c>
      <c r="K23" s="69">
        <v>44223</v>
      </c>
      <c r="L23" s="257">
        <v>43722</v>
      </c>
      <c r="M23" s="68">
        <v>43780</v>
      </c>
      <c r="N23" s="68">
        <v>44737</v>
      </c>
      <c r="O23" s="296">
        <v>46293</v>
      </c>
      <c r="P23" s="296">
        <v>47892</v>
      </c>
      <c r="Q23" s="296">
        <v>50127</v>
      </c>
      <c r="R23" s="296">
        <v>51896</v>
      </c>
      <c r="S23" s="296">
        <v>53520</v>
      </c>
      <c r="T23" s="296">
        <v>54510</v>
      </c>
      <c r="U23" s="296">
        <v>54790</v>
      </c>
      <c r="V23" s="296">
        <v>54301</v>
      </c>
      <c r="W23" s="296">
        <v>53080</v>
      </c>
      <c r="X23" s="296">
        <v>52601</v>
      </c>
      <c r="Y23" s="69">
        <v>52485</v>
      </c>
      <c r="Z23" s="248"/>
      <c r="AA23" s="248"/>
      <c r="AB23" s="248"/>
      <c r="AC23" s="248"/>
      <c r="AD23" s="248"/>
      <c r="AE23" s="248"/>
      <c r="AF23" s="248"/>
    </row>
    <row r="24" spans="3:32" x14ac:dyDescent="0.2">
      <c r="C24" s="20"/>
      <c r="D24" s="122"/>
      <c r="E24" s="129"/>
      <c r="F24" s="123" t="s">
        <v>39</v>
      </c>
      <c r="G24" s="123"/>
      <c r="H24" s="124" t="s">
        <v>40</v>
      </c>
      <c r="I24" s="125"/>
      <c r="J24" s="75">
        <v>12660</v>
      </c>
      <c r="K24" s="76">
        <v>12723</v>
      </c>
      <c r="L24" s="256">
        <v>12563</v>
      </c>
      <c r="M24" s="75">
        <v>12601</v>
      </c>
      <c r="N24" s="75">
        <v>12878</v>
      </c>
      <c r="O24" s="303">
        <v>13406</v>
      </c>
      <c r="P24" s="303">
        <v>13718</v>
      </c>
      <c r="Q24" s="303">
        <v>14329</v>
      </c>
      <c r="R24" s="303">
        <v>14866</v>
      </c>
      <c r="S24" s="303">
        <v>15400</v>
      </c>
      <c r="T24" s="303">
        <v>15675</v>
      </c>
      <c r="U24" s="303">
        <v>15745</v>
      </c>
      <c r="V24" s="303">
        <v>15510</v>
      </c>
      <c r="W24" s="303">
        <v>15178</v>
      </c>
      <c r="X24" s="303">
        <v>14992</v>
      </c>
      <c r="Y24" s="76">
        <v>15078</v>
      </c>
      <c r="Z24" s="248"/>
      <c r="AA24" s="248"/>
      <c r="AB24" s="248"/>
      <c r="AC24" s="248"/>
      <c r="AD24" s="248"/>
      <c r="AE24" s="248"/>
      <c r="AF24" s="248"/>
    </row>
    <row r="25" spans="3:32" x14ac:dyDescent="0.2">
      <c r="C25" s="20"/>
      <c r="D25" s="122"/>
      <c r="E25" s="129"/>
      <c r="F25" s="123" t="s">
        <v>41</v>
      </c>
      <c r="G25" s="123"/>
      <c r="H25" s="124" t="s">
        <v>42</v>
      </c>
      <c r="I25" s="125"/>
      <c r="J25" s="75">
        <v>16027</v>
      </c>
      <c r="K25" s="76">
        <v>16243</v>
      </c>
      <c r="L25" s="256">
        <v>15924</v>
      </c>
      <c r="M25" s="75">
        <v>15856</v>
      </c>
      <c r="N25" s="75">
        <v>16310</v>
      </c>
      <c r="O25" s="303">
        <v>16813</v>
      </c>
      <c r="P25" s="303">
        <v>17545</v>
      </c>
      <c r="Q25" s="303">
        <v>18308</v>
      </c>
      <c r="R25" s="303">
        <v>19036</v>
      </c>
      <c r="S25" s="303">
        <v>19548</v>
      </c>
      <c r="T25" s="303">
        <v>19859</v>
      </c>
      <c r="U25" s="303">
        <v>19986</v>
      </c>
      <c r="V25" s="303">
        <v>19876</v>
      </c>
      <c r="W25" s="303">
        <v>19340</v>
      </c>
      <c r="X25" s="303">
        <v>19222</v>
      </c>
      <c r="Y25" s="76">
        <v>19009</v>
      </c>
      <c r="Z25" s="248"/>
      <c r="AA25" s="248"/>
      <c r="AB25" s="248"/>
      <c r="AC25" s="248"/>
      <c r="AD25" s="248"/>
      <c r="AE25" s="248"/>
      <c r="AF25" s="248"/>
    </row>
    <row r="26" spans="3:32" ht="13.5" thickBot="1" x14ac:dyDescent="0.25">
      <c r="C26" s="20"/>
      <c r="D26" s="122"/>
      <c r="E26" s="129"/>
      <c r="F26" s="123" t="s">
        <v>43</v>
      </c>
      <c r="G26" s="123"/>
      <c r="H26" s="124" t="s">
        <v>44</v>
      </c>
      <c r="I26" s="125"/>
      <c r="J26" s="45">
        <v>15344</v>
      </c>
      <c r="K26" s="46">
        <v>15257</v>
      </c>
      <c r="L26" s="254">
        <v>15235</v>
      </c>
      <c r="M26" s="45">
        <v>15323</v>
      </c>
      <c r="N26" s="45">
        <v>15549</v>
      </c>
      <c r="O26" s="280">
        <v>16074</v>
      </c>
      <c r="P26" s="280">
        <v>16629</v>
      </c>
      <c r="Q26" s="280">
        <v>17490</v>
      </c>
      <c r="R26" s="280">
        <v>17994</v>
      </c>
      <c r="S26" s="280">
        <v>18572</v>
      </c>
      <c r="T26" s="280">
        <v>18976</v>
      </c>
      <c r="U26" s="280">
        <v>19059</v>
      </c>
      <c r="V26" s="280">
        <v>18915</v>
      </c>
      <c r="W26" s="280">
        <v>18562</v>
      </c>
      <c r="X26" s="280">
        <v>18387</v>
      </c>
      <c r="Y26" s="46">
        <v>18398</v>
      </c>
      <c r="Z26" s="248"/>
      <c r="AA26" s="248"/>
      <c r="AB26" s="248"/>
      <c r="AC26" s="248"/>
      <c r="AD26" s="248"/>
      <c r="AE26" s="248"/>
      <c r="AF26" s="248"/>
    </row>
    <row r="27" spans="3:32" x14ac:dyDescent="0.2">
      <c r="C27" s="20"/>
      <c r="D27" s="64"/>
      <c r="E27" s="65" t="s">
        <v>45</v>
      </c>
      <c r="F27" s="65"/>
      <c r="G27" s="65"/>
      <c r="H27" s="66" t="s">
        <v>46</v>
      </c>
      <c r="I27" s="67"/>
      <c r="J27" s="68">
        <v>47224</v>
      </c>
      <c r="K27" s="69">
        <v>46736</v>
      </c>
      <c r="L27" s="257">
        <v>45758</v>
      </c>
      <c r="M27" s="68">
        <v>46188</v>
      </c>
      <c r="N27" s="68">
        <v>47116</v>
      </c>
      <c r="O27" s="296">
        <v>48608</v>
      </c>
      <c r="P27" s="296">
        <v>50493</v>
      </c>
      <c r="Q27" s="296">
        <v>52897</v>
      </c>
      <c r="R27" s="296">
        <v>55073</v>
      </c>
      <c r="S27" s="296">
        <v>57166</v>
      </c>
      <c r="T27" s="296">
        <v>58530</v>
      </c>
      <c r="U27" s="296">
        <v>59326</v>
      </c>
      <c r="V27" s="296">
        <v>59501</v>
      </c>
      <c r="W27" s="296">
        <v>58950</v>
      </c>
      <c r="X27" s="296">
        <v>59167</v>
      </c>
      <c r="Y27" s="69">
        <v>59388</v>
      </c>
      <c r="Z27" s="248"/>
      <c r="AA27" s="248"/>
      <c r="AB27" s="248"/>
      <c r="AC27" s="248"/>
      <c r="AD27" s="248"/>
      <c r="AE27" s="248"/>
      <c r="AF27" s="248"/>
    </row>
    <row r="28" spans="3:32" x14ac:dyDescent="0.2">
      <c r="C28" s="20"/>
      <c r="D28" s="122"/>
      <c r="E28" s="129"/>
      <c r="F28" s="123" t="s">
        <v>234</v>
      </c>
      <c r="G28" s="123"/>
      <c r="H28" s="124" t="s">
        <v>123</v>
      </c>
      <c r="I28" s="125"/>
      <c r="J28" s="75">
        <v>15445</v>
      </c>
      <c r="K28" s="76">
        <v>15342</v>
      </c>
      <c r="L28" s="256">
        <v>14743</v>
      </c>
      <c r="M28" s="75">
        <v>14722</v>
      </c>
      <c r="N28" s="75">
        <v>14946</v>
      </c>
      <c r="O28" s="303">
        <v>15427</v>
      </c>
      <c r="P28" s="303">
        <v>15878</v>
      </c>
      <c r="Q28" s="303">
        <v>16520</v>
      </c>
      <c r="R28" s="303">
        <v>17001</v>
      </c>
      <c r="S28" s="303">
        <v>17677</v>
      </c>
      <c r="T28" s="303">
        <v>18032</v>
      </c>
      <c r="U28" s="303">
        <v>17996</v>
      </c>
      <c r="V28" s="303">
        <v>17982</v>
      </c>
      <c r="W28" s="303">
        <v>17821</v>
      </c>
      <c r="X28" s="303">
        <v>17866</v>
      </c>
      <c r="Y28" s="76">
        <v>17770</v>
      </c>
      <c r="Z28" s="248"/>
      <c r="AA28" s="248"/>
      <c r="AB28" s="248"/>
      <c r="AC28" s="248"/>
      <c r="AD28" s="248"/>
      <c r="AE28" s="248"/>
      <c r="AF28" s="248"/>
    </row>
    <row r="29" spans="3:32" ht="13.5" thickBot="1" x14ac:dyDescent="0.25">
      <c r="C29" s="20"/>
      <c r="D29" s="130"/>
      <c r="E29" s="131"/>
      <c r="F29" s="132" t="s">
        <v>47</v>
      </c>
      <c r="G29" s="132"/>
      <c r="H29" s="133" t="s">
        <v>124</v>
      </c>
      <c r="I29" s="134"/>
      <c r="J29" s="45">
        <v>31779</v>
      </c>
      <c r="K29" s="46">
        <v>31394</v>
      </c>
      <c r="L29" s="254">
        <v>31015</v>
      </c>
      <c r="M29" s="45">
        <v>31466</v>
      </c>
      <c r="N29" s="45">
        <v>32170</v>
      </c>
      <c r="O29" s="280">
        <v>33181</v>
      </c>
      <c r="P29" s="280">
        <v>34615</v>
      </c>
      <c r="Q29" s="280">
        <v>36377</v>
      </c>
      <c r="R29" s="280">
        <v>38072</v>
      </c>
      <c r="S29" s="280">
        <v>39489</v>
      </c>
      <c r="T29" s="280">
        <v>40498</v>
      </c>
      <c r="U29" s="280">
        <v>41330</v>
      </c>
      <c r="V29" s="280">
        <v>41519</v>
      </c>
      <c r="W29" s="280">
        <v>41129</v>
      </c>
      <c r="X29" s="280">
        <v>41301</v>
      </c>
      <c r="Y29" s="46">
        <v>41618</v>
      </c>
      <c r="Z29" s="248"/>
      <c r="AA29" s="248"/>
      <c r="AB29" s="248"/>
      <c r="AC29" s="248"/>
      <c r="AD29" s="248"/>
      <c r="AE29" s="248"/>
      <c r="AF29" s="248"/>
    </row>
    <row r="30" spans="3:32" x14ac:dyDescent="0.2">
      <c r="C30" s="20"/>
      <c r="D30" s="64"/>
      <c r="E30" s="65" t="s">
        <v>48</v>
      </c>
      <c r="F30" s="65"/>
      <c r="G30" s="65"/>
      <c r="H30" s="66" t="s">
        <v>49</v>
      </c>
      <c r="I30" s="67"/>
      <c r="J30" s="68">
        <v>35755</v>
      </c>
      <c r="K30" s="69">
        <v>35822</v>
      </c>
      <c r="L30" s="257">
        <v>35229</v>
      </c>
      <c r="M30" s="68">
        <v>35452</v>
      </c>
      <c r="N30" s="68">
        <v>35885</v>
      </c>
      <c r="O30" s="296">
        <v>36991</v>
      </c>
      <c r="P30" s="296">
        <v>38622</v>
      </c>
      <c r="Q30" s="296">
        <v>39973</v>
      </c>
      <c r="R30" s="296">
        <v>41620</v>
      </c>
      <c r="S30" s="296">
        <v>42867</v>
      </c>
      <c r="T30" s="296">
        <v>43724</v>
      </c>
      <c r="U30" s="296">
        <v>43628</v>
      </c>
      <c r="V30" s="296">
        <v>43258</v>
      </c>
      <c r="W30" s="296">
        <v>42600</v>
      </c>
      <c r="X30" s="296">
        <v>42240</v>
      </c>
      <c r="Y30" s="69">
        <v>42579</v>
      </c>
      <c r="Z30" s="248"/>
      <c r="AA30" s="248"/>
      <c r="AB30" s="248"/>
      <c r="AC30" s="248"/>
      <c r="AD30" s="248"/>
      <c r="AE30" s="248"/>
      <c r="AF30" s="248"/>
    </row>
    <row r="31" spans="3:32" x14ac:dyDescent="0.2">
      <c r="C31" s="20"/>
      <c r="D31" s="122"/>
      <c r="E31" s="129"/>
      <c r="F31" s="123" t="s">
        <v>50</v>
      </c>
      <c r="G31" s="123"/>
      <c r="H31" s="124" t="s">
        <v>51</v>
      </c>
      <c r="I31" s="125"/>
      <c r="J31" s="75">
        <v>18883</v>
      </c>
      <c r="K31" s="76">
        <v>18965</v>
      </c>
      <c r="L31" s="256">
        <v>18637</v>
      </c>
      <c r="M31" s="75">
        <v>18720</v>
      </c>
      <c r="N31" s="75">
        <v>19036</v>
      </c>
      <c r="O31" s="303">
        <v>19594</v>
      </c>
      <c r="P31" s="303">
        <v>20296</v>
      </c>
      <c r="Q31" s="303">
        <v>21037</v>
      </c>
      <c r="R31" s="303">
        <v>22028</v>
      </c>
      <c r="S31" s="303">
        <v>22878</v>
      </c>
      <c r="T31" s="303">
        <v>23340</v>
      </c>
      <c r="U31" s="303">
        <v>23298</v>
      </c>
      <c r="V31" s="303">
        <v>22980</v>
      </c>
      <c r="W31" s="303">
        <v>22628</v>
      </c>
      <c r="X31" s="303">
        <v>22350</v>
      </c>
      <c r="Y31" s="76">
        <v>22667</v>
      </c>
      <c r="Z31" s="248"/>
      <c r="AA31" s="248"/>
      <c r="AB31" s="248"/>
      <c r="AC31" s="248"/>
      <c r="AD31" s="248"/>
      <c r="AE31" s="248"/>
      <c r="AF31" s="248"/>
    </row>
    <row r="32" spans="3:32" ht="13.5" thickBot="1" x14ac:dyDescent="0.25">
      <c r="C32" s="20"/>
      <c r="D32" s="122"/>
      <c r="E32" s="129"/>
      <c r="F32" s="123" t="s">
        <v>52</v>
      </c>
      <c r="G32" s="123"/>
      <c r="H32" s="124" t="s">
        <v>53</v>
      </c>
      <c r="I32" s="125"/>
      <c r="J32" s="45">
        <v>16872</v>
      </c>
      <c r="K32" s="46">
        <v>16857</v>
      </c>
      <c r="L32" s="254">
        <v>16592</v>
      </c>
      <c r="M32" s="45">
        <v>16732</v>
      </c>
      <c r="N32" s="45">
        <v>16849</v>
      </c>
      <c r="O32" s="280">
        <v>17397</v>
      </c>
      <c r="P32" s="280">
        <v>18326</v>
      </c>
      <c r="Q32" s="280">
        <v>18936</v>
      </c>
      <c r="R32" s="280">
        <v>19592</v>
      </c>
      <c r="S32" s="280">
        <v>19989</v>
      </c>
      <c r="T32" s="280">
        <v>20384</v>
      </c>
      <c r="U32" s="280">
        <v>20330</v>
      </c>
      <c r="V32" s="280">
        <v>20278</v>
      </c>
      <c r="W32" s="280">
        <v>19972</v>
      </c>
      <c r="X32" s="280">
        <v>19890</v>
      </c>
      <c r="Y32" s="46">
        <v>19912</v>
      </c>
      <c r="Z32" s="248"/>
      <c r="AA32" s="248"/>
      <c r="AB32" s="248"/>
      <c r="AC32" s="248"/>
      <c r="AD32" s="248"/>
      <c r="AE32" s="248"/>
      <c r="AF32" s="248"/>
    </row>
    <row r="33" spans="3:32" x14ac:dyDescent="0.2">
      <c r="C33" s="20"/>
      <c r="D33" s="64"/>
      <c r="E33" s="65" t="s">
        <v>54</v>
      </c>
      <c r="F33" s="65"/>
      <c r="G33" s="65"/>
      <c r="H33" s="66" t="s">
        <v>55</v>
      </c>
      <c r="I33" s="67"/>
      <c r="J33" s="68">
        <v>34764</v>
      </c>
      <c r="K33" s="69">
        <v>34468</v>
      </c>
      <c r="L33" s="257">
        <v>33629</v>
      </c>
      <c r="M33" s="68">
        <v>33897</v>
      </c>
      <c r="N33" s="68">
        <v>34486</v>
      </c>
      <c r="O33" s="296">
        <v>35599</v>
      </c>
      <c r="P33" s="296">
        <v>36808</v>
      </c>
      <c r="Q33" s="296">
        <v>38136</v>
      </c>
      <c r="R33" s="296">
        <v>39333</v>
      </c>
      <c r="S33" s="296">
        <v>40298</v>
      </c>
      <c r="T33" s="296">
        <v>40845</v>
      </c>
      <c r="U33" s="296">
        <v>40755</v>
      </c>
      <c r="V33" s="296">
        <v>40267</v>
      </c>
      <c r="W33" s="296">
        <v>39419</v>
      </c>
      <c r="X33" s="296">
        <v>39186</v>
      </c>
      <c r="Y33" s="69">
        <v>39240</v>
      </c>
      <c r="Z33" s="248"/>
      <c r="AA33" s="248"/>
      <c r="AB33" s="248"/>
      <c r="AC33" s="248"/>
      <c r="AD33" s="248"/>
      <c r="AE33" s="248"/>
      <c r="AF33" s="248"/>
    </row>
    <row r="34" spans="3:32" ht="13.5" thickBot="1" x14ac:dyDescent="0.25">
      <c r="C34" s="20"/>
      <c r="D34" s="128"/>
      <c r="E34" s="123"/>
      <c r="F34" s="123" t="s">
        <v>56</v>
      </c>
      <c r="G34" s="123"/>
      <c r="H34" s="124" t="s">
        <v>57</v>
      </c>
      <c r="I34" s="125"/>
      <c r="J34" s="45">
        <v>34764</v>
      </c>
      <c r="K34" s="46">
        <v>34468</v>
      </c>
      <c r="L34" s="254">
        <v>33629</v>
      </c>
      <c r="M34" s="45">
        <v>33897</v>
      </c>
      <c r="N34" s="45">
        <v>34486</v>
      </c>
      <c r="O34" s="280">
        <v>35599</v>
      </c>
      <c r="P34" s="280">
        <v>36808</v>
      </c>
      <c r="Q34" s="280">
        <v>38136</v>
      </c>
      <c r="R34" s="280">
        <v>39333</v>
      </c>
      <c r="S34" s="280">
        <v>40298</v>
      </c>
      <c r="T34" s="280">
        <v>40845</v>
      </c>
      <c r="U34" s="280">
        <v>40755</v>
      </c>
      <c r="V34" s="280">
        <v>40267</v>
      </c>
      <c r="W34" s="280">
        <v>39419</v>
      </c>
      <c r="X34" s="280">
        <v>39186</v>
      </c>
      <c r="Y34" s="46">
        <v>39240</v>
      </c>
      <c r="Z34" s="248"/>
      <c r="AA34" s="248"/>
      <c r="AB34" s="248"/>
      <c r="AC34" s="248"/>
      <c r="AD34" s="248"/>
      <c r="AE34" s="248"/>
      <c r="AF34" s="248"/>
    </row>
    <row r="35" spans="3:32" ht="13.5" x14ac:dyDescent="0.25"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98" t="s">
        <v>231</v>
      </c>
    </row>
    <row r="37" spans="3:32" x14ac:dyDescent="0.2">
      <c r="Z37" s="401"/>
      <c r="AA37" s="401"/>
      <c r="AB37" s="401"/>
      <c r="AC37" s="401"/>
      <c r="AD37" s="401"/>
    </row>
    <row r="38" spans="3:32" x14ac:dyDescent="0.2">
      <c r="Z38" s="401"/>
      <c r="AA38" s="401"/>
      <c r="AB38" s="401"/>
      <c r="AC38" s="401"/>
      <c r="AD38" s="401"/>
    </row>
    <row r="39" spans="3:32" x14ac:dyDescent="0.2">
      <c r="Z39" s="401"/>
      <c r="AA39" s="401"/>
      <c r="AB39" s="401"/>
      <c r="AC39" s="401"/>
      <c r="AD39" s="401"/>
    </row>
    <row r="40" spans="3:32" x14ac:dyDescent="0.2">
      <c r="Z40" s="401"/>
      <c r="AA40" s="401"/>
      <c r="AB40" s="401"/>
      <c r="AC40" s="401"/>
      <c r="AD40" s="401"/>
    </row>
    <row r="41" spans="3:32" x14ac:dyDescent="0.2">
      <c r="Z41" s="401"/>
      <c r="AA41" s="401"/>
      <c r="AB41" s="401"/>
      <c r="AC41" s="401"/>
      <c r="AD41" s="401"/>
    </row>
    <row r="42" spans="3:32" x14ac:dyDescent="0.2">
      <c r="Z42" s="401"/>
      <c r="AA42" s="401"/>
      <c r="AB42" s="401"/>
      <c r="AC42" s="401"/>
      <c r="AD42" s="401"/>
    </row>
    <row r="43" spans="3:32" x14ac:dyDescent="0.2">
      <c r="Z43" s="401"/>
      <c r="AA43" s="401"/>
      <c r="AB43" s="401"/>
      <c r="AC43" s="401"/>
      <c r="AD43" s="401"/>
    </row>
    <row r="44" spans="3:32" x14ac:dyDescent="0.2">
      <c r="Z44" s="401"/>
      <c r="AA44" s="401"/>
      <c r="AB44" s="401"/>
      <c r="AC44" s="401"/>
      <c r="AD44" s="401"/>
    </row>
    <row r="45" spans="3:32" x14ac:dyDescent="0.2">
      <c r="Z45" s="401"/>
      <c r="AA45" s="401"/>
      <c r="AB45" s="401"/>
      <c r="AC45" s="401"/>
      <c r="AD45" s="401"/>
    </row>
    <row r="46" spans="3:32" x14ac:dyDescent="0.2">
      <c r="Z46" s="401"/>
      <c r="AA46" s="401"/>
      <c r="AB46" s="401"/>
      <c r="AC46" s="401"/>
      <c r="AD46" s="401"/>
    </row>
    <row r="47" spans="3:32" x14ac:dyDescent="0.2">
      <c r="Z47" s="401"/>
      <c r="AA47" s="401"/>
      <c r="AB47" s="401"/>
      <c r="AC47" s="401"/>
      <c r="AD47" s="401"/>
    </row>
    <row r="48" spans="3:32" x14ac:dyDescent="0.2">
      <c r="Z48" s="401"/>
      <c r="AA48" s="401"/>
      <c r="AB48" s="401"/>
      <c r="AC48" s="401"/>
      <c r="AD48" s="401"/>
    </row>
    <row r="49" spans="26:30" x14ac:dyDescent="0.2">
      <c r="Z49" s="401"/>
      <c r="AA49" s="401"/>
      <c r="AB49" s="401"/>
      <c r="AC49" s="401"/>
      <c r="AD49" s="401"/>
    </row>
    <row r="50" spans="26:30" x14ac:dyDescent="0.2">
      <c r="Z50" s="401"/>
      <c r="AA50" s="401"/>
      <c r="AB50" s="401"/>
      <c r="AC50" s="401"/>
      <c r="AD50" s="401"/>
    </row>
    <row r="51" spans="26:30" x14ac:dyDescent="0.2">
      <c r="Z51" s="401"/>
      <c r="AA51" s="401"/>
      <c r="AB51" s="401"/>
      <c r="AC51" s="401"/>
      <c r="AD51" s="401"/>
    </row>
    <row r="52" spans="26:30" x14ac:dyDescent="0.2">
      <c r="Z52" s="401"/>
      <c r="AA52" s="401"/>
      <c r="AB52" s="401"/>
      <c r="AC52" s="401"/>
      <c r="AD52" s="401"/>
    </row>
    <row r="53" spans="26:30" x14ac:dyDescent="0.2">
      <c r="Z53" s="401"/>
      <c r="AA53" s="401"/>
      <c r="AB53" s="401"/>
      <c r="AC53" s="401"/>
      <c r="AD53" s="401"/>
    </row>
    <row r="54" spans="26:30" x14ac:dyDescent="0.2">
      <c r="Z54" s="401"/>
      <c r="AA54" s="401"/>
      <c r="AB54" s="401"/>
      <c r="AC54" s="401"/>
      <c r="AD54" s="401"/>
    </row>
    <row r="55" spans="26:30" x14ac:dyDescent="0.2">
      <c r="Z55" s="401"/>
      <c r="AA55" s="401"/>
      <c r="AB55" s="401"/>
      <c r="AC55" s="401"/>
      <c r="AD55" s="401"/>
    </row>
    <row r="56" spans="26:30" x14ac:dyDescent="0.2">
      <c r="Z56" s="401"/>
      <c r="AA56" s="401"/>
      <c r="AB56" s="401"/>
      <c r="AC56" s="401"/>
      <c r="AD56" s="401"/>
    </row>
    <row r="57" spans="26:30" x14ac:dyDescent="0.2">
      <c r="Z57" s="401"/>
      <c r="AA57" s="401"/>
      <c r="AB57" s="401"/>
      <c r="AC57" s="401"/>
      <c r="AD57" s="401"/>
    </row>
    <row r="58" spans="26:30" x14ac:dyDescent="0.2">
      <c r="Z58" s="401"/>
      <c r="AA58" s="401"/>
      <c r="AB58" s="401"/>
      <c r="AC58" s="401"/>
      <c r="AD58" s="401"/>
    </row>
    <row r="59" spans="26:30" x14ac:dyDescent="0.2">
      <c r="Z59" s="401"/>
      <c r="AA59" s="401"/>
      <c r="AB59" s="401"/>
      <c r="AC59" s="401"/>
      <c r="AD59" s="401"/>
    </row>
  </sheetData>
  <mergeCells count="18">
    <mergeCell ref="K7:K10"/>
    <mergeCell ref="X7:X10"/>
    <mergeCell ref="R7:R10"/>
    <mergeCell ref="L7:L10"/>
    <mergeCell ref="D6:Y6"/>
    <mergeCell ref="D7:I11"/>
    <mergeCell ref="M7:M10"/>
    <mergeCell ref="N7:N10"/>
    <mergeCell ref="Y7:Y10"/>
    <mergeCell ref="S7:S10"/>
    <mergeCell ref="U7:U10"/>
    <mergeCell ref="O7:O10"/>
    <mergeCell ref="P7:P10"/>
    <mergeCell ref="V7:V10"/>
    <mergeCell ref="W7:W10"/>
    <mergeCell ref="T7:T10"/>
    <mergeCell ref="Q7:Q10"/>
    <mergeCell ref="J7:J10"/>
  </mergeCells>
  <phoneticPr fontId="0" type="noConversion"/>
  <conditionalFormatting sqref="D6">
    <cfRule type="cellIs" dxfId="24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B1:Y2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9.42578125" style="50" customWidth="1"/>
    <col min="8" max="8" width="13.7109375" style="50" customWidth="1"/>
    <col min="9" max="9" width="1.140625" style="50" customWidth="1"/>
    <col min="10" max="14" width="6.7109375" style="50" hidden="1" customWidth="1"/>
    <col min="15" max="25" width="6.7109375" style="50" customWidth="1"/>
    <col min="26" max="16384" width="9.140625" style="50"/>
  </cols>
  <sheetData>
    <row r="1" spans="2:25" hidden="1" x14ac:dyDescent="0.2"/>
    <row r="2" spans="2:25" hidden="1" x14ac:dyDescent="0.2"/>
    <row r="3" spans="2:25" ht="9" customHeight="1" x14ac:dyDescent="0.2">
      <c r="C3" s="49"/>
    </row>
    <row r="4" spans="2:25" s="51" customFormat="1" ht="15.75" x14ac:dyDescent="0.2">
      <c r="D4" s="15" t="s">
        <v>90</v>
      </c>
      <c r="E4" s="52"/>
      <c r="F4" s="52"/>
      <c r="G4" s="52"/>
      <c r="H4" s="15" t="s">
        <v>195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25" s="51" customFormat="1" ht="15.75" x14ac:dyDescent="0.2">
      <c r="B5" s="235">
        <v>6</v>
      </c>
      <c r="D5" s="100" t="s">
        <v>291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25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7"/>
    </row>
    <row r="7" spans="2:25" ht="6" customHeight="1" x14ac:dyDescent="0.2">
      <c r="C7" s="20"/>
      <c r="D7" s="612"/>
      <c r="E7" s="613"/>
      <c r="F7" s="613"/>
      <c r="G7" s="613"/>
      <c r="H7" s="613"/>
      <c r="I7" s="614"/>
      <c r="J7" s="610" t="s">
        <v>79</v>
      </c>
      <c r="K7" s="621" t="s">
        <v>80</v>
      </c>
      <c r="L7" s="623" t="s">
        <v>81</v>
      </c>
      <c r="M7" s="631" t="s">
        <v>82</v>
      </c>
      <c r="N7" s="610" t="s">
        <v>3</v>
      </c>
      <c r="O7" s="610" t="s">
        <v>113</v>
      </c>
      <c r="P7" s="610" t="s">
        <v>172</v>
      </c>
      <c r="Q7" s="610" t="s">
        <v>200</v>
      </c>
      <c r="R7" s="610" t="s">
        <v>229</v>
      </c>
      <c r="S7" s="610" t="s">
        <v>233</v>
      </c>
      <c r="T7" s="610" t="s">
        <v>236</v>
      </c>
      <c r="U7" s="610" t="s">
        <v>248</v>
      </c>
      <c r="V7" s="610" t="s">
        <v>252</v>
      </c>
      <c r="W7" s="610" t="s">
        <v>263</v>
      </c>
      <c r="X7" s="610" t="s">
        <v>266</v>
      </c>
      <c r="Y7" s="625" t="s">
        <v>283</v>
      </c>
    </row>
    <row r="8" spans="2:25" ht="6" customHeight="1" x14ac:dyDescent="0.2">
      <c r="C8" s="20"/>
      <c r="D8" s="615"/>
      <c r="E8" s="616"/>
      <c r="F8" s="616"/>
      <c r="G8" s="616"/>
      <c r="H8" s="616"/>
      <c r="I8" s="617"/>
      <c r="J8" s="627"/>
      <c r="K8" s="642"/>
      <c r="L8" s="630"/>
      <c r="M8" s="632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38"/>
    </row>
    <row r="9" spans="2:25" ht="6" customHeight="1" x14ac:dyDescent="0.2">
      <c r="C9" s="20"/>
      <c r="D9" s="615"/>
      <c r="E9" s="616"/>
      <c r="F9" s="616"/>
      <c r="G9" s="616"/>
      <c r="H9" s="616"/>
      <c r="I9" s="617"/>
      <c r="J9" s="627"/>
      <c r="K9" s="642"/>
      <c r="L9" s="630"/>
      <c r="M9" s="632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38"/>
    </row>
    <row r="10" spans="2:25" ht="6" customHeight="1" x14ac:dyDescent="0.2">
      <c r="C10" s="20"/>
      <c r="D10" s="615"/>
      <c r="E10" s="616"/>
      <c r="F10" s="616"/>
      <c r="G10" s="616"/>
      <c r="H10" s="616"/>
      <c r="I10" s="617"/>
      <c r="J10" s="627"/>
      <c r="K10" s="642"/>
      <c r="L10" s="630"/>
      <c r="M10" s="632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38"/>
    </row>
    <row r="11" spans="2:25" ht="15" customHeight="1" thickBot="1" x14ac:dyDescent="0.25">
      <c r="C11" s="20"/>
      <c r="D11" s="618"/>
      <c r="E11" s="619"/>
      <c r="F11" s="619"/>
      <c r="G11" s="619"/>
      <c r="H11" s="619"/>
      <c r="I11" s="620"/>
      <c r="J11" s="18" t="s">
        <v>4</v>
      </c>
      <c r="K11" s="19" t="s">
        <v>4</v>
      </c>
      <c r="L11" s="178"/>
      <c r="M11" s="170"/>
      <c r="N11" s="18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9"/>
    </row>
    <row r="12" spans="2:25" ht="15" customHeight="1" thickTop="1" x14ac:dyDescent="0.2">
      <c r="C12" s="20"/>
      <c r="D12" s="109"/>
      <c r="E12" s="110" t="s">
        <v>194</v>
      </c>
      <c r="F12" s="110"/>
      <c r="G12" s="110"/>
      <c r="H12" s="111"/>
      <c r="I12" s="112"/>
      <c r="J12" s="113">
        <v>8587</v>
      </c>
      <c r="K12" s="114">
        <v>8288</v>
      </c>
      <c r="L12" s="251">
        <v>8284</v>
      </c>
      <c r="M12" s="113">
        <v>8468</v>
      </c>
      <c r="N12" s="113">
        <v>8533</v>
      </c>
      <c r="O12" s="302">
        <v>8673</v>
      </c>
      <c r="P12" s="302">
        <v>8970</v>
      </c>
      <c r="Q12" s="302">
        <v>9236</v>
      </c>
      <c r="R12" s="302">
        <v>9510</v>
      </c>
      <c r="S12" s="302">
        <v>9767</v>
      </c>
      <c r="T12" s="302">
        <v>10063</v>
      </c>
      <c r="U12" s="302">
        <v>10312</v>
      </c>
      <c r="V12" s="302">
        <v>10536</v>
      </c>
      <c r="W12" s="302">
        <v>10486</v>
      </c>
      <c r="X12" s="302">
        <v>10788</v>
      </c>
      <c r="Y12" s="114">
        <v>11245</v>
      </c>
    </row>
    <row r="13" spans="2:25" ht="12.75" customHeight="1" x14ac:dyDescent="0.2">
      <c r="C13" s="20"/>
      <c r="D13" s="70"/>
      <c r="E13" s="655" t="s">
        <v>105</v>
      </c>
      <c r="F13" s="101" t="s">
        <v>258</v>
      </c>
      <c r="G13" s="101"/>
      <c r="H13" s="307"/>
      <c r="I13" s="308"/>
      <c r="J13" s="309">
        <v>6586</v>
      </c>
      <c r="K13" s="40">
        <v>6369</v>
      </c>
      <c r="L13" s="79">
        <v>6727</v>
      </c>
      <c r="M13" s="310">
        <v>6877</v>
      </c>
      <c r="N13" s="309">
        <v>6850</v>
      </c>
      <c r="O13" s="311">
        <v>6980</v>
      </c>
      <c r="P13" s="311">
        <v>7190</v>
      </c>
      <c r="Q13" s="311">
        <v>7325</v>
      </c>
      <c r="R13" s="311">
        <v>7478</v>
      </c>
      <c r="S13" s="311">
        <v>7611</v>
      </c>
      <c r="T13" s="311">
        <v>7764</v>
      </c>
      <c r="U13" s="311">
        <v>7828</v>
      </c>
      <c r="V13" s="311">
        <v>7788</v>
      </c>
      <c r="W13" s="311">
        <v>7457</v>
      </c>
      <c r="X13" s="311">
        <v>7014</v>
      </c>
      <c r="Y13" s="312">
        <v>6878</v>
      </c>
    </row>
    <row r="14" spans="2:25" ht="13.5" thickBot="1" x14ac:dyDescent="0.25">
      <c r="C14" s="20"/>
      <c r="D14" s="87"/>
      <c r="E14" s="656"/>
      <c r="F14" s="103" t="s">
        <v>177</v>
      </c>
      <c r="G14" s="103"/>
      <c r="H14" s="104"/>
      <c r="I14" s="105"/>
      <c r="J14" s="106">
        <v>2001</v>
      </c>
      <c r="K14" s="107">
        <v>1919</v>
      </c>
      <c r="L14" s="266">
        <v>1557</v>
      </c>
      <c r="M14" s="171">
        <v>1591</v>
      </c>
      <c r="N14" s="106">
        <v>1683</v>
      </c>
      <c r="O14" s="284">
        <v>1693</v>
      </c>
      <c r="P14" s="284">
        <v>1780</v>
      </c>
      <c r="Q14" s="284">
        <v>1911</v>
      </c>
      <c r="R14" s="284">
        <v>2032</v>
      </c>
      <c r="S14" s="284">
        <v>2156</v>
      </c>
      <c r="T14" s="284">
        <v>2299</v>
      </c>
      <c r="U14" s="284">
        <v>2484</v>
      </c>
      <c r="V14" s="284">
        <v>2748</v>
      </c>
      <c r="W14" s="284">
        <v>3029</v>
      </c>
      <c r="X14" s="284">
        <v>3774</v>
      </c>
      <c r="Y14" s="107">
        <v>4367</v>
      </c>
    </row>
    <row r="15" spans="2:25" ht="13.5" thickBot="1" x14ac:dyDescent="0.25">
      <c r="C15" s="20"/>
      <c r="D15" s="385" t="s">
        <v>307</v>
      </c>
      <c r="E15" s="386"/>
      <c r="F15" s="386"/>
      <c r="G15" s="386"/>
      <c r="H15" s="386"/>
      <c r="I15" s="386"/>
      <c r="J15" s="387"/>
      <c r="K15" s="388"/>
      <c r="L15" s="389"/>
      <c r="M15" s="387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</row>
    <row r="16" spans="2:25" ht="13.5" thickBot="1" x14ac:dyDescent="0.25">
      <c r="C16" s="20"/>
      <c r="D16" s="390"/>
      <c r="E16" s="391" t="s">
        <v>194</v>
      </c>
      <c r="F16" s="391"/>
      <c r="G16" s="391"/>
      <c r="H16" s="392"/>
      <c r="I16" s="393"/>
      <c r="J16" s="394">
        <v>2.9988824474401061E-2</v>
      </c>
      <c r="K16" s="395">
        <v>2.8955734898508192E-2</v>
      </c>
      <c r="L16" s="396">
        <v>2.9356835812221146E-2</v>
      </c>
      <c r="M16" s="394">
        <v>2.9668662562758612E-2</v>
      </c>
      <c r="N16" s="394">
        <v>2.9303488396052117E-2</v>
      </c>
      <c r="O16" s="397">
        <v>2.8754724487766063E-2</v>
      </c>
      <c r="P16" s="397">
        <v>2.8566151180861633E-2</v>
      </c>
      <c r="Q16" s="397">
        <v>2.8106094725694742E-2</v>
      </c>
      <c r="R16" s="397">
        <v>2.7764720995209054E-2</v>
      </c>
      <c r="S16" s="397">
        <v>2.7563921657165435E-2</v>
      </c>
      <c r="T16" s="397">
        <v>2.7678453549267262E-2</v>
      </c>
      <c r="U16" s="397">
        <v>2.8052001751889946E-2</v>
      </c>
      <c r="V16" s="397">
        <v>2.8680235517651573E-2</v>
      </c>
      <c r="W16" s="397">
        <v>2.8914692557348208E-2</v>
      </c>
      <c r="X16" s="397">
        <v>2.9738998114435047E-2</v>
      </c>
      <c r="Y16" s="395">
        <v>3.0911879838142153E-2</v>
      </c>
    </row>
    <row r="17" spans="3:25" ht="15" x14ac:dyDescent="0.2">
      <c r="C17" s="20"/>
      <c r="D17" s="21"/>
      <c r="E17" s="27" t="s">
        <v>259</v>
      </c>
      <c r="F17" s="27"/>
      <c r="G17" s="27"/>
      <c r="H17" s="28"/>
      <c r="I17" s="29"/>
      <c r="J17" s="313">
        <v>2.300062862331494E-2</v>
      </c>
      <c r="K17" s="314">
        <v>2.2251336337910071E-2</v>
      </c>
      <c r="L17" s="315">
        <v>2.3839139848963263E-2</v>
      </c>
      <c r="M17" s="316">
        <v>2.4094401564016411E-2</v>
      </c>
      <c r="N17" s="313">
        <v>2.3523836342781788E-2</v>
      </c>
      <c r="O17" s="317">
        <v>2.3141701478681786E-2</v>
      </c>
      <c r="P17" s="317">
        <v>2.2897505796030674E-2</v>
      </c>
      <c r="Q17" s="317">
        <v>2.2290725840809222E-2</v>
      </c>
      <c r="R17" s="317">
        <v>2.183223802336207E-2</v>
      </c>
      <c r="S17" s="317">
        <v>2.1479370096517469E-2</v>
      </c>
      <c r="T17" s="317">
        <v>2.1355014742771641E-2</v>
      </c>
      <c r="U17" s="317">
        <v>2.129471195828108E-2</v>
      </c>
      <c r="V17" s="317">
        <v>2.1199855183321039E-2</v>
      </c>
      <c r="W17" s="317">
        <v>2.0562355750538393E-2</v>
      </c>
      <c r="X17" s="317">
        <v>1.9335310787416335E-2</v>
      </c>
      <c r="Y17" s="135">
        <v>1.8907239619985926E-2</v>
      </c>
    </row>
    <row r="18" spans="3:25" ht="13.5" thickBot="1" x14ac:dyDescent="0.25">
      <c r="C18" s="20"/>
      <c r="D18" s="126"/>
      <c r="E18" s="102" t="s">
        <v>182</v>
      </c>
      <c r="F18" s="102"/>
      <c r="G18" s="102"/>
      <c r="H18" s="81"/>
      <c r="I18" s="82"/>
      <c r="J18" s="318">
        <v>6.9881958510861217E-3</v>
      </c>
      <c r="K18" s="319">
        <v>6.7043985605981203E-3</v>
      </c>
      <c r="L18" s="320">
        <v>5.5176959632578862E-3</v>
      </c>
      <c r="M18" s="321">
        <v>5.5742609987422002E-3</v>
      </c>
      <c r="N18" s="318">
        <v>5.779652053270328E-3</v>
      </c>
      <c r="O18" s="322">
        <v>5.6130230090842784E-3</v>
      </c>
      <c r="P18" s="322">
        <v>5.6686453848309596E-3</v>
      </c>
      <c r="Q18" s="322">
        <v>5.8153688848855186E-3</v>
      </c>
      <c r="R18" s="322">
        <v>5.9324829718469816E-3</v>
      </c>
      <c r="S18" s="322">
        <v>6.0845515606479652E-3</v>
      </c>
      <c r="T18" s="322">
        <v>6.323438806495621E-3</v>
      </c>
      <c r="U18" s="322">
        <v>6.7572897936088658E-3</v>
      </c>
      <c r="V18" s="322">
        <v>7.4803803343305355E-3</v>
      </c>
      <c r="W18" s="322">
        <v>8.3523368068098153E-3</v>
      </c>
      <c r="X18" s="322">
        <v>1.0403687327018712E-2</v>
      </c>
      <c r="Y18" s="137">
        <v>1.2004640218156228E-2</v>
      </c>
    </row>
    <row r="19" spans="3:25" ht="13.5" x14ac:dyDescent="0.25">
      <c r="D19" s="59" t="s">
        <v>83</v>
      </c>
      <c r="E19" s="60"/>
      <c r="F19" s="60"/>
      <c r="G19" s="60"/>
      <c r="H19" s="6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98" t="s">
        <v>231</v>
      </c>
    </row>
    <row r="20" spans="3:25" x14ac:dyDescent="0.2">
      <c r="D20" s="48" t="s">
        <v>4</v>
      </c>
      <c r="E20" s="643" t="s">
        <v>159</v>
      </c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3"/>
      <c r="T20" s="643"/>
      <c r="U20" s="643"/>
      <c r="V20" s="643"/>
      <c r="W20" s="643"/>
      <c r="X20" s="643"/>
      <c r="Y20" s="643"/>
    </row>
  </sheetData>
  <mergeCells count="19">
    <mergeCell ref="T7:T10"/>
    <mergeCell ref="S7:S10"/>
    <mergeCell ref="W7:W10"/>
    <mergeCell ref="R7:R10"/>
    <mergeCell ref="M7:M10"/>
    <mergeCell ref="O7:O10"/>
    <mergeCell ref="E20:Y20"/>
    <mergeCell ref="N7:N10"/>
    <mergeCell ref="Y7:Y10"/>
    <mergeCell ref="D7:I11"/>
    <mergeCell ref="J7:J10"/>
    <mergeCell ref="K7:K10"/>
    <mergeCell ref="P7:P10"/>
    <mergeCell ref="E13:E14"/>
    <mergeCell ref="Q7:Q10"/>
    <mergeCell ref="L7:L10"/>
    <mergeCell ref="V7:V10"/>
    <mergeCell ref="U7:U10"/>
    <mergeCell ref="X7:X10"/>
  </mergeCells>
  <phoneticPr fontId="0" type="noConversion"/>
  <conditionalFormatting sqref="G6">
    <cfRule type="expression" dxfId="23" priority="1" stopIfTrue="1">
      <formula>#REF!=" "</formula>
    </cfRule>
  </conditionalFormatting>
  <conditionalFormatting sqref="D6">
    <cfRule type="cellIs" dxfId="22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43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82</vt:i4>
      </vt:variant>
    </vt:vector>
  </HeadingPairs>
  <TitlesOfParts>
    <vt:vector size="103" baseType="lpstr">
      <vt:lpstr>Obsah</vt:lpstr>
      <vt:lpstr>B3.1</vt:lpstr>
      <vt:lpstr>B3.2</vt:lpstr>
      <vt:lpstr>B3.3</vt:lpstr>
      <vt:lpstr>B3.4</vt:lpstr>
      <vt:lpstr>B3.5</vt:lpstr>
      <vt:lpstr>B3.6</vt:lpstr>
      <vt:lpstr>B3.7</vt:lpstr>
      <vt:lpstr>B3.8</vt:lpstr>
      <vt:lpstr>B3.9</vt:lpstr>
      <vt:lpstr>B3.10</vt:lpstr>
      <vt:lpstr>B3.11</vt:lpstr>
      <vt:lpstr>B3.12</vt:lpstr>
      <vt:lpstr>B3.13</vt:lpstr>
      <vt:lpstr>B3.14</vt:lpstr>
      <vt:lpstr>B3.15</vt:lpstr>
      <vt:lpstr>B3.16</vt:lpstr>
      <vt:lpstr>GB1</vt:lpstr>
      <vt:lpstr>GB2</vt:lpstr>
      <vt:lpstr>GB3</vt:lpstr>
      <vt:lpstr>GB4</vt:lpstr>
      <vt:lpstr>B3.1!data_1</vt:lpstr>
      <vt:lpstr>data_10</vt:lpstr>
      <vt:lpstr>data_11</vt:lpstr>
      <vt:lpstr>data_13</vt:lpstr>
      <vt:lpstr>data_15</vt:lpstr>
      <vt:lpstr>data_17</vt:lpstr>
      <vt:lpstr>data_19</vt:lpstr>
      <vt:lpstr>B3.12!data_2</vt:lpstr>
      <vt:lpstr>B3.2!data_2</vt:lpstr>
      <vt:lpstr>'GB1'!data_20</vt:lpstr>
      <vt:lpstr>'GB2'!data_20</vt:lpstr>
      <vt:lpstr>'GB3'!data_20</vt:lpstr>
      <vt:lpstr>'GB4'!data_20</vt:lpstr>
      <vt:lpstr>data_20</vt:lpstr>
      <vt:lpstr>data_23</vt:lpstr>
      <vt:lpstr>data_26</vt:lpstr>
      <vt:lpstr>B3.13!data_3</vt:lpstr>
      <vt:lpstr>data_4</vt:lpstr>
      <vt:lpstr>data_6</vt:lpstr>
      <vt:lpstr>data_8</vt:lpstr>
      <vt:lpstr>B3.1!Datova_oblast</vt:lpstr>
      <vt:lpstr>B3.10!Datova_oblast</vt:lpstr>
      <vt:lpstr>B3.11!Datova_oblast</vt:lpstr>
      <vt:lpstr>B3.12!Datova_oblast</vt:lpstr>
      <vt:lpstr>B3.13!Datova_oblast</vt:lpstr>
      <vt:lpstr>B3.14!Datova_oblast</vt:lpstr>
      <vt:lpstr>B3.15!Datova_oblast</vt:lpstr>
      <vt:lpstr>B3.16!Datova_oblast</vt:lpstr>
      <vt:lpstr>B3.2!Datova_oblast</vt:lpstr>
      <vt:lpstr>B3.3!Datova_oblast</vt:lpstr>
      <vt:lpstr>B3.4!Datova_oblast</vt:lpstr>
      <vt:lpstr>B3.5!Datova_oblast</vt:lpstr>
      <vt:lpstr>B3.6!Datova_oblast</vt:lpstr>
      <vt:lpstr>B3.7!Datova_oblast</vt:lpstr>
      <vt:lpstr>B3.8!Datova_oblast</vt:lpstr>
      <vt:lpstr>B3.9!Datova_oblast</vt:lpstr>
      <vt:lpstr>'GB1'!Datova_oblast</vt:lpstr>
      <vt:lpstr>'GB2'!Datova_oblast</vt:lpstr>
      <vt:lpstr>'GB3'!Datova_oblast</vt:lpstr>
      <vt:lpstr>'GB4'!Datova_oblast</vt:lpstr>
      <vt:lpstr>Obsah!Názvy_tisku</vt:lpstr>
      <vt:lpstr>B3.1!Novy_rok</vt:lpstr>
      <vt:lpstr>B3.10!Novy_rok</vt:lpstr>
      <vt:lpstr>B3.11!Novy_rok</vt:lpstr>
      <vt:lpstr>B3.12!Novy_rok</vt:lpstr>
      <vt:lpstr>B3.13!Novy_rok</vt:lpstr>
      <vt:lpstr>B3.14!Novy_rok</vt:lpstr>
      <vt:lpstr>B3.15!Novy_rok</vt:lpstr>
      <vt:lpstr>B3.16!Novy_rok</vt:lpstr>
      <vt:lpstr>B3.2!Novy_rok</vt:lpstr>
      <vt:lpstr>B3.3!Novy_rok</vt:lpstr>
      <vt:lpstr>B3.4!Novy_rok</vt:lpstr>
      <vt:lpstr>B3.5!Novy_rok</vt:lpstr>
      <vt:lpstr>B3.6!Novy_rok</vt:lpstr>
      <vt:lpstr>B3.7!Novy_rok</vt:lpstr>
      <vt:lpstr>B3.8!Novy_rok</vt:lpstr>
      <vt:lpstr>B3.9!Novy_rok</vt:lpstr>
      <vt:lpstr>'GB1'!Novy_rok</vt:lpstr>
      <vt:lpstr>'GB2'!Novy_rok</vt:lpstr>
      <vt:lpstr>'GB3'!Novy_rok</vt:lpstr>
      <vt:lpstr>'GB4'!Novy_rok</vt:lpstr>
      <vt:lpstr>B3.1!Oblast_tisku</vt:lpstr>
      <vt:lpstr>B3.10!Oblast_tisku</vt:lpstr>
      <vt:lpstr>B3.11!Oblast_tisku</vt:lpstr>
      <vt:lpstr>B3.12!Oblast_tisku</vt:lpstr>
      <vt:lpstr>B3.13!Oblast_tisku</vt:lpstr>
      <vt:lpstr>B3.14!Oblast_tisku</vt:lpstr>
      <vt:lpstr>B3.15!Oblast_tisku</vt:lpstr>
      <vt:lpstr>B3.16!Oblast_tisku</vt:lpstr>
      <vt:lpstr>B3.2!Oblast_tisku</vt:lpstr>
      <vt:lpstr>B3.3!Oblast_tisku</vt:lpstr>
      <vt:lpstr>B3.4!Oblast_tisku</vt:lpstr>
      <vt:lpstr>B3.5!Oblast_tisku</vt:lpstr>
      <vt:lpstr>B3.6!Oblast_tisku</vt:lpstr>
      <vt:lpstr>B3.7!Oblast_tisku</vt:lpstr>
      <vt:lpstr>B3.8!Oblast_tisku</vt:lpstr>
      <vt:lpstr>B3.9!Oblast_tisku</vt:lpstr>
      <vt:lpstr>'GB1'!Oblast_tisku</vt:lpstr>
      <vt:lpstr>'GB2'!Oblast_tisku</vt:lpstr>
      <vt:lpstr>'GB3'!Oblast_tisku</vt:lpstr>
      <vt:lpstr>'GB4'!Oblast_tisku</vt:lpstr>
      <vt:lpstr>Obsah!Oblast_tisku</vt:lpstr>
    </vt:vector>
  </TitlesOfParts>
  <Company>UIV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Kočová Jaroslava</cp:lastModifiedBy>
  <cp:lastPrinted>2013-05-09T06:38:05Z</cp:lastPrinted>
  <dcterms:created xsi:type="dcterms:W3CDTF">2000-10-16T14:33:05Z</dcterms:created>
  <dcterms:modified xsi:type="dcterms:W3CDTF">2020-09-04T09:20:44Z</dcterms:modified>
</cp:coreProperties>
</file>