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K:\Y\OMDV\Ročenky\Rocenky 2018_2019\Vývojová ročenka 2018\"/>
    </mc:Choice>
  </mc:AlternateContent>
  <bookViews>
    <workbookView xWindow="0" yWindow="0" windowWidth="28800" windowHeight="12435" tabRatio="812"/>
  </bookViews>
  <sheets>
    <sheet name="Obsah" sheetId="1" r:id="rId1"/>
    <sheet name="B8.1.1" sheetId="3" r:id="rId2"/>
    <sheet name="B8.1.2" sheetId="4" r:id="rId3"/>
    <sheet name="B8.1.3" sheetId="6" r:id="rId4"/>
    <sheet name="B8.2.1" sheetId="7" r:id="rId5"/>
    <sheet name="B8.2.2" sheetId="8" r:id="rId6"/>
    <sheet name="B8.2.3" sheetId="9" r:id="rId7"/>
    <sheet name="B8.2.4" sheetId="10" r:id="rId8"/>
    <sheet name="B8.2.5" sheetId="11" r:id="rId9"/>
    <sheet name="B8.3.1" sheetId="12" r:id="rId10"/>
    <sheet name="B8.3.2" sheetId="13" r:id="rId11"/>
    <sheet name="B8.4.1" sheetId="15" r:id="rId12"/>
    <sheet name="B8.5.1" sheetId="17" r:id="rId13"/>
    <sheet name="B8.5.2" sheetId="18" r:id="rId14"/>
    <sheet name="GB1" sheetId="19" r:id="rId15"/>
    <sheet name="GB2" sheetId="20" r:id="rId16"/>
    <sheet name="GB3" sheetId="21" r:id="rId17"/>
    <sheet name="GB4" sheetId="22" r:id="rId18"/>
    <sheet name="GB5" sheetId="23" r:id="rId19"/>
  </sheets>
  <externalReferences>
    <externalReference r:id="rId20"/>
    <externalReference r:id="rId21"/>
  </externalReferences>
  <definedNames>
    <definedName name="_xlnm._FilterDatabase" localSheetId="8" hidden="1">'B8.2.5'!$J$8:$Y$11</definedName>
    <definedName name="data_1">'B8.1.1'!$K$13:$Y$38</definedName>
    <definedName name="data_10">'B8.3.1'!$K$12:$Y$18</definedName>
    <definedName name="data_11">'B8.3.2'!$K$13:$Y$14</definedName>
    <definedName name="data_12">#REF!</definedName>
    <definedName name="data_13" localSheetId="14">'GB1'!$K$32:$Y$37</definedName>
    <definedName name="data_13" localSheetId="15">'GB2'!#REF!</definedName>
    <definedName name="data_13" localSheetId="16">'GB3'!$J$32:$W$33</definedName>
    <definedName name="data_13" localSheetId="17">'GB4'!$K$31:$Y$31</definedName>
    <definedName name="data_13" localSheetId="18">'GB5'!#REF!</definedName>
    <definedName name="data_13">'B8.4.1'!$K$12:$Y$19</definedName>
    <definedName name="data_14">#REF!</definedName>
    <definedName name="data_15" localSheetId="13">'B8.5.2'!$K$12:$Y$29</definedName>
    <definedName name="data_15">'B8.5.1'!$K$12:$Y$29</definedName>
    <definedName name="data_16">#REF!</definedName>
    <definedName name="data_17">'[1]B7.2.10'!$K$12:$Q$15</definedName>
    <definedName name="data_18">#REF!</definedName>
    <definedName name="data_19">'[1]B7.2.12'!$K$12:$Q$25</definedName>
    <definedName name="data_2">'B8.1.2'!$K$13:$Y$35</definedName>
    <definedName name="data_20">'[1]B7.2.13'!$K$13:$Q$40</definedName>
    <definedName name="data_21">'[1]B7.2.14'!#REF!</definedName>
    <definedName name="data_22">'[1]B7.2.15'!$K$19:$Q$21</definedName>
    <definedName name="data_23">'[1]B7.3.1'!$K$12:$Q$14</definedName>
    <definedName name="data_24">'[1]B7.3.2'!$K$12:$Q$47</definedName>
    <definedName name="data_25">#REF!</definedName>
    <definedName name="data_26">#REF!</definedName>
    <definedName name="data_27">#REF!</definedName>
    <definedName name="data_28">#REF!</definedName>
    <definedName name="data_29">'[1]B7.3.9'!$K$12:$Q$41</definedName>
    <definedName name="data_3">#REF!</definedName>
    <definedName name="data_30">#REF!</definedName>
    <definedName name="data_31">#REF!</definedName>
    <definedName name="data_32">'[1]B7.3.12'!$K$13:$Q$36</definedName>
    <definedName name="data_33">'[1]B7.3.13'!$K$12:$Q$18</definedName>
    <definedName name="data_34">'[1]B7.3.14'!$K$12:$Q$16</definedName>
    <definedName name="data_35">'[1]B7.3.15'!$K$13:$Q$26</definedName>
    <definedName name="data_36">'[1]B7.3.16'!$K$12:$Q$27</definedName>
    <definedName name="data_4">'B8.1.3'!$K$12:$Y$63</definedName>
    <definedName name="data_5">'B8.2.1'!$K$12:$Y$19</definedName>
    <definedName name="data_6">'B8.2.2'!$K$12:$Y$21</definedName>
    <definedName name="data_7">'B8.2.3'!$K$12:$Y$30</definedName>
    <definedName name="data_8">'B8.2.4'!$K$12:$Y$20</definedName>
    <definedName name="data_9">'B8.2.5'!$K$13:$Y$14</definedName>
    <definedName name="Datova_oblast" localSheetId="1">'B8.1.1'!$J$13:$Y$38</definedName>
    <definedName name="Datova_oblast" localSheetId="2">'B8.1.2'!$J$13:$Y$35</definedName>
    <definedName name="Datova_oblast" localSheetId="3">'B8.1.3'!$J$14:$Y$63</definedName>
    <definedName name="Datova_oblast" localSheetId="4">'B8.2.1'!$J$13:$Y$19</definedName>
    <definedName name="Datova_oblast" localSheetId="5">'B8.2.2'!$J$13:$Y$21</definedName>
    <definedName name="Datova_oblast" localSheetId="6">'B8.2.3'!$J$13:$Y$30</definedName>
    <definedName name="Datova_oblast" localSheetId="7">'B8.2.4'!$J$13:$Y$20</definedName>
    <definedName name="Datova_oblast" localSheetId="8">'B8.2.5'!$J$13:$Y$14</definedName>
    <definedName name="Datova_oblast" localSheetId="9">'B8.3.1'!$J$13:$Y$18</definedName>
    <definedName name="Datova_oblast" localSheetId="10">'B8.3.2'!$J$13:$Y$14</definedName>
    <definedName name="Datova_oblast" localSheetId="11">'B8.4.1'!$J$13:$Y$19</definedName>
    <definedName name="Datova_oblast" localSheetId="12">'B8.5.1'!$J$13:$Y$29</definedName>
    <definedName name="Datova_oblast" localSheetId="13">'B8.5.2'!$J$13:$Y$29</definedName>
    <definedName name="Datova_oblast" localSheetId="14">'GB1'!$J$33:$Y$37</definedName>
    <definedName name="Datova_oblast" localSheetId="15">'GB2'!#REF!</definedName>
    <definedName name="Datova_oblast" localSheetId="16">'GB3'!$I$33:$W$33</definedName>
    <definedName name="Datova_oblast" localSheetId="17">'GB4'!$J$31:$Y$31</definedName>
    <definedName name="Datova_oblast" localSheetId="18">'GB5'!#REF!</definedName>
    <definedName name="Datova_oblast">'[2]B6.13'!$J$12:$Q$37</definedName>
    <definedName name="_xlnm.Print_Titles" localSheetId="0">Obsah!$2:$4</definedName>
    <definedName name="Novy_rok" localSheetId="1">'B8.1.1'!$Y$12:$Y$38</definedName>
    <definedName name="Novy_rok" localSheetId="2">'B8.1.2'!$Y$12:$Y$35</definedName>
    <definedName name="Novy_rok" localSheetId="3">'B8.1.3'!$Y$12:$Y$63</definedName>
    <definedName name="Novy_rok" localSheetId="4">'B8.2.1'!$Y$12:$Y$19</definedName>
    <definedName name="Novy_rok" localSheetId="5">'B8.2.2'!$Y$12:$Y$21</definedName>
    <definedName name="Novy_rok" localSheetId="6">'B8.2.3'!$Y$12:$Y$30</definedName>
    <definedName name="Novy_rok" localSheetId="7">'B8.2.4'!$Y$12:$Y$20</definedName>
    <definedName name="Novy_rok" localSheetId="8">'B8.2.5'!$Y$13:$Y$14</definedName>
    <definedName name="Novy_rok" localSheetId="9">'B8.3.1'!$Y$12:$Y$18</definedName>
    <definedName name="Novy_rok" localSheetId="10">'B8.3.2'!$Y$13:$Y$14</definedName>
    <definedName name="Novy_rok" localSheetId="11">'B8.4.1'!$Y$12:$Y$19</definedName>
    <definedName name="Novy_rok" localSheetId="12">'B8.5.1'!$Y$12:$Y$29</definedName>
    <definedName name="Novy_rok" localSheetId="13">'B8.5.2'!$Y$12:$Y$29</definedName>
    <definedName name="Novy_rok" localSheetId="14">'GB1'!$Y$32:$Y$37</definedName>
    <definedName name="Novy_rok" localSheetId="15">'GB2'!#REF!</definedName>
    <definedName name="Novy_rok" localSheetId="16">'GB3'!$W$32:$W$33</definedName>
    <definedName name="Novy_rok" localSheetId="17">'GB4'!$Y$31:$Y$31</definedName>
    <definedName name="Novy_rok" localSheetId="18">'GB5'!#REF!</definedName>
    <definedName name="_xlnm.Print_Area" localSheetId="1">'B8.1.1'!$D$4:$Y$42</definedName>
    <definedName name="_xlnm.Print_Area" localSheetId="2">'B8.1.2'!$D$4:$Y$37</definedName>
    <definedName name="_xlnm.Print_Area" localSheetId="3">'B8.1.3'!$D$4:$Y$64</definedName>
    <definedName name="_xlnm.Print_Area" localSheetId="4">'B8.2.1'!$D$4:$Y$20</definedName>
    <definedName name="_xlnm.Print_Area" localSheetId="5">'B8.2.2'!$D$4:$Y$22</definedName>
    <definedName name="_xlnm.Print_Area" localSheetId="6">'B8.2.3'!$D$4:$Y$31</definedName>
    <definedName name="_xlnm.Print_Area" localSheetId="7">'B8.2.4'!$D$4:$Y$22</definedName>
    <definedName name="_xlnm.Print_Area" localSheetId="8">'B8.2.5'!$D$4:$Y$16</definedName>
    <definedName name="_xlnm.Print_Area" localSheetId="9">'B8.3.1'!$D$4:$Y$21</definedName>
    <definedName name="_xlnm.Print_Area" localSheetId="10">'B8.3.2'!$D$4:$Y$16</definedName>
    <definedName name="_xlnm.Print_Area" localSheetId="11">'B8.4.1'!$D$4:$Y$22</definedName>
    <definedName name="_xlnm.Print_Area" localSheetId="12">'B8.5.1'!$D$4:$Y$30</definedName>
    <definedName name="_xlnm.Print_Area" localSheetId="13">'B8.5.2'!$D$4:$Y$30</definedName>
    <definedName name="_xlnm.Print_Area" localSheetId="14">'GB1'!$D$4:$Y$39</definedName>
    <definedName name="_xlnm.Print_Area" localSheetId="15">'GB2'!$D$4:$X$29</definedName>
    <definedName name="_xlnm.Print_Area" localSheetId="16">'GB3'!$D$4:$W$34</definedName>
    <definedName name="_xlnm.Print_Area" localSheetId="17">'GB4'!$D$4:$Y$32</definedName>
    <definedName name="_xlnm.Print_Area" localSheetId="18">'GB5'!$D$4:$Y$30</definedName>
    <definedName name="_xlnm.Print_Area" localSheetId="0">Obsah!$C$2:$G$33</definedName>
  </definedNames>
  <calcPr calcId="152511"/>
</workbook>
</file>

<file path=xl/calcChain.xml><?xml version="1.0" encoding="utf-8"?>
<calcChain xmlns="http://schemas.openxmlformats.org/spreadsheetml/2006/main">
  <c r="Y13" i="19" l="1"/>
  <c r="O13" i="19"/>
  <c r="P13" i="19"/>
  <c r="Q13" i="19"/>
  <c r="R13" i="19"/>
  <c r="S13" i="19"/>
  <c r="T13" i="19"/>
  <c r="U13" i="19"/>
  <c r="V13" i="19"/>
  <c r="W13" i="19"/>
  <c r="X13" i="19"/>
  <c r="Y60" i="6" l="1"/>
  <c r="Y59" i="6"/>
  <c r="Y58" i="6"/>
  <c r="Y57" i="6"/>
  <c r="Y56" i="6"/>
  <c r="Y55" i="6"/>
  <c r="Y54" i="6"/>
  <c r="Y53" i="6"/>
  <c r="Y52" i="6"/>
  <c r="Y51" i="6"/>
  <c r="Y50" i="6"/>
  <c r="Y48" i="6"/>
  <c r="Y47" i="6"/>
  <c r="Y46" i="6"/>
  <c r="Y45" i="6"/>
  <c r="Y44" i="6"/>
  <c r="Y43" i="6"/>
  <c r="Y42" i="6"/>
  <c r="Y41" i="6"/>
  <c r="Y40" i="6"/>
  <c r="Y39" i="6"/>
  <c r="Y38" i="6"/>
  <c r="W25" i="3" l="1"/>
  <c r="W29" i="3" s="1"/>
  <c r="W19" i="3"/>
  <c r="W22" i="3" s="1"/>
  <c r="W15" i="3"/>
  <c r="W14" i="3"/>
  <c r="W16" i="3" l="1"/>
  <c r="W13" i="3"/>
  <c r="W34" i="3" s="1"/>
  <c r="W23" i="3"/>
  <c r="W28" i="3"/>
  <c r="W32" i="3"/>
  <c r="W17" i="3"/>
  <c r="X19" i="19"/>
  <c r="V19" i="19"/>
  <c r="U19" i="19"/>
  <c r="T19" i="19"/>
  <c r="S19" i="19"/>
  <c r="R19" i="19"/>
  <c r="Q19" i="19"/>
  <c r="P19" i="19"/>
  <c r="O19" i="19"/>
  <c r="V60" i="6"/>
  <c r="U60" i="6"/>
  <c r="T60" i="6"/>
  <c r="S60" i="6"/>
  <c r="R60" i="6"/>
  <c r="Q60" i="6"/>
  <c r="P60" i="6"/>
  <c r="O60" i="6"/>
  <c r="N60" i="6"/>
  <c r="V59" i="6"/>
  <c r="U59" i="6"/>
  <c r="T59" i="6"/>
  <c r="S59" i="6"/>
  <c r="R59" i="6"/>
  <c r="Q59" i="6"/>
  <c r="P59" i="6"/>
  <c r="O59" i="6"/>
  <c r="N59" i="6"/>
  <c r="V58" i="6"/>
  <c r="U58" i="6"/>
  <c r="T58" i="6"/>
  <c r="S58" i="6"/>
  <c r="R58" i="6"/>
  <c r="Q58" i="6"/>
  <c r="P58" i="6"/>
  <c r="O58" i="6"/>
  <c r="N58" i="6"/>
  <c r="V57" i="6"/>
  <c r="U57" i="6"/>
  <c r="T57" i="6"/>
  <c r="S57" i="6"/>
  <c r="R57" i="6"/>
  <c r="Q57" i="6"/>
  <c r="P57" i="6"/>
  <c r="O57" i="6"/>
  <c r="N57" i="6"/>
  <c r="V56" i="6"/>
  <c r="U56" i="6"/>
  <c r="T56" i="6"/>
  <c r="S56" i="6"/>
  <c r="R56" i="6"/>
  <c r="Q56" i="6"/>
  <c r="P56" i="6"/>
  <c r="O56" i="6"/>
  <c r="N56" i="6"/>
  <c r="V55" i="6"/>
  <c r="U55" i="6"/>
  <c r="T55" i="6"/>
  <c r="S55" i="6"/>
  <c r="R55" i="6"/>
  <c r="Q55" i="6"/>
  <c r="P55" i="6"/>
  <c r="O55" i="6"/>
  <c r="N55" i="6"/>
  <c r="V54" i="6"/>
  <c r="U54" i="6"/>
  <c r="T54" i="6"/>
  <c r="S54" i="6"/>
  <c r="R54" i="6"/>
  <c r="Q54" i="6"/>
  <c r="P54" i="6"/>
  <c r="O54" i="6"/>
  <c r="N54" i="6"/>
  <c r="V53" i="6"/>
  <c r="U53" i="6"/>
  <c r="T53" i="6"/>
  <c r="S53" i="6"/>
  <c r="R53" i="6"/>
  <c r="Q53" i="6"/>
  <c r="P53" i="6"/>
  <c r="O53" i="6"/>
  <c r="N53" i="6"/>
  <c r="V52" i="6"/>
  <c r="U52" i="6"/>
  <c r="T52" i="6"/>
  <c r="S52" i="6"/>
  <c r="R52" i="6"/>
  <c r="Q52" i="6"/>
  <c r="P52" i="6"/>
  <c r="O52" i="6"/>
  <c r="N52" i="6"/>
  <c r="V51" i="6"/>
  <c r="U51" i="6"/>
  <c r="T51" i="6"/>
  <c r="S51" i="6"/>
  <c r="R51" i="6"/>
  <c r="Q51" i="6"/>
  <c r="P51" i="6"/>
  <c r="O51" i="6"/>
  <c r="N51" i="6"/>
  <c r="V50" i="6"/>
  <c r="U50" i="6"/>
  <c r="T50" i="6"/>
  <c r="S50" i="6"/>
  <c r="R50" i="6"/>
  <c r="Q50" i="6"/>
  <c r="P50" i="6"/>
  <c r="O50" i="6"/>
  <c r="N50" i="6"/>
  <c r="V48" i="6"/>
  <c r="U48" i="6"/>
  <c r="T48" i="6"/>
  <c r="S48" i="6"/>
  <c r="R48" i="6"/>
  <c r="Q48" i="6"/>
  <c r="P48" i="6"/>
  <c r="O48" i="6"/>
  <c r="N48" i="6"/>
  <c r="V47" i="6"/>
  <c r="U47" i="6"/>
  <c r="T47" i="6"/>
  <c r="S47" i="6"/>
  <c r="R47" i="6"/>
  <c r="Q47" i="6"/>
  <c r="P47" i="6"/>
  <c r="O47" i="6"/>
  <c r="N47" i="6"/>
  <c r="V46" i="6"/>
  <c r="U46" i="6"/>
  <c r="T46" i="6"/>
  <c r="S46" i="6"/>
  <c r="R46" i="6"/>
  <c r="Q46" i="6"/>
  <c r="P46" i="6"/>
  <c r="O46" i="6"/>
  <c r="N46" i="6"/>
  <c r="V45" i="6"/>
  <c r="U45" i="6"/>
  <c r="T45" i="6"/>
  <c r="S45" i="6"/>
  <c r="R45" i="6"/>
  <c r="Q45" i="6"/>
  <c r="P45" i="6"/>
  <c r="O45" i="6"/>
  <c r="N45" i="6"/>
  <c r="V44" i="6"/>
  <c r="U44" i="6"/>
  <c r="T44" i="6"/>
  <c r="S44" i="6"/>
  <c r="R44" i="6"/>
  <c r="Q44" i="6"/>
  <c r="P44" i="6"/>
  <c r="O44" i="6"/>
  <c r="N44" i="6"/>
  <c r="V43" i="6"/>
  <c r="U43" i="6"/>
  <c r="T43" i="6"/>
  <c r="S43" i="6"/>
  <c r="R43" i="6"/>
  <c r="Q43" i="6"/>
  <c r="P43" i="6"/>
  <c r="O43" i="6"/>
  <c r="N43" i="6"/>
  <c r="V42" i="6"/>
  <c r="U42" i="6"/>
  <c r="T42" i="6"/>
  <c r="S42" i="6"/>
  <c r="R42" i="6"/>
  <c r="Q42" i="6"/>
  <c r="P42" i="6"/>
  <c r="O42" i="6"/>
  <c r="N42" i="6"/>
  <c r="V41" i="6"/>
  <c r="U41" i="6"/>
  <c r="T41" i="6"/>
  <c r="S41" i="6"/>
  <c r="R41" i="6"/>
  <c r="Q41" i="6"/>
  <c r="P41" i="6"/>
  <c r="O41" i="6"/>
  <c r="N41" i="6"/>
  <c r="V40" i="6"/>
  <c r="U40" i="6"/>
  <c r="T40" i="6"/>
  <c r="S40" i="6"/>
  <c r="R40" i="6"/>
  <c r="Q40" i="6"/>
  <c r="P40" i="6"/>
  <c r="O40" i="6"/>
  <c r="N40" i="6"/>
  <c r="V39" i="6"/>
  <c r="U39" i="6"/>
  <c r="T39" i="6"/>
  <c r="S39" i="6"/>
  <c r="R39" i="6"/>
  <c r="Q39" i="6"/>
  <c r="P39" i="6"/>
  <c r="O39" i="6"/>
  <c r="N39" i="6"/>
  <c r="V38" i="6"/>
  <c r="U38" i="6"/>
  <c r="T38" i="6"/>
  <c r="S38" i="6"/>
  <c r="R38" i="6"/>
  <c r="Q38" i="6"/>
  <c r="P38" i="6"/>
  <c r="O38" i="6"/>
  <c r="N38" i="6"/>
  <c r="M38" i="6"/>
  <c r="L38" i="6"/>
  <c r="L39" i="6"/>
  <c r="M39" i="6"/>
  <c r="L40" i="6"/>
  <c r="M40" i="6"/>
  <c r="L41" i="6"/>
  <c r="M41" i="6"/>
  <c r="L42" i="6"/>
  <c r="M42" i="6"/>
  <c r="L43" i="6"/>
  <c r="M43" i="6"/>
  <c r="L44" i="6"/>
  <c r="M44" i="6"/>
  <c r="L45" i="6"/>
  <c r="M45" i="6"/>
  <c r="L46" i="6"/>
  <c r="M46" i="6"/>
  <c r="L47" i="6"/>
  <c r="M47" i="6"/>
  <c r="L48" i="6"/>
  <c r="M48" i="6"/>
  <c r="L50" i="6"/>
  <c r="M50" i="6"/>
  <c r="L51" i="6"/>
  <c r="M51" i="6"/>
  <c r="L52" i="6"/>
  <c r="M52" i="6"/>
  <c r="L53" i="6"/>
  <c r="M53" i="6"/>
  <c r="L54" i="6"/>
  <c r="M54" i="6"/>
  <c r="L55" i="6"/>
  <c r="M55" i="6"/>
  <c r="L56" i="6"/>
  <c r="M56" i="6"/>
  <c r="L57" i="6"/>
  <c r="M57" i="6"/>
  <c r="L58" i="6"/>
  <c r="M58" i="6"/>
  <c r="L59" i="6"/>
  <c r="M59" i="6"/>
  <c r="L60" i="6"/>
  <c r="M60" i="6"/>
  <c r="V19" i="3"/>
  <c r="V25" i="3"/>
  <c r="V28" i="3" s="1"/>
  <c r="V15" i="3"/>
  <c r="V14" i="3"/>
  <c r="U19" i="3"/>
  <c r="U22" i="3" s="1"/>
  <c r="U25" i="3"/>
  <c r="U15" i="3"/>
  <c r="U14" i="3"/>
  <c r="Y19" i="3"/>
  <c r="Y23" i="3" s="1"/>
  <c r="Y25" i="3"/>
  <c r="Y29" i="3" s="1"/>
  <c r="T34" i="3"/>
  <c r="T32" i="3"/>
  <c r="Y15" i="3"/>
  <c r="Y14" i="3"/>
  <c r="S34" i="3"/>
  <c r="R34" i="3"/>
  <c r="Q34" i="3"/>
  <c r="S32" i="3"/>
  <c r="R32" i="3"/>
  <c r="P34" i="3"/>
  <c r="O34" i="3"/>
  <c r="N34" i="3"/>
  <c r="M34" i="3"/>
  <c r="L34" i="3"/>
  <c r="K34" i="3"/>
  <c r="Q32" i="3"/>
  <c r="P32" i="3"/>
  <c r="O32" i="3"/>
  <c r="N32" i="3"/>
  <c r="M32" i="3"/>
  <c r="L32" i="3"/>
  <c r="K32" i="3"/>
  <c r="N13" i="19"/>
  <c r="M13" i="19"/>
  <c r="L13" i="19"/>
  <c r="N19" i="19"/>
  <c r="M19" i="19"/>
  <c r="L19" i="19"/>
  <c r="K19" i="19"/>
  <c r="K13" i="19"/>
  <c r="J34" i="3"/>
  <c r="E43" i="1"/>
  <c r="E41" i="1"/>
  <c r="E39" i="1"/>
  <c r="E37" i="1"/>
  <c r="E35" i="1"/>
  <c r="E32" i="1"/>
  <c r="E30" i="1"/>
  <c r="J32" i="3"/>
  <c r="E18" i="1"/>
  <c r="E10" i="1"/>
  <c r="E8" i="1"/>
  <c r="E12" i="1"/>
  <c r="J59" i="6"/>
  <c r="J58" i="6"/>
  <c r="J57" i="6"/>
  <c r="J56" i="6"/>
  <c r="J55" i="6"/>
  <c r="J54" i="6"/>
  <c r="J53" i="6"/>
  <c r="J52" i="6"/>
  <c r="J51" i="6"/>
  <c r="K59" i="6"/>
  <c r="K58" i="6"/>
  <c r="K57" i="6"/>
  <c r="K56" i="6"/>
  <c r="K55" i="6"/>
  <c r="K54" i="6"/>
  <c r="K53" i="6"/>
  <c r="K52" i="6"/>
  <c r="K51" i="6"/>
  <c r="K50" i="6"/>
  <c r="J50" i="6"/>
  <c r="J47" i="6"/>
  <c r="J46" i="6"/>
  <c r="J45" i="6"/>
  <c r="J44" i="6"/>
  <c r="J43" i="6"/>
  <c r="J42" i="6"/>
  <c r="J41" i="6"/>
  <c r="J40" i="6"/>
  <c r="J39" i="6"/>
  <c r="K47" i="6"/>
  <c r="K46" i="6"/>
  <c r="K45" i="6"/>
  <c r="K44" i="6"/>
  <c r="K43" i="6"/>
  <c r="K42" i="6"/>
  <c r="K41" i="6"/>
  <c r="K40" i="6"/>
  <c r="K39" i="6"/>
  <c r="K38" i="6"/>
  <c r="J38" i="6"/>
  <c r="E28" i="1"/>
  <c r="E26" i="1"/>
  <c r="E24" i="1"/>
  <c r="E22" i="1"/>
  <c r="E20" i="1"/>
  <c r="E16" i="1"/>
  <c r="E14" i="1"/>
  <c r="U23" i="3"/>
  <c r="V13" i="3" l="1"/>
  <c r="V17" i="3" s="1"/>
  <c r="Y22" i="3"/>
  <c r="Y28" i="3"/>
  <c r="Y13" i="3"/>
  <c r="Y17" i="3" s="1"/>
  <c r="V22" i="3"/>
  <c r="V23" i="3"/>
  <c r="U13" i="3"/>
  <c r="U17" i="3" s="1"/>
  <c r="V32" i="3"/>
  <c r="V16" i="3"/>
  <c r="V34" i="3"/>
  <c r="U29" i="3"/>
  <c r="V29" i="3"/>
  <c r="U28" i="3"/>
  <c r="U34" i="3" l="1"/>
  <c r="U32" i="3"/>
  <c r="U16" i="3"/>
  <c r="Y34" i="3"/>
  <c r="Y32" i="3"/>
  <c r="Y16" i="3"/>
</calcChain>
</file>

<file path=xl/sharedStrings.xml><?xml version="1.0" encoding="utf-8"?>
<sst xmlns="http://schemas.openxmlformats.org/spreadsheetml/2006/main" count="664" uniqueCount="223">
  <si>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</si>
  <si>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</si>
  <si>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</si>
  <si>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</si>
  <si>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</si>
  <si>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Školní družiny a školní kluby – počty zapsaných žáků a jejich podíly na příslušné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</si>
  <si>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</si>
  <si>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</si>
  <si>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</si>
  <si>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</si>
  <si>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</si>
  <si>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  <charset val="238"/>
      </rPr>
      <t>1)</t>
    </r>
  </si>
  <si>
    <t>Učitelé odborného výcviku.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</si>
  <si>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</si>
  <si>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</si>
  <si>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</si>
  <si>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</si>
  <si>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</si>
  <si>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</si>
  <si>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</si>
  <si>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</si>
  <si>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</si>
  <si>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</si>
  <si>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</si>
  <si>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</si>
  <si>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</si>
  <si>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</si>
  <si>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</si>
  <si>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</si>
  <si>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</si>
  <si>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>1)</t>
  </si>
  <si>
    <r>
      <t>Školská zařízení</t>
    </r>
    <r>
      <rPr>
        <b/>
        <vertAlign val="superscript"/>
        <sz val="10"/>
        <rFont val="Arial Narrow"/>
        <family val="2"/>
        <charset val="238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</si>
  <si>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</si>
  <si>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</si>
  <si>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</si>
  <si>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</si>
  <si>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</si>
  <si>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</si>
  <si>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</si>
  <si>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</si>
  <si>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</si>
  <si>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</si>
  <si>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</si>
  <si>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</si>
  <si>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</si>
  <si>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</si>
  <si>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</si>
  <si>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</si>
  <si>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</si>
  <si>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</si>
  <si>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</si>
  <si>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</si>
  <si>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</si>
  <si>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</si>
  <si>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</si>
  <si>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</si>
  <si>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</si>
  <si>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</si>
  <si>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</si>
  <si>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</si>
  <si>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</si>
  <si>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</si>
  <si>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</si>
  <si>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</si>
  <si>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</si>
  <si>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</si>
  <si>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</si>
  <si>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</si>
  <si>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</si>
  <si>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</si>
  <si>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</si>
  <si>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</si>
  <si>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</si>
  <si>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</si>
  <si>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</si>
  <si>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</si>
  <si>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</si>
  <si>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</si>
  <si>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</si>
  <si>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</si>
  <si>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</si>
  <si>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</si>
  <si>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</si>
  <si>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</si>
  <si>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</si>
  <si>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</si>
  <si>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</si>
  <si>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</si>
  <si>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</si>
  <si>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</si>
  <si>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</si>
  <si>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</si>
  <si>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</si>
  <si>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</si>
  <si>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</si>
  <si>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</si>
  <si>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</si>
  <si>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</si>
  <si>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</si>
  <si>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</si>
  <si>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</si>
  <si>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</si>
  <si>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</si>
  <si>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</si>
  <si>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</si>
  <si>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</si>
  <si>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</si>
  <si>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</si>
  <si>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</si>
  <si>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</si>
  <si>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</si>
  <si>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</si>
  <si>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</si>
  <si>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</si>
  <si>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</si>
  <si>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</si>
  <si>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</si>
  <si>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</si>
  <si>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</si>
  <si>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</si>
  <si>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</si>
  <si>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</si>
  <si>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</si>
  <si>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</si>
  <si>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</si>
  <si>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t>Bez náhradního stravování.</t>
  </si>
  <si>
    <t xml:space="preserve"> z toho jednoleté kurzy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</si>
  <si>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</si>
  <si>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</si>
  <si>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</si>
  <si>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</si>
  <si>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  <charset val="238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</si>
  <si>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  <charset val="238"/>
      </rPr>
      <t>1)</t>
    </r>
  </si>
  <si>
    <t>Každý žák je započten tolikrát, kolika cizím jazykům se učí.</t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</si>
  <si>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</si>
  <si>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</si>
  <si>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</si>
  <si>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</si>
  <si>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</si>
  <si>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</si>
  <si>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</si>
  <si>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</si>
  <si>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</si>
  <si>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</si>
  <si>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</si>
  <si>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</si>
  <si>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</si>
  <si>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  <charset val="238"/>
      </rPr>
      <t>1)</t>
    </r>
  </si>
  <si>
    <r>
      <t>Domovy mládeže</t>
    </r>
    <r>
      <rPr>
        <b/>
        <vertAlign val="superscript"/>
        <sz val="10"/>
        <rFont val="Arial Narrow"/>
        <family val="2"/>
        <charset val="238"/>
      </rPr>
      <t>1)</t>
    </r>
  </si>
  <si>
    <r>
      <t>Jiné osoby</t>
    </r>
    <r>
      <rPr>
        <vertAlign val="superscript"/>
        <sz val="10"/>
        <rFont val="Arial Narrow"/>
        <family val="2"/>
        <charset val="238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</si>
  <si>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</si>
  <si>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</si>
  <si>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  <charset val="238"/>
      </rPr>
      <t xml:space="preserve">1) </t>
    </r>
  </si>
  <si>
    <t xml:space="preserve">Zařízení pro výkon ústavní a ochranné výchovy </t>
  </si>
  <si>
    <t>Podíl  na počtu žáků 2. stupně ZŠ, nižších ročníků víceletých středních škol a konzervatoří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</si>
  <si>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</si>
  <si>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</si>
  <si>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</si>
  <si>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</si>
  <si>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</si>
  <si>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</si>
  <si>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</si>
  <si>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Náhradní stravování – stravující se žáci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</si>
  <si>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</si>
  <si>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  <charset val="238"/>
      </rPr>
      <t xml:space="preserve"> </t>
    </r>
    <r>
      <rPr>
        <b/>
        <sz val="12"/>
        <rFont val="Arial Narrow"/>
        <family val="2"/>
        <charset val="238"/>
      </rPr>
      <t>jazykové kurzy</t>
    </r>
  </si>
  <si>
    <t>2009/10</t>
  </si>
  <si>
    <t>Všichni zřizovatelé (bez jiných resortů)</t>
  </si>
  <si>
    <t>Vychovatelé (fyzické osoby)</t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</si>
  <si>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</si>
  <si>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</si>
  <si>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</si>
  <si>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</si>
  <si>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</si>
  <si>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</si>
  <si>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</si>
  <si>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</si>
  <si>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</si>
  <si>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</si>
  <si>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</si>
  <si>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</si>
  <si>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</si>
  <si>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</si>
  <si>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</si>
  <si>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</si>
  <si>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</si>
  <si>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</si>
  <si>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</si>
  <si>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</si>
  <si>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</si>
  <si>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</si>
  <si>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Obsah</t>
  </si>
  <si>
    <t>Zdroj: databáze MŠMT</t>
  </si>
  <si>
    <t>Zdroj: databáze MŠMT, ČSÚ</t>
  </si>
  <si>
    <t>2012/13</t>
  </si>
  <si>
    <t>2013/14</t>
  </si>
  <si>
    <t>2014/15</t>
  </si>
  <si>
    <t>2015/16</t>
  </si>
  <si>
    <r>
      <t>Účastníci</t>
    </r>
    <r>
      <rPr>
        <b/>
        <vertAlign val="superscript"/>
        <sz val="10"/>
        <rFont val="Arial Narrow"/>
        <family val="2"/>
        <charset val="238"/>
      </rPr>
      <t>1)</t>
    </r>
  </si>
  <si>
    <t>2016/17</t>
  </si>
  <si>
    <t>2017/18</t>
  </si>
  <si>
    <t>– přepočtené počty zaměstnanců a pedag. pracovníků, průměrné nominální a reálné mzdy v letech 2007 až 2017</t>
  </si>
  <si>
    <t>v letech 2008 až 2018</t>
  </si>
  <si>
    <t>zaměstnanců v letech 2008 až 2018</t>
  </si>
  <si>
    <t>2018/19</t>
  </si>
  <si>
    <t>ve školním roce 2008/09 až 2018/19</t>
  </si>
  <si>
    <t>Školní družiny a školní kluby – poměrové ukazatele ve školním roce 2008/09 až 2018/19</t>
  </si>
  <si>
    <t>skupině žáků ve školním roce 2008/09 až 2018/19</t>
  </si>
  <si>
    <t>Střediska pro volný čas dětí a mládeže – poměrové ukazatele ve školním roce 2008/09 až 2018/19</t>
  </si>
  <si>
    <r>
      <t xml:space="preserve">průměrný počet </t>
    </r>
    <r>
      <rPr>
        <sz val="10"/>
        <color rgb="FFFF0000"/>
        <rFont val="Arial Narrow"/>
        <family val="2"/>
        <charset val="238"/>
      </rPr>
      <t>účastníků</t>
    </r>
    <r>
      <rPr>
        <sz val="10"/>
        <rFont val="Arial Narrow"/>
        <family val="2"/>
        <charset val="238"/>
      </rPr>
      <t xml:space="preserve"> na středisko</t>
    </r>
  </si>
  <si>
    <t>Obr. B4:</t>
  </si>
  <si>
    <r>
      <t>průměrný počet</t>
    </r>
    <r>
      <rPr>
        <sz val="10"/>
        <color rgb="FFFF0000"/>
        <rFont val="Arial Narrow"/>
        <family val="2"/>
        <charset val="238"/>
      </rPr>
      <t xml:space="preserve"> účastníků (děti a žáci)</t>
    </r>
    <r>
      <rPr>
        <sz val="10"/>
        <rFont val="Arial Narrow"/>
        <family val="2"/>
        <charset val="238"/>
      </rPr>
      <t xml:space="preserve"> na středisko</t>
    </r>
  </si>
  <si>
    <r>
      <t>průměrný počet účastníků (</t>
    </r>
    <r>
      <rPr>
        <sz val="10"/>
        <color rgb="FFFF0000"/>
        <rFont val="Arial Narrow"/>
        <family val="2"/>
        <charset val="238"/>
      </rPr>
      <t>studenti a ostatní)</t>
    </r>
    <r>
      <rPr>
        <sz val="10"/>
        <rFont val="Arial Narrow"/>
        <family val="2"/>
        <charset val="238"/>
      </rPr>
      <t xml:space="preserve"> na středisko</t>
    </r>
  </si>
  <si>
    <t>Základní umělecké školy – poměrové ukazatele ve školním roce 2008/09 až 2018/19</t>
  </si>
  <si>
    <t>podíl na počtu žáků 2. stupně ZŠ, 
nižších ročníků víceletých středních škol a konzervatoří</t>
  </si>
  <si>
    <t>index spotřebitelských cen (rok 2015 = 100)</t>
  </si>
  <si>
    <r>
      <t xml:space="preserve"> církevním zařízením</t>
    </r>
    <r>
      <rPr>
        <vertAlign val="superscript"/>
        <sz val="10"/>
        <rFont val="Arial Narrow"/>
        <family val="2"/>
        <charset val="238"/>
      </rPr>
      <t>4)</t>
    </r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</si>
  <si>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</si>
  <si>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t>4)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</si>
  <si>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</si>
  <si>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</si>
  <si>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Průměrná reálná měsíční mzda ve stálých cenách roku 2015.</t>
  </si>
  <si>
    <t>Zahrnuty jsou výdaje na školská zařízení pro výkon ústavní a ochranné výchovy (§ 313x), výdaje na ostatní zařízení související s výchovou a vzděláváním mládeže (§ 314x). Dále jsou zahrnuty výdaje na základní umělecké, jazykové a zájmové vzdělávání (§ 323x).</t>
  </si>
  <si>
    <t>Zdroj: Státní závěrečný účet, ZÚ - kapitola 333-MŠMT, 700-Obce a DSO; KÚ; ČSÚ; monitor.statnipokladna.cz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</si>
</sst>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CE"/>
      <charset val="238"/>
    </font>
    <font>
      <vertAlign val="superscript"/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2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8"/>
      <name val="Arial CE"/>
      <charset val="238"/>
    </font>
    <font>
      <b/>
      <sz val="9.9"/>
      <name val="Arial Narrow"/>
      <family val="2"/>
    </font>
    <font>
      <b/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5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horizontal="right" vertical="center"/>
    </xf>
    <xf numFmtId="0" fontId="14" fillId="4" borderId="3" xfId="0" applyNumberFormat="1" applyFont="1" applyFill="1" applyBorder="1" applyAlignment="1" applyProtection="1">
      <alignment horizontal="center" vertical="top"/>
    </xf>
    <xf numFmtId="0" fontId="14" fillId="4" borderId="4" xfId="0" applyNumberFormat="1" applyFont="1" applyFill="1" applyBorder="1" applyAlignment="1" applyProtection="1">
      <alignment horizontal="center" vertical="top"/>
    </xf>
    <xf numFmtId="49" fontId="6" fillId="4" borderId="5" xfId="0" applyNumberFormat="1" applyFont="1" applyFill="1" applyBorder="1" applyAlignment="1" applyProtection="1">
      <alignment horizontal="centerContinuous" vertical="center"/>
    </xf>
    <xf numFmtId="49" fontId="6" fillId="4" borderId="6" xfId="0" applyNumberFormat="1" applyFont="1" applyFill="1" applyBorder="1" applyAlignment="1" applyProtection="1">
      <alignment horizontal="centerContinuous" vertical="center"/>
    </xf>
    <xf numFmtId="49" fontId="6" fillId="4" borderId="7" xfId="0" applyNumberFormat="1" applyFont="1" applyFill="1" applyBorder="1" applyAlignment="1" applyProtection="1">
      <alignment horizontal="centerContinuous" vertical="center"/>
    </xf>
    <xf numFmtId="49" fontId="6" fillId="4" borderId="8" xfId="0" applyNumberFormat="1" applyFont="1" applyFill="1" applyBorder="1" applyAlignment="1" applyProtection="1">
      <alignment horizontal="centerContinuous" vertical="center"/>
    </xf>
    <xf numFmtId="0" fontId="7" fillId="3" borderId="9" xfId="0" applyFont="1" applyFill="1" applyBorder="1" applyAlignment="1" applyProtection="1">
      <alignment vertical="center"/>
    </xf>
    <xf numFmtId="49" fontId="6" fillId="4" borderId="10" xfId="0" applyNumberFormat="1" applyFont="1" applyFill="1" applyBorder="1" applyAlignment="1" applyProtection="1">
      <alignment vertical="center"/>
    </xf>
    <xf numFmtId="49" fontId="6" fillId="4" borderId="11" xfId="0" applyNumberFormat="1" applyFont="1" applyFill="1" applyBorder="1" applyAlignment="1" applyProtection="1">
      <alignment horizontal="left" vertical="center"/>
    </xf>
    <xf numFmtId="49" fontId="6" fillId="4" borderId="11" xfId="0" applyNumberFormat="1" applyFont="1" applyFill="1" applyBorder="1" applyAlignment="1" applyProtection="1">
      <alignment horizontal="right" vertical="center"/>
    </xf>
    <xf numFmtId="49" fontId="6" fillId="4" borderId="12" xfId="0" applyNumberFormat="1" applyFont="1" applyFill="1" applyBorder="1" applyAlignment="1" applyProtection="1">
      <alignment horizontal="left" vertical="center"/>
    </xf>
    <xf numFmtId="165" fontId="8" fillId="5" borderId="13" xfId="0" applyNumberFormat="1" applyFont="1" applyFill="1" applyBorder="1" applyAlignment="1" applyProtection="1">
      <alignment horizontal="right" vertical="center"/>
    </xf>
    <xf numFmtId="165" fontId="8" fillId="5" borderId="14" xfId="0" applyNumberFormat="1" applyFont="1" applyFill="1" applyBorder="1" applyAlignment="1" applyProtection="1">
      <alignment horizontal="right" vertical="center"/>
    </xf>
    <xf numFmtId="49" fontId="7" fillId="4" borderId="15" xfId="0" applyNumberFormat="1" applyFont="1" applyFill="1" applyBorder="1" applyAlignment="1" applyProtection="1">
      <alignment vertical="center"/>
    </xf>
    <xf numFmtId="49" fontId="7" fillId="4" borderId="16" xfId="0" applyNumberFormat="1" applyFont="1" applyFill="1" applyBorder="1" applyAlignment="1" applyProtection="1">
      <alignment horizontal="left" vertical="center"/>
    </xf>
    <xf numFmtId="49" fontId="7" fillId="4" borderId="16" xfId="0" applyNumberFormat="1" applyFont="1" applyFill="1" applyBorder="1" applyAlignment="1" applyProtection="1">
      <alignment horizontal="right" vertical="center"/>
    </xf>
    <xf numFmtId="49" fontId="7" fillId="4" borderId="17" xfId="0" applyNumberFormat="1" applyFont="1" applyFill="1" applyBorder="1" applyAlignment="1" applyProtection="1">
      <alignment horizontal="left" vertical="center"/>
    </xf>
    <xf numFmtId="165" fontId="15" fillId="5" borderId="18" xfId="0" applyNumberFormat="1" applyFont="1" applyFill="1" applyBorder="1" applyAlignment="1" applyProtection="1">
      <alignment horizontal="right" vertical="center"/>
    </xf>
    <xf numFmtId="165" fontId="15" fillId="5" borderId="19" xfId="0" applyNumberFormat="1" applyFont="1" applyFill="1" applyBorder="1" applyAlignment="1" applyProtection="1">
      <alignment horizontal="right" vertical="center"/>
    </xf>
    <xf numFmtId="49" fontId="7" fillId="4" borderId="20" xfId="0" applyNumberFormat="1" applyFont="1" applyFill="1" applyBorder="1" applyAlignment="1" applyProtection="1">
      <alignment vertical="center"/>
    </xf>
    <xf numFmtId="49" fontId="7" fillId="4" borderId="21" xfId="0" applyNumberFormat="1" applyFont="1" applyFill="1" applyBorder="1" applyAlignment="1" applyProtection="1">
      <alignment horizontal="left" vertical="center"/>
    </xf>
    <xf numFmtId="49" fontId="7" fillId="4" borderId="21" xfId="0" applyNumberFormat="1" applyFont="1" applyFill="1" applyBorder="1" applyAlignment="1" applyProtection="1">
      <alignment horizontal="right" vertical="center"/>
    </xf>
    <xf numFmtId="49" fontId="7" fillId="4" borderId="22" xfId="0" applyNumberFormat="1" applyFont="1" applyFill="1" applyBorder="1" applyAlignment="1" applyProtection="1">
      <alignment horizontal="left" vertical="center"/>
    </xf>
    <xf numFmtId="165" fontId="15" fillId="5" borderId="23" xfId="0" applyNumberFormat="1" applyFont="1" applyFill="1" applyBorder="1" applyAlignment="1" applyProtection="1">
      <alignment horizontal="right" vertical="center"/>
    </xf>
    <xf numFmtId="166" fontId="15" fillId="5" borderId="18" xfId="0" applyNumberFormat="1" applyFont="1" applyFill="1" applyBorder="1" applyAlignment="1" applyProtection="1">
      <alignment horizontal="right" vertical="center"/>
    </xf>
    <xf numFmtId="49" fontId="7" fillId="4" borderId="25" xfId="0" applyNumberFormat="1" applyFont="1" applyFill="1" applyBorder="1" applyAlignment="1" applyProtection="1">
      <alignment vertical="center"/>
    </xf>
    <xf numFmtId="49" fontId="7" fillId="4" borderId="26" xfId="0" applyNumberFormat="1" applyFont="1" applyFill="1" applyBorder="1" applyAlignment="1" applyProtection="1">
      <alignment horizontal="left" vertical="center"/>
    </xf>
    <xf numFmtId="49" fontId="7" fillId="4" borderId="26" xfId="0" applyNumberFormat="1" applyFont="1" applyFill="1" applyBorder="1" applyAlignment="1" applyProtection="1">
      <alignment horizontal="right" vertical="center"/>
    </xf>
    <xf numFmtId="49" fontId="7" fillId="4" borderId="27" xfId="0" applyNumberFormat="1" applyFont="1" applyFill="1" applyBorder="1" applyAlignment="1" applyProtection="1">
      <alignment horizontal="left" vertical="center"/>
    </xf>
    <xf numFmtId="166" fontId="15" fillId="5" borderId="28" xfId="0" applyNumberFormat="1" applyFont="1" applyFill="1" applyBorder="1" applyAlignment="1" applyProtection="1">
      <alignment horizontal="right" vertical="center"/>
    </xf>
    <xf numFmtId="166" fontId="15" fillId="5" borderId="29" xfId="0" applyNumberFormat="1" applyFont="1" applyFill="1" applyBorder="1" applyAlignment="1" applyProtection="1">
      <alignment horizontal="right" vertical="center"/>
    </xf>
    <xf numFmtId="49" fontId="6" fillId="4" borderId="30" xfId="0" applyNumberFormat="1" applyFont="1" applyFill="1" applyBorder="1" applyAlignment="1" applyProtection="1">
      <alignment horizontal="centerContinuous" vertical="center"/>
    </xf>
    <xf numFmtId="49" fontId="6" fillId="4" borderId="31" xfId="0" applyNumberFormat="1" applyFont="1" applyFill="1" applyBorder="1" applyAlignment="1" applyProtection="1">
      <alignment horizontal="centerContinuous" vertical="center"/>
    </xf>
    <xf numFmtId="49" fontId="8" fillId="4" borderId="32" xfId="0" applyNumberFormat="1" applyFont="1" applyFill="1" applyBorder="1" applyAlignment="1" applyProtection="1">
      <alignment horizontal="centerContinuous" vertical="center"/>
    </xf>
    <xf numFmtId="49" fontId="8" fillId="4" borderId="33" xfId="0" applyNumberFormat="1" applyFont="1" applyFill="1" applyBorder="1" applyAlignment="1" applyProtection="1">
      <alignment horizontal="centerContinuous" vertical="center"/>
    </xf>
    <xf numFmtId="49" fontId="7" fillId="4" borderId="34" xfId="0" applyNumberFormat="1" applyFont="1" applyFill="1" applyBorder="1" applyAlignment="1" applyProtection="1">
      <alignment vertical="center"/>
    </xf>
    <xf numFmtId="167" fontId="15" fillId="5" borderId="35" xfId="0" applyNumberFormat="1" applyFont="1" applyFill="1" applyBorder="1" applyAlignment="1" applyProtection="1">
      <alignment horizontal="right" vertical="center"/>
    </xf>
    <xf numFmtId="49" fontId="7" fillId="4" borderId="37" xfId="0" applyNumberFormat="1" applyFont="1" applyFill="1" applyBorder="1" applyAlignment="1" applyProtection="1">
      <alignment vertical="center"/>
    </xf>
    <xf numFmtId="166" fontId="15" fillId="5" borderId="23" xfId="0" applyNumberFormat="1" applyFont="1" applyFill="1" applyBorder="1" applyAlignment="1" applyProtection="1">
      <alignment horizontal="right" vertical="center"/>
    </xf>
    <xf numFmtId="167" fontId="15" fillId="5" borderId="18" xfId="0" applyNumberFormat="1" applyFont="1" applyFill="1" applyBorder="1" applyAlignment="1" applyProtection="1">
      <alignment horizontal="right" vertical="center"/>
    </xf>
    <xf numFmtId="49" fontId="7" fillId="4" borderId="38" xfId="0" applyNumberFormat="1" applyFont="1" applyFill="1" applyBorder="1" applyAlignment="1" applyProtection="1">
      <alignment vertical="center"/>
    </xf>
    <xf numFmtId="49" fontId="7" fillId="4" borderId="39" xfId="0" applyNumberFormat="1" applyFont="1" applyFill="1" applyBorder="1" applyAlignment="1" applyProtection="1">
      <alignment horizontal="left" vertical="center"/>
    </xf>
    <xf numFmtId="49" fontId="7" fillId="4" borderId="39" xfId="0" applyNumberFormat="1" applyFont="1" applyFill="1" applyBorder="1" applyAlignment="1" applyProtection="1">
      <alignment horizontal="right" vertical="center"/>
    </xf>
    <xf numFmtId="49" fontId="7" fillId="4" borderId="40" xfId="0" applyNumberFormat="1" applyFont="1" applyFill="1" applyBorder="1" applyAlignment="1" applyProtection="1">
      <alignment horizontal="left" vertical="center"/>
    </xf>
    <xf numFmtId="165" fontId="15" fillId="5" borderId="28" xfId="0" applyNumberFormat="1" applyFont="1" applyFill="1" applyBorder="1" applyAlignment="1" applyProtection="1">
      <alignment horizontal="right" vertical="center"/>
    </xf>
    <xf numFmtId="165" fontId="15" fillId="5" borderId="29" xfId="0" applyNumberFormat="1" applyFont="1" applyFill="1" applyBorder="1" applyAlignment="1" applyProtection="1">
      <alignment horizontal="right" vertical="center"/>
    </xf>
    <xf numFmtId="0" fontId="19" fillId="0" borderId="41" xfId="0" applyFont="1" applyFill="1" applyBorder="1" applyAlignment="1" applyProtection="1">
      <alignment horizontal="right"/>
    </xf>
    <xf numFmtId="0" fontId="20" fillId="0" borderId="0" xfId="0" applyFont="1" applyFill="1" applyAlignment="1" applyProtection="1">
      <alignment horizontal="center" vertical="top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top"/>
    </xf>
    <xf numFmtId="0" fontId="11" fillId="3" borderId="0" xfId="0" applyFont="1" applyFill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7" fillId="3" borderId="42" xfId="0" applyFont="1" applyFill="1" applyBorder="1" applyAlignment="1" applyProtection="1">
      <alignment vertical="center"/>
    </xf>
    <xf numFmtId="0" fontId="18" fillId="0" borderId="41" xfId="0" applyFont="1" applyFill="1" applyBorder="1" applyAlignment="1" applyProtection="1"/>
    <xf numFmtId="0" fontId="19" fillId="0" borderId="41" xfId="0" applyFont="1" applyFill="1" applyBorder="1" applyAlignment="1" applyProtection="1"/>
    <xf numFmtId="49" fontId="7" fillId="4" borderId="43" xfId="0" applyNumberFormat="1" applyFont="1" applyFill="1" applyBorder="1" applyAlignment="1" applyProtection="1">
      <alignment vertical="center"/>
    </xf>
    <xf numFmtId="49" fontId="7" fillId="4" borderId="44" xfId="0" applyNumberFormat="1" applyFont="1" applyFill="1" applyBorder="1" applyAlignment="1" applyProtection="1">
      <alignment horizontal="left" vertical="center"/>
    </xf>
    <xf numFmtId="49" fontId="7" fillId="4" borderId="44" xfId="0" applyNumberFormat="1" applyFont="1" applyFill="1" applyBorder="1" applyAlignment="1" applyProtection="1">
      <alignment horizontal="right" vertical="center"/>
    </xf>
    <xf numFmtId="49" fontId="7" fillId="4" borderId="45" xfId="0" applyNumberFormat="1" applyFont="1" applyFill="1" applyBorder="1" applyAlignment="1" applyProtection="1">
      <alignment horizontal="left" vertical="center"/>
    </xf>
    <xf numFmtId="165" fontId="15" fillId="5" borderId="35" xfId="0" applyNumberFormat="1" applyFont="1" applyFill="1" applyBorder="1" applyAlignment="1" applyProtection="1">
      <alignment horizontal="right" vertical="center"/>
    </xf>
    <xf numFmtId="165" fontId="15" fillId="5" borderId="36" xfId="0" applyNumberFormat="1" applyFont="1" applyFill="1" applyBorder="1" applyAlignment="1" applyProtection="1">
      <alignment horizontal="right" vertical="center"/>
    </xf>
    <xf numFmtId="165" fontId="15" fillId="5" borderId="46" xfId="0" applyNumberFormat="1" applyFont="1" applyFill="1" applyBorder="1" applyAlignment="1" applyProtection="1">
      <alignment horizontal="right" vertical="center"/>
    </xf>
    <xf numFmtId="165" fontId="15" fillId="5" borderId="47" xfId="0" applyNumberFormat="1" applyFont="1" applyFill="1" applyBorder="1" applyAlignment="1" applyProtection="1">
      <alignment horizontal="right" vertical="center"/>
    </xf>
    <xf numFmtId="49" fontId="7" fillId="4" borderId="48" xfId="0" applyNumberFormat="1" applyFont="1" applyFill="1" applyBorder="1" applyAlignment="1" applyProtection="1">
      <alignment vertical="center"/>
    </xf>
    <xf numFmtId="49" fontId="7" fillId="4" borderId="49" xfId="0" applyNumberFormat="1" applyFont="1" applyFill="1" applyBorder="1" applyAlignment="1" applyProtection="1">
      <alignment horizontal="left" vertical="center"/>
    </xf>
    <xf numFmtId="49" fontId="7" fillId="4" borderId="49" xfId="0" applyNumberFormat="1" applyFont="1" applyFill="1" applyBorder="1" applyAlignment="1" applyProtection="1">
      <alignment horizontal="right" vertical="center"/>
    </xf>
    <xf numFmtId="49" fontId="7" fillId="4" borderId="50" xfId="0" applyNumberFormat="1" applyFont="1" applyFill="1" applyBorder="1" applyAlignment="1" applyProtection="1">
      <alignment horizontal="left" vertical="center"/>
    </xf>
    <xf numFmtId="49" fontId="7" fillId="4" borderId="51" xfId="0" applyNumberFormat="1" applyFont="1" applyFill="1" applyBorder="1" applyAlignment="1" applyProtection="1">
      <alignment vertical="center"/>
    </xf>
    <xf numFmtId="0" fontId="19" fillId="0" borderId="41" xfId="0" applyNumberFormat="1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left" vertical="top"/>
    </xf>
    <xf numFmtId="168" fontId="15" fillId="5" borderId="35" xfId="0" applyNumberFormat="1" applyFont="1" applyFill="1" applyBorder="1" applyAlignment="1" applyProtection="1">
      <alignment horizontal="right" vertical="center"/>
    </xf>
    <xf numFmtId="168" fontId="15" fillId="5" borderId="36" xfId="0" applyNumberFormat="1" applyFont="1" applyFill="1" applyBorder="1" applyAlignment="1" applyProtection="1">
      <alignment horizontal="right" vertical="center"/>
    </xf>
    <xf numFmtId="168" fontId="15" fillId="5" borderId="46" xfId="0" applyNumberFormat="1" applyFont="1" applyFill="1" applyBorder="1" applyAlignment="1" applyProtection="1">
      <alignment horizontal="right" vertical="center"/>
    </xf>
    <xf numFmtId="168" fontId="15" fillId="5" borderId="47" xfId="0" applyNumberFormat="1" applyFont="1" applyFill="1" applyBorder="1" applyAlignment="1" applyProtection="1">
      <alignment horizontal="right" vertical="center"/>
    </xf>
    <xf numFmtId="168" fontId="15" fillId="5" borderId="28" xfId="0" applyNumberFormat="1" applyFont="1" applyFill="1" applyBorder="1" applyAlignment="1" applyProtection="1">
      <alignment horizontal="right" vertical="center"/>
    </xf>
    <xf numFmtId="168" fontId="15" fillId="5" borderId="29" xfId="0" applyNumberFormat="1" applyFont="1" applyFill="1" applyBorder="1" applyAlignment="1" applyProtection="1">
      <alignment horizontal="right" vertical="center"/>
    </xf>
    <xf numFmtId="49" fontId="8" fillId="4" borderId="31" xfId="0" applyNumberFormat="1" applyFont="1" applyFill="1" applyBorder="1" applyAlignment="1" applyProtection="1">
      <alignment horizontal="centerContinuous" vertical="center"/>
    </xf>
    <xf numFmtId="165" fontId="8" fillId="4" borderId="32" xfId="0" applyNumberFormat="1" applyFont="1" applyFill="1" applyBorder="1" applyAlignment="1" applyProtection="1">
      <alignment horizontal="centerContinuous" vertical="center"/>
    </xf>
    <xf numFmtId="165" fontId="8" fillId="4" borderId="33" xfId="0" applyNumberFormat="1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vertical="center"/>
    </xf>
    <xf numFmtId="49" fontId="8" fillId="4" borderId="7" xfId="0" applyNumberFormat="1" applyFont="1" applyFill="1" applyBorder="1" applyAlignment="1" applyProtection="1">
      <alignment horizontal="centerContinuous" vertical="center"/>
    </xf>
    <xf numFmtId="49" fontId="8" fillId="4" borderId="8" xfId="0" applyNumberFormat="1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>
      <alignment horizontal="center" vertical="top"/>
    </xf>
    <xf numFmtId="49" fontId="6" fillId="4" borderId="30" xfId="0" applyNumberFormat="1" applyFont="1" applyFill="1" applyBorder="1" applyAlignment="1" applyProtection="1">
      <alignment vertical="center"/>
    </xf>
    <xf numFmtId="49" fontId="6" fillId="4" borderId="31" xfId="0" applyNumberFormat="1" applyFont="1" applyFill="1" applyBorder="1" applyAlignment="1" applyProtection="1">
      <alignment horizontal="left" vertical="center"/>
    </xf>
    <xf numFmtId="49" fontId="6" fillId="4" borderId="31" xfId="0" applyNumberFormat="1" applyFont="1" applyFill="1" applyBorder="1" applyAlignment="1" applyProtection="1">
      <alignment horizontal="right" vertical="center"/>
    </xf>
    <xf numFmtId="49" fontId="6" fillId="4" borderId="53" xfId="0" applyNumberFormat="1" applyFont="1" applyFill="1" applyBorder="1" applyAlignment="1" applyProtection="1">
      <alignment horizontal="left" vertical="center"/>
    </xf>
    <xf numFmtId="165" fontId="8" fillId="5" borderId="32" xfId="0" applyNumberFormat="1" applyFont="1" applyFill="1" applyBorder="1" applyAlignment="1" applyProtection="1">
      <alignment horizontal="right" vertical="center"/>
    </xf>
    <xf numFmtId="165" fontId="8" fillId="5" borderId="33" xfId="0" applyNumberFormat="1" applyFont="1" applyFill="1" applyBorder="1" applyAlignment="1" applyProtection="1">
      <alignment horizontal="right" vertical="center"/>
    </xf>
    <xf numFmtId="49" fontId="7" fillId="4" borderId="54" xfId="0" applyNumberFormat="1" applyFont="1" applyFill="1" applyBorder="1" applyAlignment="1" applyProtection="1">
      <alignment horizontal="left" vertical="center"/>
    </xf>
    <xf numFmtId="49" fontId="7" fillId="4" borderId="55" xfId="0" applyNumberFormat="1" applyFont="1" applyFill="1" applyBorder="1" applyAlignment="1" applyProtection="1">
      <alignment horizontal="left" vertical="center"/>
    </xf>
    <xf numFmtId="49" fontId="7" fillId="4" borderId="2" xfId="0" applyNumberFormat="1" applyFont="1" applyFill="1" applyBorder="1" applyAlignment="1" applyProtection="1">
      <alignment horizontal="right" vertical="center"/>
    </xf>
    <xf numFmtId="49" fontId="7" fillId="4" borderId="56" xfId="0" applyNumberFormat="1" applyFont="1" applyFill="1" applyBorder="1" applyAlignment="1" applyProtection="1">
      <alignment horizontal="left" vertical="center"/>
    </xf>
    <xf numFmtId="165" fontId="8" fillId="5" borderId="57" xfId="0" applyNumberFormat="1" applyFont="1" applyFill="1" applyBorder="1" applyAlignment="1" applyProtection="1">
      <alignment horizontal="right" vertical="center"/>
    </xf>
    <xf numFmtId="165" fontId="15" fillId="5" borderId="58" xfId="0" applyNumberFormat="1" applyFont="1" applyFill="1" applyBorder="1" applyAlignment="1" applyProtection="1">
      <alignment horizontal="right" vertical="center"/>
    </xf>
    <xf numFmtId="49" fontId="7" fillId="4" borderId="42" xfId="0" applyNumberFormat="1" applyFont="1" applyFill="1" applyBorder="1" applyAlignment="1" applyProtection="1">
      <alignment vertical="center"/>
    </xf>
    <xf numFmtId="165" fontId="15" fillId="5" borderId="59" xfId="0" applyNumberFormat="1" applyFont="1" applyFill="1" applyBorder="1" applyAlignment="1" applyProtection="1">
      <alignment horizontal="right" vertical="center"/>
    </xf>
    <xf numFmtId="49" fontId="6" fillId="4" borderId="43" xfId="0" applyNumberFormat="1" applyFont="1" applyFill="1" applyBorder="1" applyAlignment="1" applyProtection="1">
      <alignment vertical="center"/>
    </xf>
    <xf numFmtId="49" fontId="6" fillId="4" borderId="44" xfId="0" applyNumberFormat="1" applyFont="1" applyFill="1" applyBorder="1" applyAlignment="1" applyProtection="1">
      <alignment horizontal="left" vertical="center"/>
    </xf>
    <xf numFmtId="49" fontId="6" fillId="4" borderId="44" xfId="0" applyNumberFormat="1" applyFont="1" applyFill="1" applyBorder="1" applyAlignment="1" applyProtection="1">
      <alignment horizontal="right" vertical="center"/>
    </xf>
    <xf numFmtId="49" fontId="6" fillId="4" borderId="45" xfId="0" applyNumberFormat="1" applyFont="1" applyFill="1" applyBorder="1" applyAlignment="1" applyProtection="1">
      <alignment horizontal="left" vertical="center"/>
    </xf>
    <xf numFmtId="165" fontId="8" fillId="5" borderId="35" xfId="0" applyNumberFormat="1" applyFont="1" applyFill="1" applyBorder="1" applyAlignment="1" applyProtection="1">
      <alignment horizontal="right" vertical="center"/>
    </xf>
    <xf numFmtId="165" fontId="8" fillId="5" borderId="36" xfId="0" applyNumberFormat="1" applyFont="1" applyFill="1" applyBorder="1" applyAlignment="1" applyProtection="1">
      <alignment horizontal="right" vertical="center"/>
    </xf>
    <xf numFmtId="49" fontId="6" fillId="4" borderId="51" xfId="0" applyNumberFormat="1" applyFont="1" applyFill="1" applyBorder="1" applyAlignment="1" applyProtection="1">
      <alignment vertical="center"/>
    </xf>
    <xf numFmtId="49" fontId="6" fillId="4" borderId="26" xfId="0" applyNumberFormat="1" applyFont="1" applyFill="1" applyBorder="1" applyAlignment="1" applyProtection="1">
      <alignment horizontal="left" vertical="center"/>
    </xf>
    <xf numFmtId="49" fontId="6" fillId="4" borderId="26" xfId="0" applyNumberFormat="1" applyFont="1" applyFill="1" applyBorder="1" applyAlignment="1" applyProtection="1">
      <alignment horizontal="right" vertical="center"/>
    </xf>
    <xf numFmtId="49" fontId="6" fillId="4" borderId="27" xfId="0" applyNumberFormat="1" applyFont="1" applyFill="1" applyBorder="1" applyAlignment="1" applyProtection="1">
      <alignment horizontal="left" vertical="center"/>
    </xf>
    <xf numFmtId="49" fontId="7" fillId="4" borderId="10" xfId="0" applyNumberFormat="1" applyFont="1" applyFill="1" applyBorder="1" applyAlignment="1" applyProtection="1">
      <alignment vertical="center"/>
    </xf>
    <xf numFmtId="49" fontId="7" fillId="4" borderId="11" xfId="0" applyNumberFormat="1" applyFont="1" applyFill="1" applyBorder="1" applyAlignment="1" applyProtection="1">
      <alignment horizontal="left" vertical="center"/>
    </xf>
    <xf numFmtId="49" fontId="7" fillId="4" borderId="11" xfId="0" applyNumberFormat="1" applyFont="1" applyFill="1" applyBorder="1" applyAlignment="1" applyProtection="1">
      <alignment horizontal="right" vertical="center"/>
    </xf>
    <xf numFmtId="49" fontId="7" fillId="4" borderId="12" xfId="0" applyNumberFormat="1" applyFont="1" applyFill="1" applyBorder="1" applyAlignment="1" applyProtection="1">
      <alignment horizontal="left" vertical="center"/>
    </xf>
    <xf numFmtId="49" fontId="7" fillId="4" borderId="60" xfId="0" applyNumberFormat="1" applyFont="1" applyFill="1" applyBorder="1" applyAlignment="1" applyProtection="1">
      <alignment vertical="center"/>
    </xf>
    <xf numFmtId="49" fontId="7" fillId="4" borderId="61" xfId="0" applyNumberFormat="1" applyFont="1" applyFill="1" applyBorder="1" applyAlignment="1" applyProtection="1">
      <alignment horizontal="left" vertical="center"/>
    </xf>
    <xf numFmtId="49" fontId="7" fillId="4" borderId="61" xfId="0" applyNumberFormat="1" applyFont="1" applyFill="1" applyBorder="1" applyAlignment="1" applyProtection="1">
      <alignment horizontal="right" vertical="center"/>
    </xf>
    <xf numFmtId="49" fontId="7" fillId="4" borderId="62" xfId="0" applyNumberFormat="1" applyFont="1" applyFill="1" applyBorder="1" applyAlignment="1" applyProtection="1">
      <alignment horizontal="left" vertical="center"/>
    </xf>
    <xf numFmtId="165" fontId="15" fillId="5" borderId="63" xfId="0" applyNumberFormat="1" applyFont="1" applyFill="1" applyBorder="1" applyAlignment="1" applyProtection="1">
      <alignment horizontal="right" vertical="center"/>
    </xf>
    <xf numFmtId="165" fontId="15" fillId="5" borderId="64" xfId="0" applyNumberFormat="1" applyFont="1" applyFill="1" applyBorder="1" applyAlignment="1" applyProtection="1">
      <alignment horizontal="right" vertical="center"/>
    </xf>
    <xf numFmtId="49" fontId="7" fillId="4" borderId="65" xfId="0" applyNumberFormat="1" applyFont="1" applyFill="1" applyBorder="1" applyAlignment="1" applyProtection="1">
      <alignment horizontal="left" vertical="center"/>
    </xf>
    <xf numFmtId="49" fontId="7" fillId="4" borderId="65" xfId="0" applyNumberFormat="1" applyFont="1" applyFill="1" applyBorder="1" applyAlignment="1" applyProtection="1">
      <alignment horizontal="right" vertical="center"/>
    </xf>
    <xf numFmtId="49" fontId="7" fillId="4" borderId="66" xfId="0" applyNumberFormat="1" applyFont="1" applyFill="1" applyBorder="1" applyAlignment="1" applyProtection="1">
      <alignment horizontal="left" vertical="center"/>
    </xf>
    <xf numFmtId="49" fontId="7" fillId="4" borderId="67" xfId="0" applyNumberFormat="1" applyFont="1" applyFill="1" applyBorder="1" applyAlignment="1" applyProtection="1">
      <alignment vertical="center"/>
    </xf>
    <xf numFmtId="49" fontId="7" fillId="4" borderId="68" xfId="0" applyNumberFormat="1" applyFont="1" applyFill="1" applyBorder="1" applyAlignment="1" applyProtection="1">
      <alignment horizontal="left" vertical="center"/>
    </xf>
    <xf numFmtId="49" fontId="7" fillId="4" borderId="68" xfId="0" applyNumberFormat="1" applyFont="1" applyFill="1" applyBorder="1" applyAlignment="1" applyProtection="1">
      <alignment horizontal="right" vertical="center"/>
    </xf>
    <xf numFmtId="49" fontId="7" fillId="4" borderId="69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right"/>
    </xf>
    <xf numFmtId="165" fontId="8" fillId="5" borderId="72" xfId="0" applyNumberFormat="1" applyFont="1" applyFill="1" applyBorder="1" applyAlignment="1" applyProtection="1">
      <alignment horizontal="right" vertical="center"/>
    </xf>
    <xf numFmtId="165" fontId="15" fillId="5" borderId="54" xfId="0" applyNumberFormat="1" applyFont="1" applyFill="1" applyBorder="1" applyAlignment="1" applyProtection="1">
      <alignment horizontal="right" vertical="center"/>
    </xf>
    <xf numFmtId="165" fontId="15" fillId="5" borderId="73" xfId="0" applyNumberFormat="1" applyFont="1" applyFill="1" applyBorder="1" applyAlignment="1" applyProtection="1">
      <alignment horizontal="right" vertical="center"/>
    </xf>
    <xf numFmtId="165" fontId="15" fillId="5" borderId="55" xfId="0" applyNumberFormat="1" applyFont="1" applyFill="1" applyBorder="1" applyAlignment="1" applyProtection="1">
      <alignment horizontal="right" vertical="center"/>
    </xf>
    <xf numFmtId="165" fontId="8" fillId="5" borderId="74" xfId="0" applyNumberFormat="1" applyFont="1" applyFill="1" applyBorder="1" applyAlignment="1" applyProtection="1">
      <alignment horizontal="right" vertical="center"/>
    </xf>
    <xf numFmtId="165" fontId="15" fillId="5" borderId="75" xfId="0" applyNumberFormat="1" applyFont="1" applyFill="1" applyBorder="1" applyAlignment="1" applyProtection="1">
      <alignment horizontal="right" vertical="center"/>
    </xf>
    <xf numFmtId="0" fontId="14" fillId="4" borderId="76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165" fontId="15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49" fontId="7" fillId="4" borderId="77" xfId="0" applyNumberFormat="1" applyFont="1" applyFill="1" applyBorder="1" applyAlignment="1" applyProtection="1">
      <alignment vertical="center"/>
    </xf>
    <xf numFmtId="165" fontId="15" fillId="5" borderId="78" xfId="0" applyNumberFormat="1" applyFont="1" applyFill="1" applyBorder="1" applyAlignment="1" applyProtection="1">
      <alignment horizontal="right" vertical="center"/>
    </xf>
    <xf numFmtId="165" fontId="15" fillId="5" borderId="79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0" fontId="9" fillId="0" borderId="2" xfId="0" applyNumberFormat="1" applyFont="1" applyFill="1" applyBorder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49" fontId="6" fillId="4" borderId="80" xfId="0" applyNumberFormat="1" applyFont="1" applyFill="1" applyBorder="1" applyAlignment="1" applyProtection="1">
      <alignment horizontal="centerContinuous" vertical="center"/>
    </xf>
    <xf numFmtId="49" fontId="8" fillId="4" borderId="81" xfId="0" applyNumberFormat="1" applyFont="1" applyFill="1" applyBorder="1" applyAlignment="1" applyProtection="1">
      <alignment horizontal="centerContinuous" vertical="center"/>
    </xf>
    <xf numFmtId="49" fontId="6" fillId="4" borderId="82" xfId="0" applyNumberFormat="1" applyFont="1" applyFill="1" applyBorder="1" applyAlignment="1" applyProtection="1">
      <alignment horizontal="centerContinuous" vertical="center"/>
    </xf>
    <xf numFmtId="49" fontId="8" fillId="4" borderId="83" xfId="0" applyNumberFormat="1" applyFont="1" applyFill="1" applyBorder="1" applyAlignment="1" applyProtection="1">
      <alignment horizontal="centerContinuous" vertical="center"/>
    </xf>
    <xf numFmtId="165" fontId="8" fillId="5" borderId="81" xfId="0" applyNumberFormat="1" applyFont="1" applyFill="1" applyBorder="1" applyAlignment="1" applyProtection="1">
      <alignment horizontal="right" vertical="center"/>
    </xf>
    <xf numFmtId="165" fontId="8" fillId="5" borderId="83" xfId="0" applyNumberFormat="1" applyFont="1" applyFill="1" applyBorder="1" applyAlignment="1" applyProtection="1">
      <alignment horizontal="right" vertical="center"/>
    </xf>
    <xf numFmtId="165" fontId="15" fillId="5" borderId="85" xfId="0" applyNumberFormat="1" applyFont="1" applyFill="1" applyBorder="1" applyAlignment="1" applyProtection="1">
      <alignment horizontal="right" vertical="center"/>
    </xf>
    <xf numFmtId="166" fontId="15" fillId="5" borderId="55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Alignment="1" applyProtection="1">
      <alignment vertical="center"/>
      <protection hidden="1"/>
    </xf>
    <xf numFmtId="49" fontId="6" fillId="4" borderId="42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 applyProtection="1">
      <alignment horizontal="right" vertical="center"/>
    </xf>
    <xf numFmtId="49" fontId="6" fillId="4" borderId="86" xfId="0" applyNumberFormat="1" applyFont="1" applyFill="1" applyBorder="1" applyAlignment="1" applyProtection="1">
      <alignment horizontal="left" vertical="center"/>
    </xf>
    <xf numFmtId="165" fontId="8" fillId="5" borderId="87" xfId="0" applyNumberFormat="1" applyFont="1" applyFill="1" applyBorder="1" applyAlignment="1" applyProtection="1">
      <alignment horizontal="right" vertical="center"/>
    </xf>
    <xf numFmtId="165" fontId="8" fillId="5" borderId="88" xfId="0" applyNumberFormat="1" applyFont="1" applyFill="1" applyBorder="1" applyAlignment="1" applyProtection="1">
      <alignment horizontal="right" vertical="center"/>
    </xf>
    <xf numFmtId="0" fontId="9" fillId="0" borderId="0" xfId="0" quotePrefix="1" applyNumberFormat="1" applyFont="1" applyFill="1" applyAlignment="1" applyProtection="1">
      <alignment vertical="center"/>
    </xf>
    <xf numFmtId="0" fontId="9" fillId="0" borderId="0" xfId="0" quotePrefix="1" applyNumberFormat="1" applyFont="1" applyFill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vertical="center"/>
    </xf>
    <xf numFmtId="165" fontId="15" fillId="5" borderId="89" xfId="0" applyNumberFormat="1" applyFont="1" applyFill="1" applyBorder="1" applyAlignment="1" applyProtection="1">
      <alignment horizontal="right" vertical="center"/>
    </xf>
    <xf numFmtId="165" fontId="7" fillId="3" borderId="0" xfId="0" applyNumberFormat="1" applyFont="1" applyFill="1" applyAlignment="1" applyProtection="1">
      <alignment vertical="center"/>
    </xf>
    <xf numFmtId="164" fontId="7" fillId="3" borderId="0" xfId="0" applyNumberFormat="1" applyFont="1" applyFill="1" applyAlignment="1" applyProtection="1">
      <alignment vertical="center"/>
    </xf>
    <xf numFmtId="0" fontId="7" fillId="3" borderId="0" xfId="0" applyNumberFormat="1" applyFont="1" applyFill="1" applyAlignment="1" applyProtection="1">
      <alignment vertical="center"/>
    </xf>
    <xf numFmtId="0" fontId="9" fillId="6" borderId="0" xfId="0" applyNumberFormat="1" applyFont="1" applyFill="1" applyAlignment="1" applyProtection="1">
      <alignment vertical="center"/>
    </xf>
    <xf numFmtId="49" fontId="9" fillId="6" borderId="0" xfId="0" applyNumberFormat="1" applyFont="1" applyFill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0" fontId="9" fillId="6" borderId="0" xfId="0" quotePrefix="1" applyNumberFormat="1" applyFont="1" applyFill="1" applyAlignment="1" applyProtection="1">
      <alignment vertical="top"/>
    </xf>
    <xf numFmtId="49" fontId="9" fillId="6" borderId="0" xfId="0" applyNumberFormat="1" applyFont="1" applyFill="1" applyAlignment="1" applyProtection="1">
      <alignment vertical="top"/>
    </xf>
    <xf numFmtId="0" fontId="7" fillId="6" borderId="2" xfId="0" applyNumberFormat="1" applyFont="1" applyFill="1" applyBorder="1" applyAlignment="1" applyProtection="1">
      <alignment vertical="center"/>
    </xf>
    <xf numFmtId="49" fontId="7" fillId="6" borderId="2" xfId="0" applyNumberFormat="1" applyFont="1" applyFill="1" applyBorder="1" applyAlignment="1" applyProtection="1">
      <alignment vertical="center"/>
    </xf>
    <xf numFmtId="49" fontId="11" fillId="6" borderId="2" xfId="0" applyNumberFormat="1" applyFont="1" applyFill="1" applyBorder="1" applyAlignment="1" applyProtection="1">
      <alignment vertical="center"/>
    </xf>
    <xf numFmtId="49" fontId="12" fillId="6" borderId="2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 vertical="top"/>
      <protection locked="0"/>
    </xf>
    <xf numFmtId="0" fontId="14" fillId="4" borderId="90" xfId="0" applyNumberFormat="1" applyFont="1" applyFill="1" applyBorder="1" applyAlignment="1" applyProtection="1">
      <alignment horizontal="center" vertical="top"/>
    </xf>
    <xf numFmtId="165" fontId="15" fillId="5" borderId="91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/>
    </xf>
    <xf numFmtId="165" fontId="15" fillId="5" borderId="92" xfId="0" applyNumberFormat="1" applyFont="1" applyFill="1" applyBorder="1" applyAlignment="1" applyProtection="1">
      <alignment horizontal="right" vertical="center"/>
    </xf>
    <xf numFmtId="166" fontId="15" fillId="5" borderId="54" xfId="0" applyNumberFormat="1" applyFont="1" applyFill="1" applyBorder="1" applyAlignment="1" applyProtection="1">
      <alignment horizontal="right" vertical="center"/>
    </xf>
    <xf numFmtId="167" fontId="15" fillId="5" borderId="85" xfId="0" applyNumberFormat="1" applyFont="1" applyFill="1" applyBorder="1" applyAlignment="1" applyProtection="1">
      <alignment horizontal="right" vertical="center"/>
    </xf>
    <xf numFmtId="166" fontId="15" fillId="5" borderId="92" xfId="0" applyNumberFormat="1" applyFont="1" applyFill="1" applyBorder="1" applyAlignment="1" applyProtection="1">
      <alignment horizontal="right" vertical="center"/>
    </xf>
    <xf numFmtId="167" fontId="15" fillId="5" borderId="54" xfId="0" applyNumberFormat="1" applyFont="1" applyFill="1" applyBorder="1" applyAlignment="1" applyProtection="1">
      <alignment horizontal="right" vertical="center"/>
    </xf>
    <xf numFmtId="49" fontId="8" fillId="4" borderId="80" xfId="0" applyNumberFormat="1" applyFont="1" applyFill="1" applyBorder="1" applyAlignment="1" applyProtection="1">
      <alignment horizontal="centerContinuous" vertical="center"/>
    </xf>
    <xf numFmtId="165" fontId="8" fillId="5" borderId="11" xfId="0" applyNumberFormat="1" applyFont="1" applyFill="1" applyBorder="1" applyAlignment="1" applyProtection="1">
      <alignment horizontal="right" vertical="center"/>
    </xf>
    <xf numFmtId="165" fontId="15" fillId="5" borderId="16" xfId="0" applyNumberFormat="1" applyFont="1" applyFill="1" applyBorder="1" applyAlignment="1" applyProtection="1">
      <alignment horizontal="right" vertical="center"/>
    </xf>
    <xf numFmtId="165" fontId="15" fillId="5" borderId="93" xfId="0" applyNumberFormat="1" applyFont="1" applyFill="1" applyBorder="1" applyAlignment="1" applyProtection="1">
      <alignment horizontal="right" vertical="center"/>
    </xf>
    <xf numFmtId="165" fontId="8" fillId="5" borderId="94" xfId="0" applyNumberFormat="1" applyFont="1" applyFill="1" applyBorder="1" applyAlignment="1" applyProtection="1">
      <alignment horizontal="right" vertical="center"/>
    </xf>
    <xf numFmtId="165" fontId="8" fillId="5" borderId="85" xfId="0" applyNumberFormat="1" applyFont="1" applyFill="1" applyBorder="1" applyAlignment="1" applyProtection="1">
      <alignment horizontal="right" vertical="center"/>
    </xf>
    <xf numFmtId="168" fontId="15" fillId="5" borderId="85" xfId="0" applyNumberFormat="1" applyFont="1" applyFill="1" applyBorder="1" applyAlignment="1" applyProtection="1">
      <alignment horizontal="right" vertical="center"/>
    </xf>
    <xf numFmtId="168" fontId="15" fillId="5" borderId="73" xfId="0" applyNumberFormat="1" applyFont="1" applyFill="1" applyBorder="1" applyAlignment="1" applyProtection="1">
      <alignment horizontal="right" vertical="center"/>
    </xf>
    <xf numFmtId="168" fontId="15" fillId="5" borderId="55" xfId="0" applyNumberFormat="1" applyFont="1" applyFill="1" applyBorder="1" applyAlignment="1" applyProtection="1">
      <alignment horizontal="right" vertical="center"/>
    </xf>
    <xf numFmtId="49" fontId="6" fillId="4" borderId="0" xfId="0" applyNumberFormat="1" applyFont="1" applyFill="1" applyBorder="1" applyAlignment="1" applyProtection="1">
      <alignment horizontal="centerContinuous" vertical="center"/>
    </xf>
    <xf numFmtId="49" fontId="6" fillId="4" borderId="95" xfId="0" applyNumberFormat="1" applyFont="1" applyFill="1" applyBorder="1" applyAlignment="1" applyProtection="1">
      <alignment horizontal="centerContinuous" vertical="center"/>
    </xf>
    <xf numFmtId="49" fontId="6" fillId="4" borderId="96" xfId="0" applyNumberFormat="1" applyFont="1" applyFill="1" applyBorder="1" applyAlignment="1" applyProtection="1">
      <alignment horizontal="centerContinuous" vertical="center"/>
    </xf>
    <xf numFmtId="49" fontId="6" fillId="4" borderId="97" xfId="0" applyNumberFormat="1" applyFont="1" applyFill="1" applyBorder="1" applyAlignment="1" applyProtection="1">
      <alignment horizontal="centerContinuous" vertical="center"/>
    </xf>
    <xf numFmtId="49" fontId="6" fillId="4" borderId="98" xfId="0" applyNumberFormat="1" applyFont="1" applyFill="1" applyBorder="1" applyAlignment="1" applyProtection="1">
      <alignment horizontal="centerContinuous" vertical="center"/>
    </xf>
    <xf numFmtId="10" fontId="7" fillId="3" borderId="0" xfId="0" applyNumberFormat="1" applyFont="1" applyFill="1" applyAlignment="1" applyProtection="1">
      <alignment vertical="center"/>
    </xf>
    <xf numFmtId="169" fontId="7" fillId="3" borderId="0" xfId="0" applyNumberFormat="1" applyFont="1" applyFill="1" applyAlignment="1" applyProtection="1">
      <alignment vertical="center"/>
    </xf>
    <xf numFmtId="166" fontId="15" fillId="5" borderId="99" xfId="0" applyNumberFormat="1" applyFont="1" applyFill="1" applyBorder="1" applyAlignment="1" applyProtection="1">
      <alignment horizontal="right" vertical="center"/>
    </xf>
    <xf numFmtId="165" fontId="6" fillId="5" borderId="13" xfId="0" applyNumberFormat="1" applyFont="1" applyFill="1" applyBorder="1" applyAlignment="1" applyProtection="1">
      <alignment horizontal="right" vertical="center"/>
    </xf>
    <xf numFmtId="165" fontId="6" fillId="5" borderId="72" xfId="0" applyNumberFormat="1" applyFont="1" applyFill="1" applyBorder="1" applyAlignment="1" applyProtection="1">
      <alignment horizontal="right" vertical="center"/>
    </xf>
    <xf numFmtId="165" fontId="6" fillId="5" borderId="14" xfId="0" applyNumberFormat="1" applyFont="1" applyFill="1" applyBorder="1" applyAlignment="1" applyProtection="1">
      <alignment horizontal="right" vertical="center"/>
    </xf>
    <xf numFmtId="165" fontId="6" fillId="5" borderId="35" xfId="0" applyNumberFormat="1" applyFont="1" applyFill="1" applyBorder="1" applyAlignment="1" applyProtection="1">
      <alignment horizontal="right" vertical="center"/>
    </xf>
    <xf numFmtId="165" fontId="6" fillId="5" borderId="85" xfId="0" applyNumberFormat="1" applyFont="1" applyFill="1" applyBorder="1" applyAlignment="1" applyProtection="1">
      <alignment horizontal="right" vertical="center"/>
    </xf>
    <xf numFmtId="165" fontId="6" fillId="5" borderId="36" xfId="0" applyNumberFormat="1" applyFont="1" applyFill="1" applyBorder="1" applyAlignment="1" applyProtection="1">
      <alignment horizontal="right" vertical="center"/>
    </xf>
    <xf numFmtId="165" fontId="6" fillId="5" borderId="54" xfId="0" applyNumberFormat="1" applyFont="1" applyFill="1" applyBorder="1" applyAlignment="1" applyProtection="1">
      <alignment horizontal="right" vertical="center"/>
    </xf>
    <xf numFmtId="165" fontId="15" fillId="5" borderId="101" xfId="0" applyNumberFormat="1" applyFont="1" applyFill="1" applyBorder="1" applyAlignment="1" applyProtection="1">
      <alignment horizontal="right" vertical="center"/>
    </xf>
    <xf numFmtId="165" fontId="15" fillId="5" borderId="102" xfId="0" applyNumberFormat="1" applyFont="1" applyFill="1" applyBorder="1" applyAlignment="1" applyProtection="1">
      <alignment horizontal="right" vertical="center"/>
    </xf>
    <xf numFmtId="165" fontId="15" fillId="5" borderId="49" xfId="0" applyNumberFormat="1" applyFont="1" applyFill="1" applyBorder="1" applyAlignment="1" applyProtection="1">
      <alignment horizontal="right" vertical="center"/>
    </xf>
    <xf numFmtId="165" fontId="15" fillId="5" borderId="103" xfId="0" applyNumberFormat="1" applyFont="1" applyFill="1" applyBorder="1" applyAlignment="1" applyProtection="1">
      <alignment horizontal="right" vertical="center"/>
    </xf>
    <xf numFmtId="166" fontId="15" fillId="5" borderId="26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Continuous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/>
    </xf>
    <xf numFmtId="169" fontId="7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right" vertical="center"/>
      <protection hidden="1"/>
    </xf>
    <xf numFmtId="2" fontId="7" fillId="3" borderId="0" xfId="0" applyNumberFormat="1" applyFont="1" applyFill="1" applyAlignment="1" applyProtection="1">
      <alignment vertical="center"/>
    </xf>
    <xf numFmtId="167" fontId="7" fillId="5" borderId="35" xfId="0" applyNumberFormat="1" applyFont="1" applyFill="1" applyBorder="1" applyAlignment="1" applyProtection="1">
      <alignment horizontal="right" vertical="center"/>
      <protection locked="0"/>
    </xf>
    <xf numFmtId="167" fontId="7" fillId="5" borderId="85" xfId="0" applyNumberFormat="1" applyFont="1" applyFill="1" applyBorder="1" applyAlignment="1" applyProtection="1">
      <alignment horizontal="right" vertical="center"/>
      <protection locked="0"/>
    </xf>
    <xf numFmtId="166" fontId="7" fillId="5" borderId="28" xfId="0" applyNumberFormat="1" applyFont="1" applyFill="1" applyBorder="1" applyAlignment="1" applyProtection="1">
      <alignment horizontal="right" vertical="center"/>
      <protection locked="0"/>
    </xf>
    <xf numFmtId="166" fontId="7" fillId="5" borderId="55" xfId="0" applyNumberFormat="1" applyFont="1" applyFill="1" applyBorder="1" applyAlignment="1" applyProtection="1">
      <alignment horizontal="right" vertical="center"/>
      <protection locked="0"/>
    </xf>
    <xf numFmtId="165" fontId="15" fillId="5" borderId="104" xfId="0" applyNumberFormat="1" applyFont="1" applyFill="1" applyBorder="1" applyAlignment="1" applyProtection="1">
      <alignment horizontal="right" vertical="center"/>
    </xf>
    <xf numFmtId="165" fontId="15" fillId="5" borderId="105" xfId="0" applyNumberFormat="1" applyFont="1" applyFill="1" applyBorder="1" applyAlignment="1" applyProtection="1">
      <alignment horizontal="right" vertical="center"/>
    </xf>
    <xf numFmtId="169" fontId="26" fillId="0" borderId="0" xfId="0" applyNumberFormat="1" applyFont="1" applyFill="1" applyBorder="1" applyAlignment="1" applyProtection="1">
      <alignment horizontal="center"/>
    </xf>
    <xf numFmtId="0" fontId="9" fillId="7" borderId="0" xfId="0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wrapText="1"/>
    </xf>
    <xf numFmtId="167" fontId="15" fillId="5" borderId="36" xfId="0" applyNumberFormat="1" applyFont="1" applyFill="1" applyBorder="1" applyAlignment="1" applyProtection="1">
      <alignment horizontal="right" vertical="center"/>
      <protection locked="0"/>
    </xf>
    <xf numFmtId="166" fontId="15" fillId="5" borderId="29" xfId="0" applyNumberFormat="1" applyFont="1" applyFill="1" applyBorder="1" applyAlignment="1" applyProtection="1">
      <alignment horizontal="right" vertical="center"/>
      <protection locked="0"/>
    </xf>
    <xf numFmtId="0" fontId="15" fillId="3" borderId="0" xfId="0" applyFont="1" applyFill="1" applyAlignment="1" applyProtection="1">
      <alignment vertical="center"/>
    </xf>
    <xf numFmtId="0" fontId="27" fillId="3" borderId="0" xfId="0" applyFont="1" applyFill="1" applyAlignment="1" applyProtection="1">
      <alignment vertical="center"/>
    </xf>
    <xf numFmtId="0" fontId="27" fillId="0" borderId="0" xfId="0" applyNumberFormat="1" applyFont="1" applyFill="1" applyAlignment="1" applyProtection="1">
      <alignment vertical="center"/>
    </xf>
    <xf numFmtId="49" fontId="27" fillId="0" borderId="0" xfId="0" applyNumberFormat="1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quotePrefix="1" applyNumberFormat="1" applyFont="1" applyFill="1" applyAlignment="1" applyProtection="1">
      <alignment vertical="top"/>
    </xf>
    <xf numFmtId="49" fontId="27" fillId="0" borderId="0" xfId="0" applyNumberFormat="1" applyFont="1" applyFill="1" applyAlignment="1" applyProtection="1">
      <alignment vertical="top"/>
    </xf>
    <xf numFmtId="0" fontId="28" fillId="4" borderId="0" xfId="0" applyFont="1" applyFill="1" applyAlignment="1" applyProtection="1">
      <alignment vertical="center"/>
    </xf>
    <xf numFmtId="0" fontId="28" fillId="3" borderId="0" xfId="0" applyFont="1" applyFill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vertical="center"/>
    </xf>
    <xf numFmtId="49" fontId="28" fillId="0" borderId="2" xfId="0" applyNumberFormat="1" applyFont="1" applyFill="1" applyBorder="1" applyAlignment="1" applyProtection="1">
      <alignment vertical="center"/>
    </xf>
    <xf numFmtId="49" fontId="29" fillId="0" borderId="2" xfId="0" applyNumberFormat="1" applyFont="1" applyFill="1" applyBorder="1" applyAlignment="1" applyProtection="1">
      <alignment horizontal="right" vertical="center"/>
    </xf>
    <xf numFmtId="49" fontId="8" fillId="4" borderId="5" xfId="0" applyNumberFormat="1" applyFont="1" applyFill="1" applyBorder="1" applyAlignment="1" applyProtection="1">
      <alignment horizontal="centerContinuous" vertical="center"/>
    </xf>
    <xf numFmtId="49" fontId="8" fillId="4" borderId="6" xfId="0" applyNumberFormat="1" applyFont="1" applyFill="1" applyBorder="1" applyAlignment="1" applyProtection="1">
      <alignment horizontal="centerContinuous" vertical="center"/>
    </xf>
    <xf numFmtId="49" fontId="15" fillId="4" borderId="43" xfId="0" applyNumberFormat="1" applyFont="1" applyFill="1" applyBorder="1" applyAlignment="1" applyProtection="1">
      <alignment vertical="center"/>
    </xf>
    <xf numFmtId="49" fontId="15" fillId="4" borderId="44" xfId="0" applyNumberFormat="1" applyFont="1" applyFill="1" applyBorder="1" applyAlignment="1" applyProtection="1">
      <alignment horizontal="left" vertical="center"/>
    </xf>
    <xf numFmtId="49" fontId="15" fillId="4" borderId="44" xfId="0" applyNumberFormat="1" applyFont="1" applyFill="1" applyBorder="1" applyAlignment="1" applyProtection="1">
      <alignment horizontal="right" vertical="center"/>
    </xf>
    <xf numFmtId="49" fontId="15" fillId="4" borderId="45" xfId="0" applyNumberFormat="1" applyFont="1" applyFill="1" applyBorder="1" applyAlignment="1" applyProtection="1">
      <alignment horizontal="left" vertical="center"/>
    </xf>
    <xf numFmtId="165" fontId="15" fillId="3" borderId="0" xfId="0" applyNumberFormat="1" applyFont="1" applyFill="1" applyAlignment="1" applyProtection="1">
      <alignment vertical="center"/>
    </xf>
    <xf numFmtId="49" fontId="15" fillId="4" borderId="38" xfId="0" applyNumberFormat="1" applyFont="1" applyFill="1" applyBorder="1" applyAlignment="1" applyProtection="1">
      <alignment vertical="center"/>
    </xf>
    <xf numFmtId="49" fontId="15" fillId="4" borderId="39" xfId="0" applyNumberFormat="1" applyFont="1" applyFill="1" applyBorder="1" applyAlignment="1" applyProtection="1">
      <alignment horizontal="left" vertical="center"/>
    </xf>
    <xf numFmtId="49" fontId="15" fillId="4" borderId="39" xfId="0" applyNumberFormat="1" applyFont="1" applyFill="1" applyBorder="1" applyAlignment="1" applyProtection="1">
      <alignment horizontal="right" vertical="center"/>
    </xf>
    <xf numFmtId="49" fontId="15" fillId="4" borderId="40" xfId="0" applyNumberFormat="1" applyFont="1" applyFill="1" applyBorder="1" applyAlignment="1" applyProtection="1">
      <alignment horizontal="left" vertical="center"/>
    </xf>
    <xf numFmtId="167" fontId="15" fillId="3" borderId="0" xfId="0" applyNumberFormat="1" applyFont="1" applyFill="1" applyAlignment="1" applyProtection="1">
      <alignment vertical="center"/>
    </xf>
    <xf numFmtId="49" fontId="15" fillId="4" borderId="51" xfId="0" applyNumberFormat="1" applyFont="1" applyFill="1" applyBorder="1" applyAlignment="1" applyProtection="1">
      <alignment vertical="center"/>
    </xf>
    <xf numFmtId="49" fontId="15" fillId="4" borderId="26" xfId="0" applyNumberFormat="1" applyFont="1" applyFill="1" applyBorder="1" applyAlignment="1" applyProtection="1">
      <alignment horizontal="left" vertical="center"/>
    </xf>
    <xf numFmtId="49" fontId="15" fillId="4" borderId="26" xfId="0" applyNumberFormat="1" applyFont="1" applyFill="1" applyBorder="1" applyAlignment="1" applyProtection="1">
      <alignment horizontal="right" vertical="center"/>
    </xf>
    <xf numFmtId="49" fontId="15" fillId="4" borderId="27" xfId="0" applyNumberFormat="1" applyFont="1" applyFill="1" applyBorder="1" applyAlignment="1" applyProtection="1">
      <alignment horizontal="left" vertical="center"/>
    </xf>
    <xf numFmtId="166" fontId="8" fillId="5" borderId="28" xfId="0" applyNumberFormat="1" applyFont="1" applyFill="1" applyBorder="1" applyAlignment="1" applyProtection="1">
      <alignment horizontal="right" vertical="center"/>
    </xf>
    <xf numFmtId="49" fontId="8" fillId="4" borderId="30" xfId="0" applyNumberFormat="1" applyFont="1" applyFill="1" applyBorder="1" applyAlignment="1" applyProtection="1">
      <alignment horizontal="centerContinuous" vertical="center"/>
    </xf>
    <xf numFmtId="0" fontId="30" fillId="0" borderId="41" xfId="0" applyFont="1" applyFill="1" applyBorder="1" applyAlignment="1" applyProtection="1"/>
    <xf numFmtId="0" fontId="31" fillId="0" borderId="41" xfId="0" applyFont="1" applyFill="1" applyBorder="1" applyAlignment="1" applyProtection="1"/>
    <xf numFmtId="0" fontId="31" fillId="0" borderId="41" xfId="0" applyFont="1" applyFill="1" applyBorder="1" applyAlignment="1" applyProtection="1">
      <alignment horizontal="right"/>
    </xf>
    <xf numFmtId="0" fontId="13" fillId="4" borderId="3" xfId="0" applyNumberFormat="1" applyFont="1" applyFill="1" applyBorder="1" applyAlignment="1" applyProtection="1">
      <alignment horizontal="center" vertical="top"/>
    </xf>
    <xf numFmtId="0" fontId="13" fillId="4" borderId="76" xfId="0" applyNumberFormat="1" applyFont="1" applyFill="1" applyBorder="1" applyAlignment="1" applyProtection="1">
      <alignment horizontal="center" vertical="top"/>
    </xf>
    <xf numFmtId="0" fontId="13" fillId="4" borderId="4" xfId="0" applyNumberFormat="1" applyFont="1" applyFill="1" applyBorder="1" applyAlignment="1" applyProtection="1">
      <alignment horizontal="center" vertical="top"/>
    </xf>
    <xf numFmtId="165" fontId="6" fillId="5" borderId="28" xfId="0" applyNumberFormat="1" applyFont="1" applyFill="1" applyBorder="1" applyAlignment="1" applyProtection="1">
      <alignment horizontal="right" vertical="center"/>
    </xf>
    <xf numFmtId="165" fontId="6" fillId="5" borderId="55" xfId="0" applyNumberFormat="1" applyFont="1" applyFill="1" applyBorder="1" applyAlignment="1" applyProtection="1">
      <alignment horizontal="right" vertical="center"/>
    </xf>
    <xf numFmtId="165" fontId="6" fillId="5" borderId="29" xfId="0" applyNumberFormat="1" applyFont="1" applyFill="1" applyBorder="1" applyAlignment="1" applyProtection="1">
      <alignment horizontal="right" vertical="center"/>
    </xf>
    <xf numFmtId="49" fontId="6" fillId="4" borderId="32" xfId="0" applyNumberFormat="1" applyFont="1" applyFill="1" applyBorder="1" applyAlignment="1" applyProtection="1">
      <alignment horizontal="centerContinuous" vertical="center"/>
    </xf>
    <xf numFmtId="49" fontId="6" fillId="4" borderId="33" xfId="0" applyNumberFormat="1" applyFont="1" applyFill="1" applyBorder="1" applyAlignment="1" applyProtection="1">
      <alignment horizontal="centerContinuous" vertical="center"/>
    </xf>
    <xf numFmtId="165" fontId="7" fillId="5" borderId="18" xfId="0" applyNumberFormat="1" applyFont="1" applyFill="1" applyBorder="1" applyAlignment="1" applyProtection="1">
      <alignment horizontal="right" vertical="center"/>
    </xf>
    <xf numFmtId="165" fontId="7" fillId="5" borderId="54" xfId="0" applyNumberFormat="1" applyFont="1" applyFill="1" applyBorder="1" applyAlignment="1" applyProtection="1">
      <alignment horizontal="right" vertical="center"/>
    </xf>
    <xf numFmtId="165" fontId="7" fillId="5" borderId="19" xfId="0" applyNumberFormat="1" applyFont="1" applyFill="1" applyBorder="1" applyAlignment="1" applyProtection="1">
      <alignment horizontal="right" vertical="center"/>
    </xf>
    <xf numFmtId="165" fontId="7" fillId="5" borderId="28" xfId="0" applyNumberFormat="1" applyFont="1" applyFill="1" applyBorder="1" applyAlignment="1" applyProtection="1">
      <alignment horizontal="right" vertical="center"/>
    </xf>
    <xf numFmtId="165" fontId="7" fillId="5" borderId="55" xfId="0" applyNumberFormat="1" applyFont="1" applyFill="1" applyBorder="1" applyAlignment="1" applyProtection="1">
      <alignment horizontal="right" vertical="center"/>
    </xf>
    <xf numFmtId="165" fontId="7" fillId="5" borderId="29" xfId="0" applyNumberFormat="1" applyFont="1" applyFill="1" applyBorder="1" applyAlignment="1" applyProtection="1">
      <alignment horizontal="right" vertical="center"/>
    </xf>
    <xf numFmtId="49" fontId="6" fillId="4" borderId="52" xfId="0" applyNumberFormat="1" applyFont="1" applyFill="1" applyBorder="1" applyAlignment="1" applyProtection="1">
      <alignment horizontal="centerContinuous" vertical="center"/>
    </xf>
    <xf numFmtId="165" fontId="6" fillId="5" borderId="32" xfId="0" applyNumberFormat="1" applyFont="1" applyFill="1" applyBorder="1" applyAlignment="1" applyProtection="1">
      <alignment horizontal="right" vertical="center"/>
    </xf>
    <xf numFmtId="165" fontId="6" fillId="5" borderId="81" xfId="0" applyNumberFormat="1" applyFont="1" applyFill="1" applyBorder="1" applyAlignment="1" applyProtection="1">
      <alignment horizontal="right" vertical="center"/>
    </xf>
    <xf numFmtId="165" fontId="6" fillId="5" borderId="33" xfId="0" applyNumberFormat="1" applyFont="1" applyFill="1" applyBorder="1" applyAlignment="1" applyProtection="1">
      <alignment horizontal="right" vertical="center"/>
    </xf>
    <xf numFmtId="165" fontId="7" fillId="5" borderId="63" xfId="0" applyNumberFormat="1" applyFont="1" applyFill="1" applyBorder="1" applyAlignment="1" applyProtection="1">
      <alignment horizontal="right" vertical="center"/>
    </xf>
    <xf numFmtId="165" fontId="7" fillId="5" borderId="89" xfId="0" applyNumberFormat="1" applyFont="1" applyFill="1" applyBorder="1" applyAlignment="1" applyProtection="1">
      <alignment horizontal="right" vertical="center"/>
    </xf>
    <xf numFmtId="165" fontId="7" fillId="5" borderId="64" xfId="0" applyNumberFormat="1" applyFont="1" applyFill="1" applyBorder="1" applyAlignment="1" applyProtection="1">
      <alignment horizontal="right" vertical="center"/>
    </xf>
    <xf numFmtId="165" fontId="6" fillId="5" borderId="74" xfId="0" applyNumberFormat="1" applyFont="1" applyFill="1" applyBorder="1" applyAlignment="1" applyProtection="1">
      <alignment horizontal="right" vertical="center"/>
    </xf>
    <xf numFmtId="165" fontId="6" fillId="5" borderId="11" xfId="0" applyNumberFormat="1" applyFont="1" applyFill="1" applyBorder="1" applyAlignment="1" applyProtection="1">
      <alignment horizontal="right" vertical="center"/>
    </xf>
    <xf numFmtId="0" fontId="13" fillId="4" borderId="90" xfId="0" applyNumberFormat="1" applyFont="1" applyFill="1" applyBorder="1" applyAlignment="1" applyProtection="1">
      <alignment horizontal="center" vertical="top"/>
    </xf>
    <xf numFmtId="165" fontId="7" fillId="5" borderId="70" xfId="0" applyNumberFormat="1" applyFont="1" applyFill="1" applyBorder="1" applyAlignment="1" applyProtection="1">
      <alignment horizontal="right" vertical="center"/>
    </xf>
    <xf numFmtId="165" fontId="7" fillId="5" borderId="71" xfId="0" applyNumberFormat="1" applyFont="1" applyFill="1" applyBorder="1" applyAlignment="1" applyProtection="1">
      <alignment horizontal="right" vertical="center"/>
    </xf>
    <xf numFmtId="165" fontId="7" fillId="5" borderId="100" xfId="0" applyNumberFormat="1" applyFont="1" applyFill="1" applyBorder="1" applyAlignment="1" applyProtection="1">
      <alignment horizontal="right" vertical="center"/>
    </xf>
    <xf numFmtId="165" fontId="7" fillId="5" borderId="84" xfId="0" applyNumberFormat="1" applyFont="1" applyFill="1" applyBorder="1" applyAlignment="1" applyProtection="1">
      <alignment horizontal="right" vertical="center"/>
    </xf>
    <xf numFmtId="165" fontId="7" fillId="5" borderId="59" xfId="0" applyNumberFormat="1" applyFont="1" applyFill="1" applyBorder="1" applyAlignment="1" applyProtection="1">
      <alignment horizontal="right" vertical="center"/>
    </xf>
    <xf numFmtId="0" fontId="15" fillId="3" borderId="0" xfId="0" applyFont="1" applyFill="1" applyAlignment="1" applyProtection="1">
      <alignment horizontal="center" vertical="center"/>
    </xf>
    <xf numFmtId="0" fontId="15" fillId="3" borderId="9" xfId="0" applyFont="1" applyFill="1" applyBorder="1" applyAlignment="1" applyProtection="1">
      <alignment vertical="center"/>
    </xf>
    <xf numFmtId="49" fontId="8" fillId="4" borderId="30" xfId="0" applyNumberFormat="1" applyFont="1" applyFill="1" applyBorder="1" applyAlignment="1" applyProtection="1">
      <alignment vertical="center"/>
    </xf>
    <xf numFmtId="49" fontId="8" fillId="4" borderId="31" xfId="0" applyNumberFormat="1" applyFont="1" applyFill="1" applyBorder="1" applyAlignment="1" applyProtection="1">
      <alignment horizontal="left" vertical="center"/>
    </xf>
    <xf numFmtId="49" fontId="8" fillId="4" borderId="31" xfId="0" applyNumberFormat="1" applyFont="1" applyFill="1" applyBorder="1" applyAlignment="1" applyProtection="1">
      <alignment horizontal="right" vertical="center"/>
    </xf>
    <xf numFmtId="49" fontId="8" fillId="4" borderId="53" xfId="0" applyNumberFormat="1" applyFont="1" applyFill="1" applyBorder="1" applyAlignment="1" applyProtection="1">
      <alignment horizontal="left" vertical="center"/>
    </xf>
    <xf numFmtId="49" fontId="15" fillId="4" borderId="37" xfId="0" applyNumberFormat="1" applyFont="1" applyFill="1" applyBorder="1" applyAlignment="1" applyProtection="1">
      <alignment vertical="center"/>
    </xf>
    <xf numFmtId="49" fontId="15" fillId="4" borderId="21" xfId="0" applyNumberFormat="1" applyFont="1" applyFill="1" applyBorder="1" applyAlignment="1" applyProtection="1">
      <alignment horizontal="left" vertical="center"/>
    </xf>
    <xf numFmtId="49" fontId="15" fillId="4" borderId="21" xfId="0" applyNumberFormat="1" applyFont="1" applyFill="1" applyBorder="1" applyAlignment="1" applyProtection="1">
      <alignment horizontal="right" vertical="center"/>
    </xf>
    <xf numFmtId="49" fontId="15" fillId="4" borderId="22" xfId="0" applyNumberFormat="1" applyFont="1" applyFill="1" applyBorder="1" applyAlignment="1" applyProtection="1">
      <alignment horizontal="left" vertical="center"/>
    </xf>
    <xf numFmtId="165" fontId="8" fillId="5" borderId="23" xfId="0" applyNumberFormat="1" applyFont="1" applyFill="1" applyBorder="1" applyAlignment="1" applyProtection="1">
      <alignment horizontal="right" vertical="center"/>
    </xf>
    <xf numFmtId="165" fontId="8" fillId="5" borderId="92" xfId="0" applyNumberFormat="1" applyFont="1" applyFill="1" applyBorder="1" applyAlignment="1" applyProtection="1">
      <alignment horizontal="right" vertical="center"/>
    </xf>
    <xf numFmtId="165" fontId="8" fillId="5" borderId="24" xfId="0" applyNumberFormat="1" applyFont="1" applyFill="1" applyBorder="1" applyAlignment="1" applyProtection="1">
      <alignment horizontal="right" vertical="center"/>
    </xf>
    <xf numFmtId="49" fontId="15" fillId="4" borderId="34" xfId="0" applyNumberFormat="1" applyFont="1" applyFill="1" applyBorder="1" applyAlignment="1" applyProtection="1">
      <alignment vertical="center"/>
    </xf>
    <xf numFmtId="49" fontId="15" fillId="4" borderId="16" xfId="0" applyNumberFormat="1" applyFont="1" applyFill="1" applyBorder="1" applyAlignment="1" applyProtection="1">
      <alignment horizontal="left" vertical="center"/>
    </xf>
    <xf numFmtId="49" fontId="15" fillId="4" borderId="16" xfId="0" applyNumberFormat="1" applyFont="1" applyFill="1" applyBorder="1" applyAlignment="1" applyProtection="1">
      <alignment horizontal="right" vertical="center"/>
    </xf>
    <xf numFmtId="49" fontId="15" fillId="4" borderId="17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 vertical="top"/>
    </xf>
    <xf numFmtId="0" fontId="30" fillId="0" borderId="0" xfId="0" applyFont="1" applyFill="1" applyAlignment="1" applyProtection="1">
      <alignment horizontal="left" vertical="top"/>
    </xf>
    <xf numFmtId="165" fontId="7" fillId="5" borderId="46" xfId="0" applyNumberFormat="1" applyFont="1" applyFill="1" applyBorder="1" applyAlignment="1" applyProtection="1">
      <alignment horizontal="right" vertical="center"/>
    </xf>
    <xf numFmtId="165" fontId="7" fillId="5" borderId="73" xfId="0" applyNumberFormat="1" applyFont="1" applyFill="1" applyBorder="1" applyAlignment="1" applyProtection="1">
      <alignment horizontal="right" vertical="center"/>
    </xf>
    <xf numFmtId="165" fontId="7" fillId="5" borderId="47" xfId="0" applyNumberFormat="1" applyFont="1" applyFill="1" applyBorder="1" applyAlignment="1" applyProtection="1">
      <alignment horizontal="right" vertical="center"/>
    </xf>
    <xf numFmtId="49" fontId="6" fillId="4" borderId="81" xfId="0" applyNumberFormat="1" applyFont="1" applyFill="1" applyBorder="1" applyAlignment="1" applyProtection="1">
      <alignment horizontal="centerContinuous" vertical="center"/>
    </xf>
    <xf numFmtId="0" fontId="14" fillId="4" borderId="119" xfId="0" applyNumberFormat="1" applyFont="1" applyFill="1" applyBorder="1" applyAlignment="1" applyProtection="1">
      <alignment horizontal="center" vertical="top"/>
    </xf>
    <xf numFmtId="165" fontId="8" fillId="5" borderId="120" xfId="0" applyNumberFormat="1" applyFont="1" applyFill="1" applyBorder="1" applyAlignment="1" applyProtection="1">
      <alignment horizontal="right" vertical="center"/>
    </xf>
    <xf numFmtId="165" fontId="15" fillId="5" borderId="121" xfId="0" applyNumberFormat="1" applyFont="1" applyFill="1" applyBorder="1" applyAlignment="1" applyProtection="1">
      <alignment horizontal="right" vertical="center"/>
    </xf>
    <xf numFmtId="165" fontId="15" fillId="5" borderId="122" xfId="0" applyNumberFormat="1" applyFont="1" applyFill="1" applyBorder="1" applyAlignment="1" applyProtection="1">
      <alignment horizontal="right" vertical="center"/>
    </xf>
    <xf numFmtId="166" fontId="15" fillId="5" borderId="121" xfId="0" applyNumberFormat="1" applyFont="1" applyFill="1" applyBorder="1" applyAlignment="1" applyProtection="1">
      <alignment horizontal="right" vertical="center"/>
    </xf>
    <xf numFmtId="166" fontId="15" fillId="5" borderId="123" xfId="0" applyNumberFormat="1" applyFont="1" applyFill="1" applyBorder="1" applyAlignment="1" applyProtection="1">
      <alignment horizontal="right" vertical="center"/>
    </xf>
    <xf numFmtId="167" fontId="15" fillId="5" borderId="124" xfId="0" applyNumberFormat="1" applyFont="1" applyFill="1" applyBorder="1" applyAlignment="1" applyProtection="1">
      <alignment horizontal="right" vertical="center"/>
    </xf>
    <xf numFmtId="166" fontId="15" fillId="5" borderId="122" xfId="0" applyNumberFormat="1" applyFont="1" applyFill="1" applyBorder="1" applyAlignment="1" applyProtection="1">
      <alignment horizontal="right" vertical="center"/>
    </xf>
    <xf numFmtId="167" fontId="15" fillId="5" borderId="121" xfId="0" applyNumberFormat="1" applyFont="1" applyFill="1" applyBorder="1" applyAlignment="1" applyProtection="1">
      <alignment horizontal="right" vertical="center"/>
    </xf>
    <xf numFmtId="165" fontId="6" fillId="5" borderId="120" xfId="0" applyNumberFormat="1" applyFont="1" applyFill="1" applyBorder="1" applyAlignment="1" applyProtection="1">
      <alignment horizontal="right" vertical="center"/>
    </xf>
    <xf numFmtId="165" fontId="6" fillId="5" borderId="121" xfId="0" applyNumberFormat="1" applyFont="1" applyFill="1" applyBorder="1" applyAlignment="1" applyProtection="1">
      <alignment horizontal="right" vertical="center"/>
    </xf>
    <xf numFmtId="165" fontId="15" fillId="5" borderId="123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49" fontId="10" fillId="4" borderId="106" xfId="0" applyNumberFormat="1" applyFont="1" applyFill="1" applyBorder="1" applyAlignment="1" applyProtection="1">
      <alignment horizontal="center" vertical="center" textRotation="90" shrinkToFit="1"/>
    </xf>
    <xf numFmtId="49" fontId="10" fillId="4" borderId="107" xfId="0" applyNumberFormat="1" applyFont="1" applyFill="1" applyBorder="1" applyAlignment="1" applyProtection="1">
      <alignment horizontal="center" vertical="center" textRotation="90" shrinkToFit="1"/>
    </xf>
    <xf numFmtId="49" fontId="7" fillId="4" borderId="21" xfId="0" applyNumberFormat="1" applyFont="1" applyFill="1" applyBorder="1" applyAlignment="1" applyProtection="1">
      <alignment horizontal="left" vertical="center" wrapText="1"/>
    </xf>
    <xf numFmtId="49" fontId="7" fillId="4" borderId="22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top" wrapText="1"/>
    </xf>
    <xf numFmtId="49" fontId="10" fillId="4" borderId="108" xfId="0" applyNumberFormat="1" applyFont="1" applyFill="1" applyBorder="1" applyAlignment="1" applyProtection="1">
      <alignment horizontal="center" vertical="center" textRotation="90" shrinkToFit="1"/>
    </xf>
    <xf numFmtId="0" fontId="16" fillId="4" borderId="108" xfId="0" applyFont="1" applyFill="1" applyBorder="1" applyAlignment="1" applyProtection="1">
      <alignment horizontal="center" vertical="center" textRotation="90" shrinkToFit="1"/>
    </xf>
    <xf numFmtId="0" fontId="0" fillId="4" borderId="108" xfId="0" applyFill="1" applyBorder="1" applyAlignment="1" applyProtection="1">
      <alignment horizontal="center" vertical="center" textRotation="90" shrinkToFit="1"/>
    </xf>
    <xf numFmtId="0" fontId="6" fillId="4" borderId="87" xfId="0" applyNumberFormat="1" applyFont="1" applyFill="1" applyBorder="1" applyAlignment="1" applyProtection="1">
      <alignment horizontal="center"/>
    </xf>
    <xf numFmtId="0" fontId="6" fillId="4" borderId="95" xfId="0" applyNumberFormat="1" applyFont="1" applyFill="1" applyBorder="1" applyAlignment="1" applyProtection="1">
      <alignment horizontal="center"/>
    </xf>
    <xf numFmtId="49" fontId="6" fillId="4" borderId="109" xfId="0" applyNumberFormat="1" applyFont="1" applyFill="1" applyBorder="1" applyAlignment="1" applyProtection="1">
      <alignment horizontal="center" vertical="center" wrapText="1"/>
    </xf>
    <xf numFmtId="49" fontId="6" fillId="4" borderId="41" xfId="0" applyNumberFormat="1" applyFont="1" applyFill="1" applyBorder="1" applyAlignment="1" applyProtection="1">
      <alignment horizontal="center" vertical="center" wrapText="1"/>
    </xf>
    <xf numFmtId="49" fontId="6" fillId="4" borderId="110" xfId="0" applyNumberFormat="1" applyFont="1" applyFill="1" applyBorder="1" applyAlignment="1" applyProtection="1">
      <alignment horizontal="center" vertical="center" wrapText="1"/>
    </xf>
    <xf numFmtId="49" fontId="6" fillId="4" borderId="42" xfId="0" applyNumberFormat="1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center" vertical="center" wrapText="1"/>
    </xf>
    <xf numFmtId="49" fontId="6" fillId="4" borderId="86" xfId="0" applyNumberFormat="1" applyFont="1" applyFill="1" applyBorder="1" applyAlignment="1" applyProtection="1">
      <alignment horizontal="center" vertical="center" wrapText="1"/>
    </xf>
    <xf numFmtId="49" fontId="6" fillId="4" borderId="111" xfId="0" applyNumberFormat="1" applyFont="1" applyFill="1" applyBorder="1" applyAlignment="1" applyProtection="1">
      <alignment horizontal="center" vertical="center" wrapText="1"/>
    </xf>
    <xf numFmtId="49" fontId="6" fillId="4" borderId="112" xfId="0" applyNumberFormat="1" applyFont="1" applyFill="1" applyBorder="1" applyAlignment="1" applyProtection="1">
      <alignment horizontal="center" vertical="center" wrapText="1"/>
    </xf>
    <xf numFmtId="49" fontId="6" fillId="4" borderId="113" xfId="0" applyNumberFormat="1" applyFont="1" applyFill="1" applyBorder="1" applyAlignment="1" applyProtection="1">
      <alignment horizontal="center" vertical="center" wrapText="1"/>
    </xf>
    <xf numFmtId="0" fontId="6" fillId="4" borderId="117" xfId="0" applyNumberFormat="1" applyFont="1" applyFill="1" applyBorder="1" applyAlignment="1" applyProtection="1">
      <alignment horizontal="center"/>
    </xf>
    <xf numFmtId="0" fontId="6" fillId="4" borderId="118" xfId="0" applyNumberFormat="1" applyFont="1" applyFill="1" applyBorder="1" applyAlignment="1" applyProtection="1">
      <alignment horizontal="center"/>
    </xf>
    <xf numFmtId="0" fontId="6" fillId="4" borderId="94" xfId="0" applyNumberFormat="1" applyFont="1" applyFill="1" applyBorder="1" applyAlignment="1" applyProtection="1">
      <alignment horizontal="center"/>
    </xf>
    <xf numFmtId="0" fontId="6" fillId="4" borderId="96" xfId="0" applyNumberFormat="1" applyFont="1" applyFill="1" applyBorder="1" applyAlignment="1" applyProtection="1">
      <alignment horizontal="center"/>
    </xf>
    <xf numFmtId="0" fontId="6" fillId="4" borderId="88" xfId="0" applyNumberFormat="1" applyFont="1" applyFill="1" applyBorder="1" applyAlignment="1" applyProtection="1">
      <alignment horizontal="center"/>
    </xf>
    <xf numFmtId="0" fontId="6" fillId="4" borderId="97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vertical="center" wrapText="1"/>
    </xf>
    <xf numFmtId="49" fontId="15" fillId="4" borderId="26" xfId="0" applyNumberFormat="1" applyFont="1" applyFill="1" applyBorder="1" applyAlignment="1" applyProtection="1">
      <alignment horizontal="left" vertical="center" wrapText="1"/>
    </xf>
    <xf numFmtId="0" fontId="8" fillId="4" borderId="94" xfId="0" applyNumberFormat="1" applyFont="1" applyFill="1" applyBorder="1" applyAlignment="1" applyProtection="1">
      <alignment horizontal="center"/>
    </xf>
    <xf numFmtId="0" fontId="8" fillId="4" borderId="96" xfId="0" applyNumberFormat="1" applyFont="1" applyFill="1" applyBorder="1" applyAlignment="1" applyProtection="1">
      <alignment horizontal="center"/>
    </xf>
    <xf numFmtId="0" fontId="8" fillId="4" borderId="87" xfId="0" applyNumberFormat="1" applyFont="1" applyFill="1" applyBorder="1" applyAlignment="1" applyProtection="1">
      <alignment horizontal="center"/>
    </xf>
    <xf numFmtId="0" fontId="8" fillId="4" borderId="95" xfId="0" applyNumberFormat="1" applyFont="1" applyFill="1" applyBorder="1" applyAlignment="1" applyProtection="1">
      <alignment horizontal="center"/>
    </xf>
    <xf numFmtId="49" fontId="8" fillId="4" borderId="109" xfId="0" applyNumberFormat="1" applyFont="1" applyFill="1" applyBorder="1" applyAlignment="1" applyProtection="1">
      <alignment horizontal="center" vertical="center" wrapText="1"/>
    </xf>
    <xf numFmtId="49" fontId="8" fillId="4" borderId="41" xfId="0" applyNumberFormat="1" applyFont="1" applyFill="1" applyBorder="1" applyAlignment="1" applyProtection="1">
      <alignment horizontal="center" vertical="center" wrapText="1"/>
    </xf>
    <xf numFmtId="49" fontId="8" fillId="4" borderId="110" xfId="0" applyNumberFormat="1" applyFont="1" applyFill="1" applyBorder="1" applyAlignment="1" applyProtection="1">
      <alignment horizontal="center" vertical="center" wrapText="1"/>
    </xf>
    <xf numFmtId="49" fontId="8" fillId="4" borderId="42" xfId="0" applyNumberFormat="1" applyFont="1" applyFill="1" applyBorder="1" applyAlignment="1" applyProtection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49" fontId="8" fillId="4" borderId="86" xfId="0" applyNumberFormat="1" applyFont="1" applyFill="1" applyBorder="1" applyAlignment="1" applyProtection="1">
      <alignment horizontal="center" vertical="center" wrapText="1"/>
    </xf>
    <xf numFmtId="49" fontId="8" fillId="4" borderId="111" xfId="0" applyNumberFormat="1" applyFont="1" applyFill="1" applyBorder="1" applyAlignment="1" applyProtection="1">
      <alignment horizontal="center" vertical="center" wrapText="1"/>
    </xf>
    <xf numFmtId="49" fontId="8" fillId="4" borderId="112" xfId="0" applyNumberFormat="1" applyFont="1" applyFill="1" applyBorder="1" applyAlignment="1" applyProtection="1">
      <alignment horizontal="center" vertical="center" wrapText="1"/>
    </xf>
    <xf numFmtId="49" fontId="8" fillId="4" borderId="113" xfId="0" applyNumberFormat="1" applyFont="1" applyFill="1" applyBorder="1" applyAlignment="1" applyProtection="1">
      <alignment horizontal="center" vertical="center" wrapText="1"/>
    </xf>
    <xf numFmtId="0" fontId="8" fillId="4" borderId="88" xfId="0" applyNumberFormat="1" applyFont="1" applyFill="1" applyBorder="1" applyAlignment="1" applyProtection="1">
      <alignment horizontal="center"/>
    </xf>
    <xf numFmtId="0" fontId="8" fillId="4" borderId="97" xfId="0" applyNumberFormat="1" applyFont="1" applyFill="1" applyBorder="1" applyAlignment="1" applyProtection="1">
      <alignment horizontal="center"/>
    </xf>
    <xf numFmtId="0" fontId="6" fillId="4" borderId="115" xfId="0" applyNumberFormat="1" applyFont="1" applyFill="1" applyBorder="1" applyAlignment="1" applyProtection="1">
      <alignment horizontal="center"/>
    </xf>
    <xf numFmtId="0" fontId="6" fillId="4" borderId="116" xfId="0" applyNumberFormat="1" applyFont="1" applyFill="1" applyBorder="1" applyAlignment="1" applyProtection="1">
      <alignment horizontal="center"/>
    </xf>
    <xf numFmtId="0" fontId="16" fillId="4" borderId="114" xfId="0" applyFont="1" applyFill="1" applyBorder="1" applyAlignment="1" applyProtection="1">
      <alignment horizontal="center" vertical="center" textRotation="90" shrinkToFit="1"/>
    </xf>
    <xf numFmtId="0" fontId="0" fillId="0" borderId="95" xfId="0" applyBorder="1" applyAlignment="1">
      <alignment horizontal="center"/>
    </xf>
    <xf numFmtId="0" fontId="18" fillId="0" borderId="0" xfId="0" applyFont="1" applyFill="1" applyBorder="1" applyAlignment="1" applyProtection="1">
      <alignment wrapText="1"/>
    </xf>
    <xf numFmtId="0" fontId="23" fillId="0" borderId="0" xfId="0" applyFont="1" applyAlignment="1">
      <alignment wrapText="1"/>
    </xf>
    <xf numFmtId="0" fontId="0" fillId="0" borderId="95" xfId="0" applyFont="1" applyBorder="1" applyAlignment="1">
      <alignment horizontal="center"/>
    </xf>
    <xf numFmtId="49" fontId="10" fillId="4" borderId="114" xfId="0" applyNumberFormat="1" applyFont="1" applyFill="1" applyBorder="1" applyAlignment="1" applyProtection="1">
      <alignment horizontal="center" vertical="center" textRotation="90" shrinkToFit="1"/>
    </xf>
  </cellXfs>
  <cellStyles count="2">
    <cellStyle name="Normální" xfId="0" builtinId="0"/>
    <cellStyle name="Procenta" xfId="1" builtinId="5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  <color rgb="FF33CC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6/relationships/vbaProject" Target="vbaProject.bin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microsoft.com/office/2006/relationships/attachedToolbars" Target="attachedToolbars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Pedagogičtí pracovníci školských zařízení celkem, JŠ a ZUŠ</a:t>
            </a:r>
          </a:p>
        </c:rich>
      </c:tx>
      <c:layout>
        <c:manualLayout>
          <c:xMode val="edge"/>
          <c:yMode val="edge"/>
          <c:x val="0.27848145564082971"/>
          <c:y val="1.798561151079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2981530343007"/>
          <c:y val="0.15658362989323843"/>
          <c:w val="0.77572559366754612"/>
          <c:h val="0.604982206405694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'GB1'!$K$17:$Y$17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'GB1'!$K$19:$Y$19</c:f>
              <c:numCache>
                <c:formatCode>#,##0</c:formatCode>
                <c:ptCount val="11"/>
                <c:pt idx="0">
                  <c:v>23935.241998665791</c:v>
                </c:pt>
                <c:pt idx="1">
                  <c:v>24737.817036080178</c:v>
                </c:pt>
                <c:pt idx="2">
                  <c:v>23922.634770524597</c:v>
                </c:pt>
                <c:pt idx="3">
                  <c:v>24290.861131663463</c:v>
                </c:pt>
                <c:pt idx="4">
                  <c:v>25048.87224516015</c:v>
                </c:pt>
                <c:pt idx="5">
                  <c:v>24840.302821684705</c:v>
                </c:pt>
                <c:pt idx="6">
                  <c:v>25065.694391388537</c:v>
                </c:pt>
                <c:pt idx="7">
                  <c:v>25507.432431231035</c:v>
                </c:pt>
                <c:pt idx="8">
                  <c:v>26514.663393868421</c:v>
                </c:pt>
                <c:pt idx="9">
                  <c:v>27544.088036053374</c:v>
                </c:pt>
                <c:pt idx="10">
                  <c:v>29899.889176080727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24-4EDE-99BD-EEB5D1944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7110304"/>
        <c:axId val="-877115200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'GB1'!$K$17:$Y$17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'GB1'!$K$18:$Y$18</c:f>
              <c:numCache>
                <c:formatCode>#,##0</c:formatCode>
                <c:ptCount val="11"/>
                <c:pt idx="0">
                  <c:v>21709.264492789873</c:v>
                </c:pt>
                <c:pt idx="1">
                  <c:v>22684.578222085522</c:v>
                </c:pt>
                <c:pt idx="2">
                  <c:v>22248.050336587876</c:v>
                </c:pt>
                <c:pt idx="3">
                  <c:v>23027.736352816963</c:v>
                </c:pt>
                <c:pt idx="4">
                  <c:v>24522.845928011786</c:v>
                </c:pt>
                <c:pt idx="5">
                  <c:v>24666.420701932911</c:v>
                </c:pt>
                <c:pt idx="6">
                  <c:v>24990.49730821437</c:v>
                </c:pt>
                <c:pt idx="7">
                  <c:v>25507.432431231035</c:v>
                </c:pt>
                <c:pt idx="8">
                  <c:v>26700.266037625501</c:v>
                </c:pt>
                <c:pt idx="9">
                  <c:v>28397.954765171031</c:v>
                </c:pt>
                <c:pt idx="10">
                  <c:v>31484.583302413004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24-4EDE-99BD-EEB5D1944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7110304"/>
        <c:axId val="-877115200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'GB1'!$K$17:$Y$17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'GB1'!$K$20:$Y$20</c:f>
              <c:numCache>
                <c:formatCode>#,##0</c:formatCode>
                <c:ptCount val="11"/>
                <c:pt idx="0">
                  <c:v>23.775466000000002</c:v>
                </c:pt>
                <c:pt idx="1">
                  <c:v>24.004982999999999</c:v>
                </c:pt>
                <c:pt idx="2">
                  <c:v>24.196356000000002</c:v>
                </c:pt>
                <c:pt idx="3">
                  <c:v>24.431726999999999</c:v>
                </c:pt>
                <c:pt idx="4">
                  <c:v>24.491177</c:v>
                </c:pt>
                <c:pt idx="5">
                  <c:v>24.815999999999999</c:v>
                </c:pt>
                <c:pt idx="6">
                  <c:v>25.333926999999999</c:v>
                </c:pt>
                <c:pt idx="7">
                  <c:v>26.059000000000001</c:v>
                </c:pt>
                <c:pt idx="8">
                  <c:v>26.684633999999999</c:v>
                </c:pt>
                <c:pt idx="9">
                  <c:v>27.411017000000001</c:v>
                </c:pt>
                <c:pt idx="10">
                  <c:v>27.865973300000004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24-4EDE-99BD-EEB5D1944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7109760"/>
        <c:axId val="-877114112"/>
      </c:lineChart>
      <c:catAx>
        <c:axId val="-8771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7115200"/>
        <c:crossesAt val="4000"/>
        <c:auto val="0"/>
        <c:lblAlgn val="ctr"/>
        <c:lblOffset val="100"/>
        <c:tickLblSkip val="1"/>
        <c:tickMarkSkip val="1"/>
        <c:noMultiLvlLbl val="0"/>
      </c:catAx>
      <c:valAx>
        <c:axId val="-877115200"/>
        <c:scaling>
          <c:orientation val="minMax"/>
          <c:max val="36000"/>
          <c:min val="40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4064697609001406E-2"/>
              <c:y val="0.24460431654676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7110304"/>
        <c:crosses val="autoZero"/>
        <c:crossBetween val="between"/>
        <c:majorUnit val="4000"/>
      </c:valAx>
      <c:catAx>
        <c:axId val="-87710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77114112"/>
        <c:crossesAt val="10"/>
        <c:auto val="0"/>
        <c:lblAlgn val="ctr"/>
        <c:lblOffset val="100"/>
        <c:noMultiLvlLbl val="0"/>
      </c:catAx>
      <c:valAx>
        <c:axId val="-877114112"/>
        <c:scaling>
          <c:orientation val="minMax"/>
          <c:max val="65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5499429659900104"/>
              <c:y val="0.183453237410071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7109760"/>
        <c:crosses val="max"/>
        <c:crossBetween val="between"/>
        <c:majorUnit val="5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72918491919115"/>
          <c:y val="0.88255865658758603"/>
          <c:w val="0.66889212988312885"/>
          <c:h val="0.10676526528583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Zaměstnanci školských zařízení celkem, JŠ a ZUŠ</a:t>
            </a:r>
          </a:p>
        </c:rich>
      </c:tx>
      <c:layout>
        <c:manualLayout>
          <c:xMode val="edge"/>
          <c:yMode val="edge"/>
          <c:x val="0.31601138340853457"/>
          <c:y val="1.766784452296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4732667279967"/>
          <c:y val="0.13636386917454718"/>
          <c:w val="0.77733960358459375"/>
          <c:h val="0.62237868495049742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'GB1'!$K$11:$Y$11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'GB1'!$K$13:$Y$13</c:f>
              <c:numCache>
                <c:formatCode>#,##0</c:formatCode>
                <c:ptCount val="11"/>
                <c:pt idx="0">
                  <c:v>18404.323745763024</c:v>
                </c:pt>
                <c:pt idx="1">
                  <c:v>19631.592587346968</c:v>
                </c:pt>
                <c:pt idx="2">
                  <c:v>19408.085510536403</c:v>
                </c:pt>
                <c:pt idx="3">
                  <c:v>19404.458361346853</c:v>
                </c:pt>
                <c:pt idx="4">
                  <c:v>19395.637383489106</c:v>
                </c:pt>
                <c:pt idx="5">
                  <c:v>19273.966575380557</c:v>
                </c:pt>
                <c:pt idx="6">
                  <c:v>19500.075492090124</c:v>
                </c:pt>
                <c:pt idx="7">
                  <c:v>19947.280559987084</c:v>
                </c:pt>
                <c:pt idx="8">
                  <c:v>20807.325487690799</c:v>
                </c:pt>
                <c:pt idx="9">
                  <c:v>21913.72292401499</c:v>
                </c:pt>
                <c:pt idx="10">
                  <c:v>23904.44772372333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90-4494-9132-0A16A39A2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7113568"/>
        <c:axId val="-877113024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'GB1'!$K$11:$Y$11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'GB1'!$K$12:$Y$12</c:f>
              <c:numCache>
                <c:formatCode>#,##0</c:formatCode>
                <c:ptCount val="11"/>
                <c:pt idx="0">
                  <c:v>16692.721637407063</c:v>
                </c:pt>
                <c:pt idx="1">
                  <c:v>18002.17040259717</c:v>
                </c:pt>
                <c:pt idx="2">
                  <c:v>18049.519524798856</c:v>
                </c:pt>
                <c:pt idx="3">
                  <c:v>18395.426526556814</c:v>
                </c:pt>
                <c:pt idx="4">
                  <c:v>18988.328998435834</c:v>
                </c:pt>
                <c:pt idx="5">
                  <c:v>19139.048809352895</c:v>
                </c:pt>
                <c:pt idx="6">
                  <c:v>19441.575265613854</c:v>
                </c:pt>
                <c:pt idx="7">
                  <c:v>19947.280559987084</c:v>
                </c:pt>
                <c:pt idx="8">
                  <c:v>20952.976766104635</c:v>
                </c:pt>
                <c:pt idx="9">
                  <c:v>22593.048334659456</c:v>
                </c:pt>
                <c:pt idx="10">
                  <c:v>25171.383453080667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90-4494-9132-0A16A39A2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7113568"/>
        <c:axId val="-877113024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'GB1'!$K$11:$Y$11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'GB1'!$K$14:$Y$14</c:f>
              <c:numCache>
                <c:formatCode>#,##0</c:formatCode>
                <c:ptCount val="11"/>
                <c:pt idx="0">
                  <c:v>56.019025999999897</c:v>
                </c:pt>
                <c:pt idx="1">
                  <c:v>56.166730000000001</c:v>
                </c:pt>
                <c:pt idx="2">
                  <c:v>56.370235000000001</c:v>
                </c:pt>
                <c:pt idx="3">
                  <c:v>55.965041999999997</c:v>
                </c:pt>
                <c:pt idx="4">
                  <c:v>55.701431999999897</c:v>
                </c:pt>
                <c:pt idx="5">
                  <c:v>56.113999999999997</c:v>
                </c:pt>
                <c:pt idx="6">
                  <c:v>57.025965999999798</c:v>
                </c:pt>
                <c:pt idx="7">
                  <c:v>58.17</c:v>
                </c:pt>
                <c:pt idx="8">
                  <c:v>59.054510999999899</c:v>
                </c:pt>
                <c:pt idx="9">
                  <c:v>60.197975999999898</c:v>
                </c:pt>
                <c:pt idx="10">
                  <c:v>61.080081800000002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90-4494-9132-0A16A39A2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7112480"/>
        <c:axId val="-847574064"/>
      </c:lineChart>
      <c:catAx>
        <c:axId val="-8771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7113024"/>
        <c:crossesAt val="4000"/>
        <c:auto val="0"/>
        <c:lblAlgn val="ctr"/>
        <c:lblOffset val="100"/>
        <c:tickLblSkip val="1"/>
        <c:tickMarkSkip val="1"/>
        <c:noMultiLvlLbl val="0"/>
      </c:catAx>
      <c:valAx>
        <c:axId val="-877113024"/>
        <c:scaling>
          <c:orientation val="minMax"/>
          <c:max val="36000"/>
          <c:min val="40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8.4269662921348312E-3"/>
              <c:y val="0.240283056490730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7113568"/>
        <c:crosses val="autoZero"/>
        <c:crossBetween val="between"/>
        <c:majorUnit val="4000"/>
      </c:valAx>
      <c:catAx>
        <c:axId val="-87711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47574064"/>
        <c:crossesAt val="10"/>
        <c:auto val="0"/>
        <c:lblAlgn val="ctr"/>
        <c:lblOffset val="100"/>
        <c:noMultiLvlLbl val="0"/>
      </c:catAx>
      <c:valAx>
        <c:axId val="-847574064"/>
        <c:scaling>
          <c:orientation val="minMax"/>
          <c:max val="65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505676958919461"/>
              <c:y val="0.20848093634938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7112480"/>
        <c:crosses val="max"/>
        <c:crossBetween val="between"/>
        <c:majorUnit val="5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06804781813339"/>
          <c:y val="0.89394274203080271"/>
          <c:w val="0.639877446149271"/>
          <c:h val="9.5569433932067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8682284040996"/>
          <c:y val="6.398104265402843E-2"/>
          <c:w val="0.81844802342606149"/>
          <c:h val="0.72511848341232232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3.7154983166301406E-2"/>
                  <c:y val="-5.3568382015086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EEF-43C5-B48D-A5A8A6267CB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54983166301406E-2"/>
                  <c:y val="-5.9959859508278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EEF-43C5-B48D-A5A8A6267CB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154983166301406E-2"/>
                  <c:y val="-5.0372643268490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EEF-43C5-B48D-A5A8A6267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3366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'GB2'!$J$10:$Y$10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'GB2'!$J$11:$Y$11</c:f>
              <c:numCache>
                <c:formatCode>0.0</c:formatCode>
                <c:ptCount val="11"/>
                <c:pt idx="0">
                  <c:v>59.188998233661366</c:v>
                </c:pt>
                <c:pt idx="1">
                  <c:v>60.331488933601612</c:v>
                </c:pt>
                <c:pt idx="2">
                  <c:v>62.099271173661727</c:v>
                </c:pt>
                <c:pt idx="3">
                  <c:v>65.113407258064512</c:v>
                </c:pt>
                <c:pt idx="4">
                  <c:v>67.925264217413186</c:v>
                </c:pt>
                <c:pt idx="5">
                  <c:v>71.383320773674953</c:v>
                </c:pt>
                <c:pt idx="6">
                  <c:v>75.422077922077918</c:v>
                </c:pt>
                <c:pt idx="7">
                  <c:v>79.039800995024876</c:v>
                </c:pt>
                <c:pt idx="8">
                  <c:v>81.605438813349821</c:v>
                </c:pt>
                <c:pt idx="9">
                  <c:v>82.84815724815725</c:v>
                </c:pt>
                <c:pt idx="10">
                  <c:v>82.813141182217876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5A-438B-ACA1-C1216C87F81A}"/>
            </c:ext>
          </c:extLst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3.7154983166301475E-2"/>
                  <c:y val="-3.9107790003225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EEF-43C5-B48D-A5A8A6267CB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54983166301406E-2"/>
                  <c:y val="4.398141740827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EEF-43C5-B48D-A5A8A6267CB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54983166301406E-2"/>
                  <c:y val="5.3568633648059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EEF-43C5-B48D-A5A8A6267CB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282225026211613E-2"/>
                  <c:y val="6.315584988784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EEF-43C5-B48D-A5A8A6267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CCCC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'GB2'!$J$10:$Y$10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'GB2'!$J$12:$Y$12</c:f>
              <c:numCache>
                <c:formatCode>0.0</c:formatCode>
                <c:ptCount val="11"/>
                <c:pt idx="0">
                  <c:v>79.252587991718428</c:v>
                </c:pt>
                <c:pt idx="1">
                  <c:v>81.795634920634924</c:v>
                </c:pt>
                <c:pt idx="2">
                  <c:v>84.54633204633204</c:v>
                </c:pt>
                <c:pt idx="3">
                  <c:v>82.101338432122375</c:v>
                </c:pt>
                <c:pt idx="4">
                  <c:v>85.456273764258555</c:v>
                </c:pt>
                <c:pt idx="5">
                  <c:v>82.49444444444444</c:v>
                </c:pt>
                <c:pt idx="6">
                  <c:v>81.291666666666671</c:v>
                </c:pt>
                <c:pt idx="7">
                  <c:v>82.132867132867133</c:v>
                </c:pt>
                <c:pt idx="8">
                  <c:v>79.77834179357022</c:v>
                </c:pt>
                <c:pt idx="9">
                  <c:v>79.857621440536008</c:v>
                </c:pt>
                <c:pt idx="10">
                  <c:v>79.391376451077946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5A-438B-ACA1-C1216C87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7572976"/>
        <c:axId val="-847575152"/>
      </c:lineChart>
      <c:catAx>
        <c:axId val="-84757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5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7575152"/>
        <c:scaling>
          <c:orientation val="minMax"/>
          <c:max val="95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průměrný počet žáků na šk. družinu/klub</a:t>
                </a:r>
              </a:p>
            </c:rich>
          </c:tx>
          <c:layout>
            <c:manualLayout>
              <c:xMode val="edge"/>
              <c:yMode val="edge"/>
              <c:x val="2.9282576866764276E-2"/>
              <c:y val="0.149289099526066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86059181987989"/>
          <c:y val="0.91706161137440756"/>
          <c:w val="0.82318774544969142"/>
          <c:h val="5.68720379146919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8259200230333"/>
          <c:y val="4.5275634069376375E-2"/>
          <c:w val="0.76434995679422413"/>
          <c:h val="0.704725086818988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'GB3'!$J$10:$W$10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'GB3'!$J$11:$W$11</c:f>
              <c:numCache>
                <c:formatCode>#,##0</c:formatCode>
                <c:ptCount val="11"/>
                <c:pt idx="0">
                  <c:v>234566</c:v>
                </c:pt>
                <c:pt idx="1">
                  <c:v>239878</c:v>
                </c:pt>
                <c:pt idx="2">
                  <c:v>247093</c:v>
                </c:pt>
                <c:pt idx="3">
                  <c:v>258370</c:v>
                </c:pt>
                <c:pt idx="4">
                  <c:v>269935</c:v>
                </c:pt>
                <c:pt idx="5">
                  <c:v>284177</c:v>
                </c:pt>
                <c:pt idx="6">
                  <c:v>301990</c:v>
                </c:pt>
                <c:pt idx="7">
                  <c:v>317740</c:v>
                </c:pt>
                <c:pt idx="8">
                  <c:v>330094</c:v>
                </c:pt>
                <c:pt idx="9">
                  <c:v>337192</c:v>
                </c:pt>
                <c:pt idx="10">
                  <c:v>339037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3-4AA6-8A6A-71F3738E9F0B}"/>
            </c:ext>
          </c:extLst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'GB3'!$J$10:$W$10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'GB3'!$J$12:$W$12</c:f>
              <c:numCache>
                <c:formatCode>#,##0</c:formatCode>
                <c:ptCount val="11"/>
                <c:pt idx="0">
                  <c:v>38279</c:v>
                </c:pt>
                <c:pt idx="1">
                  <c:v>41225</c:v>
                </c:pt>
                <c:pt idx="2">
                  <c:v>43795</c:v>
                </c:pt>
                <c:pt idx="3">
                  <c:v>42939</c:v>
                </c:pt>
                <c:pt idx="4">
                  <c:v>44950</c:v>
                </c:pt>
                <c:pt idx="5">
                  <c:v>44547</c:v>
                </c:pt>
                <c:pt idx="6">
                  <c:v>44873</c:v>
                </c:pt>
                <c:pt idx="7">
                  <c:v>46980</c:v>
                </c:pt>
                <c:pt idx="8">
                  <c:v>47149</c:v>
                </c:pt>
                <c:pt idx="9">
                  <c:v>47675</c:v>
                </c:pt>
                <c:pt idx="10">
                  <c:v>47873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B3-4AA6-8A6A-71F3738E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847574608"/>
        <c:axId val="-847571888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'GB3'!$J$13:$W$13</c:f>
              <c:numCache>
                <c:formatCode>0.0%</c:formatCode>
                <c:ptCount val="11"/>
                <c:pt idx="0">
                  <c:v>0.51193152305335243</c:v>
                </c:pt>
                <c:pt idx="1">
                  <c:v>0.52062054805818292</c:v>
                </c:pt>
                <c:pt idx="2">
                  <c:v>0.5309489019725816</c:v>
                </c:pt>
                <c:pt idx="3">
                  <c:v>0.54470860819645517</c:v>
                </c:pt>
                <c:pt idx="4">
                  <c:v>0.55302536744067887</c:v>
                </c:pt>
                <c:pt idx="5">
                  <c:v>0.56163349361539816</c:v>
                </c:pt>
                <c:pt idx="6">
                  <c:v>0.57021850288139819</c:v>
                </c:pt>
                <c:pt idx="7">
                  <c:v>0.57621303234511123</c:v>
                </c:pt>
                <c:pt idx="8">
                  <c:v>0.58016471986023765</c:v>
                </c:pt>
                <c:pt idx="9">
                  <c:v>0.58570885132682182</c:v>
                </c:pt>
                <c:pt idx="10">
                  <c:v>0.59123154564890612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B3-4AA6-8A6A-71F3738E9F0B}"/>
            </c:ext>
          </c:extLst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'GB3'!$J$10:$W$10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'GB3'!$J$14:$W$14</c:f>
              <c:numCache>
                <c:formatCode>0.0%</c:formatCode>
                <c:ptCount val="11"/>
                <c:pt idx="0">
                  <c:v>9.5594974389966766E-2</c:v>
                </c:pt>
                <c:pt idx="1">
                  <c:v>0.10975246127714859</c:v>
                </c:pt>
                <c:pt idx="2">
                  <c:v>0.11981298286314591</c:v>
                </c:pt>
                <c:pt idx="3">
                  <c:v>0.11879026970500928</c:v>
                </c:pt>
                <c:pt idx="4">
                  <c:v>0.12463641934401593</c:v>
                </c:pt>
                <c:pt idx="5">
                  <c:v>0.12294220085499571</c:v>
                </c:pt>
                <c:pt idx="6">
                  <c:v>0.12286869782125949</c:v>
                </c:pt>
                <c:pt idx="7">
                  <c:v>0.12710144849117758</c:v>
                </c:pt>
                <c:pt idx="8">
                  <c:v>0.12455783013808644</c:v>
                </c:pt>
                <c:pt idx="9">
                  <c:v>0.12161431362845583</c:v>
                </c:pt>
                <c:pt idx="10">
                  <c:v>0.1169242567825008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EB3-4AA6-8A6A-71F3738E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7576240"/>
        <c:axId val="-847573520"/>
      </c:lineChart>
      <c:catAx>
        <c:axId val="-84757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1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7571888"/>
        <c:scaling>
          <c:orientation val="minMax"/>
          <c:max val="3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počet žáků zapsaných ve šk. družině/klubu</a:t>
                </a:r>
              </a:p>
            </c:rich>
          </c:tx>
          <c:layout>
            <c:manualLayout>
              <c:xMode val="edge"/>
              <c:yMode val="edge"/>
              <c:x val="1.0131712259371834E-2"/>
              <c:y val="0.161417529501725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4608"/>
        <c:crosses val="autoZero"/>
        <c:crossBetween val="between"/>
      </c:valAx>
      <c:catAx>
        <c:axId val="-84757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47573520"/>
        <c:crosses val="autoZero"/>
        <c:auto val="1"/>
        <c:lblAlgn val="ctr"/>
        <c:lblOffset val="100"/>
        <c:noMultiLvlLbl val="0"/>
      </c:catAx>
      <c:valAx>
        <c:axId val="-847573520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edge"/>
              <c:yMode val="edge"/>
              <c:x val="0.9572171941534805"/>
              <c:y val="0.1143120280532506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624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43328634602391"/>
          <c:y val="0.84055198902711792"/>
          <c:w val="0.74078412194055376"/>
          <c:h val="0.122047361404405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3348046155594"/>
          <c:y val="5.909090909090909E-2"/>
          <c:w val="0.82824950151119081"/>
          <c:h val="0.67045454545454541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účastníků na středisko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'GB4'!$J$10:$Y$10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'GB4'!$J$11:$Y$11</c:f>
              <c:numCache>
                <c:formatCode>0.0</c:formatCode>
                <c:ptCount val="11"/>
                <c:pt idx="0">
                  <c:v>793.15540540540542</c:v>
                </c:pt>
                <c:pt idx="1">
                  <c:v>814.37837837837833</c:v>
                </c:pt>
                <c:pt idx="2">
                  <c:v>841.30232558139539</c:v>
                </c:pt>
                <c:pt idx="3">
                  <c:v>843.67218543046363</c:v>
                </c:pt>
                <c:pt idx="4">
                  <c:v>865.73870967741937</c:v>
                </c:pt>
                <c:pt idx="5">
                  <c:v>867.625</c:v>
                </c:pt>
                <c:pt idx="6">
                  <c:v>874.17948717948718</c:v>
                </c:pt>
                <c:pt idx="7">
                  <c:v>909.23824451410655</c:v>
                </c:pt>
                <c:pt idx="8">
                  <c:v>922.89096573208724</c:v>
                </c:pt>
                <c:pt idx="9">
                  <c:v>936.07716049382714</c:v>
                </c:pt>
                <c:pt idx="10">
                  <c:v>922.84545454545457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73-41FC-92E4-C58DDED18013}"/>
            </c:ext>
          </c:extLst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účastníků (děti a žáci) na středisko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'GB4'!$J$10:$Y$10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'GB4'!$J$12:$Y$12</c:f>
              <c:numCache>
                <c:formatCode>0.0</c:formatCode>
                <c:ptCount val="11"/>
                <c:pt idx="0">
                  <c:v>656.33445945945948</c:v>
                </c:pt>
                <c:pt idx="1">
                  <c:v>676.34797297297303</c:v>
                </c:pt>
                <c:pt idx="2">
                  <c:v>706.49169435215947</c:v>
                </c:pt>
                <c:pt idx="3">
                  <c:v>722.48344370860923</c:v>
                </c:pt>
                <c:pt idx="4">
                  <c:v>745.22903225806454</c:v>
                </c:pt>
                <c:pt idx="5">
                  <c:v>758.39743589743591</c:v>
                </c:pt>
                <c:pt idx="6">
                  <c:v>766.10576923076928</c:v>
                </c:pt>
                <c:pt idx="7">
                  <c:v>802.79937304075236</c:v>
                </c:pt>
                <c:pt idx="8">
                  <c:v>820.08099688473521</c:v>
                </c:pt>
                <c:pt idx="9">
                  <c:v>835.92592592592598</c:v>
                </c:pt>
                <c:pt idx="10">
                  <c:v>829.28787878787875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73-41FC-92E4-C58DDED18013}"/>
            </c:ext>
          </c:extLst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účastníků (studenti a ostatní) na středisko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'GB4'!$J$10:$Y$10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'GB4'!$J$13:$Y$13</c:f>
              <c:numCache>
                <c:formatCode>0.0</c:formatCode>
                <c:ptCount val="11"/>
                <c:pt idx="0">
                  <c:v>136.82094594594594</c:v>
                </c:pt>
                <c:pt idx="1">
                  <c:v>138.03040540540542</c:v>
                </c:pt>
                <c:pt idx="2">
                  <c:v>134.81063122923587</c:v>
                </c:pt>
                <c:pt idx="3">
                  <c:v>121.1887417218543</c:v>
                </c:pt>
                <c:pt idx="4">
                  <c:v>120.50967741935484</c:v>
                </c:pt>
                <c:pt idx="5">
                  <c:v>109.2275641025641</c:v>
                </c:pt>
                <c:pt idx="6">
                  <c:v>108.07371794871794</c:v>
                </c:pt>
                <c:pt idx="7">
                  <c:v>106.43887147335423</c:v>
                </c:pt>
                <c:pt idx="8">
                  <c:v>102.80996884735202</c:v>
                </c:pt>
                <c:pt idx="9">
                  <c:v>100.15123456790124</c:v>
                </c:pt>
                <c:pt idx="10">
                  <c:v>93.557575757575762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73-41FC-92E4-C58DDED18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7576784"/>
        <c:axId val="-847578416"/>
      </c:lineChart>
      <c:catAx>
        <c:axId val="-84757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7578416"/>
        <c:scaling>
          <c:orientation val="minMax"/>
          <c:max val="1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průměrný počet členů na středisko</a:t>
                </a:r>
              </a:p>
            </c:rich>
          </c:tx>
          <c:layout>
            <c:manualLayout>
              <c:xMode val="edge"/>
              <c:yMode val="edge"/>
              <c:x val="2.3728813559322035E-2"/>
              <c:y val="0.179545454545454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20285880762792"/>
          <c:y val="0.86595744680851061"/>
          <c:w val="0.82349272500521942"/>
          <c:h val="0.107696596780307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183676593189E-2"/>
          <c:y val="8.7963161809086116E-2"/>
          <c:w val="0.88296850812323269"/>
          <c:h val="0.65277925342532328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'GB5'!$K$10:$Z$10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'GB5'!$K$11:$Z$11</c:f>
              <c:numCache>
                <c:formatCode>0.0</c:formatCode>
                <c:ptCount val="11"/>
                <c:pt idx="0">
                  <c:v>190.23316498316498</c:v>
                </c:pt>
                <c:pt idx="1">
                  <c:v>195.54499151103565</c:v>
                </c:pt>
                <c:pt idx="2">
                  <c:v>179.60566615620215</c:v>
                </c:pt>
                <c:pt idx="3">
                  <c:v>179.50756429652043</c:v>
                </c:pt>
                <c:pt idx="4">
                  <c:v>181.73132075471699</c:v>
                </c:pt>
                <c:pt idx="5">
                  <c:v>174.57728253055356</c:v>
                </c:pt>
                <c:pt idx="6">
                  <c:v>174.28601997146933</c:v>
                </c:pt>
                <c:pt idx="7">
                  <c:v>170.42305037957212</c:v>
                </c:pt>
                <c:pt idx="8">
                  <c:v>171.04198210598761</c:v>
                </c:pt>
                <c:pt idx="9">
                  <c:v>174.33587786259542</c:v>
                </c:pt>
                <c:pt idx="10">
                  <c:v>178.55281690140845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34-41C1-BDF7-FB95892E8928}"/>
            </c:ext>
          </c:extLst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'GB5'!$K$10:$Z$10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'GB5'!$K$12:$Z$12</c:f>
              <c:numCache>
                <c:formatCode>0.0</c:formatCode>
                <c:ptCount val="11"/>
                <c:pt idx="0">
                  <c:v>122.73905723905725</c:v>
                </c:pt>
                <c:pt idx="1">
                  <c:v>126.30390492359932</c:v>
                </c:pt>
                <c:pt idx="2">
                  <c:v>116.01837672281776</c:v>
                </c:pt>
                <c:pt idx="3">
                  <c:v>116.36384266263238</c:v>
                </c:pt>
                <c:pt idx="4">
                  <c:v>117.8543396226415</c:v>
                </c:pt>
                <c:pt idx="5">
                  <c:v>113.46944644140906</c:v>
                </c:pt>
                <c:pt idx="6">
                  <c:v>113.74607703281028</c:v>
                </c:pt>
                <c:pt idx="7">
                  <c:v>111.39337474120083</c:v>
                </c:pt>
                <c:pt idx="8">
                  <c:v>111.7116311080523</c:v>
                </c:pt>
                <c:pt idx="9">
                  <c:v>113.59750173490632</c:v>
                </c:pt>
                <c:pt idx="10">
                  <c:v>116.08380281690141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34-41C1-BDF7-FB95892E8928}"/>
            </c:ext>
          </c:extLst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'GB5'!$K$10:$Z$10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'GB5'!$K$13:$Z$13</c:f>
              <c:numCache>
                <c:formatCode>0.0</c:formatCode>
                <c:ptCount val="11"/>
                <c:pt idx="0">
                  <c:v>67.494107744107751</c:v>
                </c:pt>
                <c:pt idx="1">
                  <c:v>69.241086587436328</c:v>
                </c:pt>
                <c:pt idx="2">
                  <c:v>63.587289433384377</c:v>
                </c:pt>
                <c:pt idx="3">
                  <c:v>63.143721633888049</c:v>
                </c:pt>
                <c:pt idx="4">
                  <c:v>63.876981132075471</c:v>
                </c:pt>
                <c:pt idx="5">
                  <c:v>61.107836089144499</c:v>
                </c:pt>
                <c:pt idx="6">
                  <c:v>60.53994293865906</c:v>
                </c:pt>
                <c:pt idx="7">
                  <c:v>59.029675638371288</c:v>
                </c:pt>
                <c:pt idx="8">
                  <c:v>59.330350997935305</c:v>
                </c:pt>
                <c:pt idx="9">
                  <c:v>60.738376127689108</c:v>
                </c:pt>
                <c:pt idx="10">
                  <c:v>62.469014084507045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34-41C1-BDF7-FB95892E8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7575696"/>
        <c:axId val="-847572432"/>
      </c:lineChart>
      <c:catAx>
        <c:axId val="-84757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7572432"/>
        <c:scaling>
          <c:orientation val="minMax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 b="0"/>
                  <a:t>průměrný počet žáků na ZUŠ</a:t>
                </a:r>
              </a:p>
            </c:rich>
          </c:tx>
          <c:layout>
            <c:manualLayout>
              <c:xMode val="edge"/>
              <c:yMode val="edge"/>
              <c:x val="1.1494252873563218E-2"/>
              <c:y val="0.243056041605910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47575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944122293660689E-2"/>
          <c:y val="0.86932100485660035"/>
          <c:w val="0.88752396296042846"/>
          <c:h val="9.8273870346154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 textlink="">
      <xdr:nvSpPr>
        <xdr:cNvPr id="1026" name="TL_U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67425" y="12287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 textlink="">
      <xdr:nvSpPr>
        <xdr:cNvPr id="1088" name="TL_U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067425" y="16764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 textlink="">
      <xdr:nvSpPr>
        <xdr:cNvPr id="1089" name="TL_U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067425" y="19907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 textlink="">
      <xdr:nvSpPr>
        <xdr:cNvPr id="1090" name="TL_U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067425" y="23907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 textlink="">
      <xdr:nvSpPr>
        <xdr:cNvPr id="1091" name="TL_U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067425" y="2705100"/>
          <a:ext cx="71437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 textlink="">
      <xdr:nvSpPr>
        <xdr:cNvPr id="1092" name="TL_U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67425" y="2933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 textlink="">
      <xdr:nvSpPr>
        <xdr:cNvPr id="1093" name="TL_U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67425" y="32480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 textlink="">
      <xdr:nvSpPr>
        <xdr:cNvPr id="1094" name="TL_U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67425" y="36385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 textlink="">
      <xdr:nvSpPr>
        <xdr:cNvPr id="1095" name="TL_U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67425" y="39528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 textlink="">
      <xdr:nvSpPr>
        <xdr:cNvPr id="1096" name="TL_U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67425" y="4352925"/>
          <a:ext cx="7143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 textlink="">
      <xdr:nvSpPr>
        <xdr:cNvPr id="1097" name="TL_U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67425" y="48006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 textlink="">
      <xdr:nvSpPr>
        <xdr:cNvPr id="1098" name="TL_U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67425" y="51054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 textlink="">
      <xdr:nvSpPr>
        <xdr:cNvPr id="1099" name="TL_U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67425" y="55626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 textlink="">
      <xdr:nvSpPr>
        <xdr:cNvPr id="1100" name="Text Box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67425" y="60293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 textlink="">
      <xdr:nvSpPr>
        <xdr:cNvPr id="1102" name="Text Box 78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67425" y="6448425"/>
          <a:ext cx="7143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 textlink="">
      <xdr:nvSpPr>
        <xdr:cNvPr id="1107" name="Text Box 8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67425" y="7010400"/>
          <a:ext cx="7143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 textlink="">
      <xdr:nvSpPr>
        <xdr:cNvPr id="1108" name="Text Box 84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067425" y="7019925"/>
          <a:ext cx="71437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 textlink="">
      <xdr:nvSpPr>
        <xdr:cNvPr id="1109" name="Text Box 85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067425" y="7620000"/>
          <a:ext cx="7143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 textlink="">
      <xdr:nvSpPr>
        <xdr:cNvPr id="1110" name="Text Box 86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067425" y="7629525"/>
          <a:ext cx="7143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 textlink="">
      <xdr:nvSpPr>
        <xdr:cNvPr id="1111" name="Text Box 87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067425" y="7953375"/>
          <a:ext cx="7143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 textlink="">
      <xdr:nvSpPr>
        <xdr:cNvPr id="1112" name="Text Box 88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67425" y="79629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 textlink="">
      <xdr:nvSpPr>
        <xdr:cNvPr id="1113" name="Text Box 89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67425" y="8382000"/>
          <a:ext cx="7143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 textlink="">
      <xdr:nvSpPr>
        <xdr:cNvPr id="1114" name="Text Box 90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67425" y="8391525"/>
          <a:ext cx="7143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 textlink="">
      <xdr:nvSpPr>
        <xdr:cNvPr id="1115" name="Text Box 9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067425" y="8715375"/>
          <a:ext cx="7143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8896</xdr:colOff>
      <xdr:row>5</xdr:row>
      <xdr:rowOff>103963</xdr:rowOff>
    </xdr:from>
    <xdr:to>
      <xdr:col>25</xdr:col>
      <xdr:colOff>8896</xdr:colOff>
      <xdr:row>36</xdr:row>
      <xdr:rowOff>74982</xdr:rowOff>
    </xdr:to>
    <xdr:grpSp>
      <xdr:nvGrpSpPr>
        <xdr:cNvPr id="3081" name="Group 7">
          <a:extLst>
            <a:ext uri="{FF2B5EF4-FFF2-40B4-BE49-F238E27FC236}">
              <a16:creationId xmlns:a16="http://schemas.microsoft.com/office/drawing/2014/main" xmlns="" id="{00000000-0008-0000-0E00-0000090C0000}"/>
            </a:ext>
          </a:extLst>
        </xdr:cNvPr>
        <xdr:cNvGrpSpPr>
          <a:grpSpLocks/>
        </xdr:cNvGrpSpPr>
      </xdr:nvGrpSpPr>
      <xdr:grpSpPr bwMode="auto">
        <a:xfrm>
          <a:off x="123196" y="618313"/>
          <a:ext cx="7229475" cy="5381219"/>
          <a:chOff x="13" y="57"/>
          <a:chExt cx="712" cy="559"/>
        </a:xfrm>
      </xdr:grpSpPr>
      <xdr:graphicFrame macro="">
        <xdr:nvGraphicFramePr>
          <xdr:cNvPr id="3082" name="graf 1">
            <a:extLst>
              <a:ext uri="{FF2B5EF4-FFF2-40B4-BE49-F238E27FC236}">
                <a16:creationId xmlns:a16="http://schemas.microsoft.com/office/drawing/2014/main" xmlns="" id="{00000000-0008-0000-0E00-00000A0C0000}"/>
              </a:ext>
            </a:extLst>
          </xdr:cNvPr>
          <xdr:cNvGraphicFramePr>
            <a:graphicFrameLocks/>
          </xdr:cNvGraphicFramePr>
        </xdr:nvGraphicFramePr>
        <xdr:xfrm>
          <a:off x="13" y="338"/>
          <a:ext cx="711" cy="2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083" name="graf 2">
            <a:extLst>
              <a:ext uri="{FF2B5EF4-FFF2-40B4-BE49-F238E27FC236}">
                <a16:creationId xmlns:a16="http://schemas.microsoft.com/office/drawing/2014/main" xmlns="" id="{00000000-0008-0000-0E00-00000B0C0000}"/>
              </a:ext>
            </a:extLst>
          </xdr:cNvPr>
          <xdr:cNvGraphicFramePr>
            <a:graphicFrameLocks/>
          </xdr:cNvGraphicFramePr>
        </xdr:nvGraphicFramePr>
        <xdr:xfrm>
          <a:off x="13" y="57"/>
          <a:ext cx="712" cy="2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4</xdr:row>
      <xdr:rowOff>66675</xdr:rowOff>
    </xdr:from>
    <xdr:to>
      <xdr:col>24</xdr:col>
      <xdr:colOff>506942</xdr:colOff>
      <xdr:row>27</xdr:row>
      <xdr:rowOff>19050</xdr:rowOff>
    </xdr:to>
    <xdr:graphicFrame macro="">
      <xdr:nvGraphicFramePr>
        <xdr:cNvPr id="4102" name="graf 1">
          <a:extLst>
            <a:ext uri="{FF2B5EF4-FFF2-40B4-BE49-F238E27FC236}">
              <a16:creationId xmlns:a16="http://schemas.microsoft.com/office/drawing/2014/main" xmlns="" id="{00000000-0008-0000-0F00-00000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5</xdr:row>
      <xdr:rowOff>30689</xdr:rowOff>
    </xdr:from>
    <xdr:to>
      <xdr:col>23</xdr:col>
      <xdr:colOff>0</xdr:colOff>
      <xdr:row>35</xdr:row>
      <xdr:rowOff>21166</xdr:rowOff>
    </xdr:to>
    <xdr:graphicFrame macro="">
      <xdr:nvGraphicFramePr>
        <xdr:cNvPr id="5126" name="graf 1">
          <a:extLst>
            <a:ext uri="{FF2B5EF4-FFF2-40B4-BE49-F238E27FC236}">
              <a16:creationId xmlns:a16="http://schemas.microsoft.com/office/drawing/2014/main" xmlns="" id="{00000000-0008-0000-10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4</xdr:row>
      <xdr:rowOff>49740</xdr:rowOff>
    </xdr:from>
    <xdr:to>
      <xdr:col>24</xdr:col>
      <xdr:colOff>603250</xdr:colOff>
      <xdr:row>30</xdr:row>
      <xdr:rowOff>84664</xdr:rowOff>
    </xdr:to>
    <xdr:graphicFrame macro="">
      <xdr:nvGraphicFramePr>
        <xdr:cNvPr id="6150" name="graf 1">
          <a:extLst>
            <a:ext uri="{FF2B5EF4-FFF2-40B4-BE49-F238E27FC236}">
              <a16:creationId xmlns:a16="http://schemas.microsoft.com/office/drawing/2014/main" xmlns="" id="{00000000-0008-0000-1100-00000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8467</xdr:colOff>
      <xdr:row>4</xdr:row>
      <xdr:rowOff>98423</xdr:rowOff>
    </xdr:from>
    <xdr:to>
      <xdr:col>25</xdr:col>
      <xdr:colOff>508000</xdr:colOff>
      <xdr:row>28</xdr:row>
      <xdr:rowOff>105833</xdr:rowOff>
    </xdr:to>
    <xdr:graphicFrame macro="">
      <xdr:nvGraphicFramePr>
        <xdr:cNvPr id="7174" name="graf 1">
          <a:extLst>
            <a:ext uri="{FF2B5EF4-FFF2-40B4-BE49-F238E27FC236}">
              <a16:creationId xmlns:a16="http://schemas.microsoft.com/office/drawing/2014/main" xmlns="" id="{00000000-0008-0000-1200-000006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&#253;vojov&#225;%20ro&#269;enka%202018\Vyv_b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&#253;vojov&#225;%20ro&#269;enka%202018\Vyv_b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6" refreshError="1"/>
      <sheetData sheetId="17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1229.9000000000001</v>
          </cell>
          <cell r="P13">
            <v>1245.4000000000001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134.69999999999999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1123.5999999999999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627.70000000000005</v>
          </cell>
          <cell r="O16">
            <v>585.29999999999995</v>
          </cell>
          <cell r="P16">
            <v>560.79999999999995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516.79999999999995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1067.4000000000001</v>
          </cell>
          <cell r="O19">
            <v>1098.9000000000001</v>
          </cell>
          <cell r="P19">
            <v>1115.4000000000001</v>
          </cell>
          <cell r="Q19">
            <v>1156.5999999999999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271.89999999999998</v>
          </cell>
          <cell r="P24">
            <v>259.60000000000002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8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17382.650000000001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0.92419803865263428</v>
          </cell>
          <cell r="L16">
            <v>0.9757892470224826</v>
          </cell>
          <cell r="M16">
            <v>0.99450181789937153</v>
          </cell>
          <cell r="N16">
            <v>0.9964886815393269</v>
          </cell>
          <cell r="O16">
            <v>0.99589728679947076</v>
          </cell>
          <cell r="P16">
            <v>0.95429634964844146</v>
          </cell>
          <cell r="Q16">
            <v>0.99065317555547783</v>
          </cell>
        </row>
        <row r="17">
          <cell r="K17">
            <v>7.5801961347365651E-2</v>
          </cell>
          <cell r="L17">
            <v>2.4210752977517347E-2</v>
          </cell>
          <cell r="M17">
            <v>5.4981821006285844E-3</v>
          </cell>
          <cell r="N17">
            <v>3.5113184606731435E-3</v>
          </cell>
          <cell r="O17">
            <v>4.1027132005293596E-3</v>
          </cell>
          <cell r="P17">
            <v>4.5703650351558531E-2</v>
          </cell>
          <cell r="Q17">
            <v>9.346824444522157E-3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0.99808377912406709</v>
          </cell>
          <cell r="O22">
            <v>1</v>
          </cell>
          <cell r="P22">
            <v>1</v>
          </cell>
          <cell r="Q22">
            <v>0.99726561896034449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1.916220875932859E-3</v>
          </cell>
          <cell r="O23">
            <v>0</v>
          </cell>
          <cell r="P23">
            <v>0</v>
          </cell>
          <cell r="Q23">
            <v>2.7343810396555633E-3</v>
          </cell>
        </row>
        <row r="25">
          <cell r="K25">
            <v>716265.31</v>
          </cell>
          <cell r="L25">
            <v>657863.30000000005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637632.56999999995</v>
          </cell>
        </row>
        <row r="26">
          <cell r="K26">
            <v>658003.52</v>
          </cell>
          <cell r="L26">
            <v>640480.65</v>
          </cell>
          <cell r="M26">
            <v>655969.69999999995</v>
          </cell>
          <cell r="N26">
            <v>654876.99</v>
          </cell>
          <cell r="O26">
            <v>627068.06000000006</v>
          </cell>
          <cell r="P26">
            <v>623720.41</v>
          </cell>
          <cell r="Q26">
            <v>631181.06999999995</v>
          </cell>
        </row>
        <row r="27">
          <cell r="K27">
            <v>58261.79</v>
          </cell>
          <cell r="L27">
            <v>17382.650000000001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0.91865892541968841</v>
          </cell>
          <cell r="L28">
            <v>0.97357710940859599</v>
          </cell>
          <cell r="M28">
            <v>0.99395916145307728</v>
          </cell>
          <cell r="N28">
            <v>0.996358576262655</v>
          </cell>
          <cell r="O28">
            <v>0.99555470359575815</v>
          </cell>
          <cell r="P28">
            <v>0.95081825241177442</v>
          </cell>
          <cell r="Q28">
            <v>0.98988210404622212</v>
          </cell>
        </row>
        <row r="29">
          <cell r="K29">
            <v>8.1341074580311576E-2</v>
          </cell>
          <cell r="L29">
            <v>2.6422890591403986E-2</v>
          </cell>
          <cell r="M29">
            <v>6.0408385469227759E-3</v>
          </cell>
          <cell r="N29">
            <v>3.6414237373449915E-3</v>
          </cell>
          <cell r="O29">
            <v>4.4452964042418991E-3</v>
          </cell>
          <cell r="P29">
            <v>4.9181747588225598E-2</v>
          </cell>
          <cell r="Q29">
            <v>1.0117895953777895E-2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151.58498969999997</v>
          </cell>
          <cell r="O31">
            <v>149.79972682000005</v>
          </cell>
          <cell r="P31">
            <v>162.80350399</v>
          </cell>
          <cell r="Q31">
            <v>161.87480193999997</v>
          </cell>
        </row>
        <row r="32">
          <cell r="K32">
            <v>6.33389144225308E-3</v>
          </cell>
          <cell r="L32">
            <v>5.5849784956745977E-3</v>
          </cell>
          <cell r="M32">
            <v>5.1334541668193595E-3</v>
          </cell>
          <cell r="N32">
            <v>4.6896537804098958E-3</v>
          </cell>
          <cell r="O32">
            <v>4.5558361452824967E-3</v>
          </cell>
          <cell r="P32">
            <v>4.3359250427641854E-3</v>
          </cell>
          <cell r="Q32">
            <v>4.3102668953912673E-3</v>
          </cell>
        </row>
        <row r="33">
          <cell r="K33">
            <v>3057.66</v>
          </cell>
          <cell r="L33">
            <v>3257.9720000000002</v>
          </cell>
          <cell r="M33">
            <v>3507.1309999999999</v>
          </cell>
          <cell r="N33">
            <v>3831.819</v>
          </cell>
          <cell r="O33">
            <v>4015.346</v>
          </cell>
          <cell r="P33">
            <v>3921.8270000000002</v>
          </cell>
          <cell r="Q33">
            <v>3953.6509999999998</v>
          </cell>
        </row>
        <row r="34">
          <cell r="K34">
            <v>2.5137043032907522E-4</v>
          </cell>
          <cell r="L34">
            <v>2.2037399339220842E-4</v>
          </cell>
          <cell r="M34">
            <v>2.067480199627559E-4</v>
          </cell>
          <cell r="N34">
            <v>1.8552053737402521E-4</v>
          </cell>
          <cell r="O34">
            <v>1.6996368681553221E-4</v>
          </cell>
          <cell r="P34">
            <v>1.7999360757116518E-4</v>
          </cell>
          <cell r="Q34">
            <v>1.7647576885263772E-4</v>
          </cell>
        </row>
        <row r="36">
          <cell r="K36">
            <v>240951.54300000001</v>
          </cell>
          <cell r="L36">
            <v>259704.91099999999</v>
          </cell>
          <cell r="M36">
            <v>291056.80099999998</v>
          </cell>
          <cell r="N36">
            <v>271140.935</v>
          </cell>
          <cell r="O36" t="str">
            <v xml:space="preserve">. </v>
          </cell>
          <cell r="P36" t="str">
            <v>.</v>
          </cell>
          <cell r="Q36" t="str">
            <v>.</v>
          </cell>
        </row>
        <row r="37">
          <cell r="K37">
            <v>188611.54300000001</v>
          </cell>
          <cell r="L37">
            <v>199595.91099999999</v>
          </cell>
          <cell r="M37">
            <v>225920.80100000001</v>
          </cell>
          <cell r="N37">
            <v>217632.935</v>
          </cell>
          <cell r="O37" t="str">
            <v xml:space="preserve"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0.37069475833678101</v>
          </cell>
          <cell r="M40">
            <v>0.40362571118214707</v>
          </cell>
          <cell r="N40">
            <v>0.38141529908685717</v>
          </cell>
          <cell r="O40" t="str">
            <v xml:space="preserve">. </v>
          </cell>
          <cell r="P40" t="str">
            <v>.</v>
          </cell>
          <cell r="Q40" t="str">
            <v>.</v>
          </cell>
        </row>
      </sheetData>
      <sheetData sheetId="19"/>
      <sheetData sheetId="20">
        <row r="20">
          <cell r="K20">
            <v>98.1</v>
          </cell>
          <cell r="L20">
            <v>100</v>
          </cell>
          <cell r="M20">
            <v>83</v>
          </cell>
          <cell r="N20">
            <v>85.3</v>
          </cell>
          <cell r="O20">
            <v>90.7</v>
          </cell>
          <cell r="P20">
            <v>91.7</v>
          </cell>
          <cell r="Q20">
            <v>93</v>
          </cell>
        </row>
        <row r="21">
          <cell r="K21">
            <v>2.8000000000000001E-2</v>
          </cell>
          <cell r="L21">
            <v>1.9E-2</v>
          </cell>
          <cell r="M21">
            <v>2.5000000000000001E-2</v>
          </cell>
          <cell r="N21">
            <v>2.8000000000000001E-2</v>
          </cell>
          <cell r="O21">
            <v>6.3E-2</v>
          </cell>
          <cell r="P21">
            <v>0.01</v>
          </cell>
          <cell r="Q21">
            <v>1.4999999999999999E-2</v>
          </cell>
        </row>
      </sheetData>
      <sheetData sheetId="21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2">
        <row r="13">
          <cell r="K13">
            <v>264776</v>
          </cell>
          <cell r="L13">
            <v>289464</v>
          </cell>
          <cell r="M13">
            <v>316176</v>
          </cell>
          <cell r="N13">
            <v>343943</v>
          </cell>
          <cell r="O13">
            <v>368051</v>
          </cell>
          <cell r="P13">
            <v>388991</v>
          </cell>
          <cell r="Q13">
            <v>395980</v>
          </cell>
        </row>
        <row r="14">
          <cell r="K14">
            <v>207990</v>
          </cell>
          <cell r="L14">
            <v>223148</v>
          </cell>
          <cell r="M14">
            <v>238173</v>
          </cell>
          <cell r="N14">
            <v>251908</v>
          </cell>
          <cell r="O14">
            <v>263898</v>
          </cell>
          <cell r="P14">
            <v>277039</v>
          </cell>
          <cell r="Q14">
            <v>283513</v>
          </cell>
        </row>
        <row r="15">
          <cell r="K15">
            <v>89856</v>
          </cell>
          <cell r="L15">
            <v>112822</v>
          </cell>
          <cell r="M15">
            <v>132777</v>
          </cell>
          <cell r="N15">
            <v>149150</v>
          </cell>
          <cell r="O15">
            <v>161171</v>
          </cell>
          <cell r="P15">
            <v>170885</v>
          </cell>
          <cell r="Q15">
            <v>176315</v>
          </cell>
        </row>
        <row r="16">
          <cell r="K16">
            <v>99085</v>
          </cell>
          <cell r="L16">
            <v>86446</v>
          </cell>
          <cell r="M16">
            <v>73489</v>
          </cell>
          <cell r="N16">
            <v>60174</v>
          </cell>
          <cell r="O16">
            <v>49292</v>
          </cell>
          <cell r="P16">
            <v>42937</v>
          </cell>
          <cell r="Q16">
            <v>38094</v>
          </cell>
        </row>
        <row r="17">
          <cell r="K17">
            <v>11800</v>
          </cell>
          <cell r="L17">
            <v>16460</v>
          </cell>
          <cell r="M17">
            <v>24629</v>
          </cell>
          <cell r="N17">
            <v>35351</v>
          </cell>
          <cell r="O17">
            <v>45942</v>
          </cell>
          <cell r="P17">
            <v>54648</v>
          </cell>
          <cell r="Q17">
            <v>59441</v>
          </cell>
        </row>
        <row r="18">
          <cell r="K18">
            <v>10017</v>
          </cell>
          <cell r="L18">
            <v>10101</v>
          </cell>
          <cell r="M18">
            <v>9973</v>
          </cell>
          <cell r="N18">
            <v>9961</v>
          </cell>
          <cell r="O18">
            <v>10503</v>
          </cell>
          <cell r="P18">
            <v>11589</v>
          </cell>
          <cell r="Q18">
            <v>12499</v>
          </cell>
        </row>
        <row r="19">
          <cell r="K19">
            <v>58847</v>
          </cell>
          <cell r="L19">
            <v>68687</v>
          </cell>
          <cell r="M19">
            <v>80777</v>
          </cell>
          <cell r="N19">
            <v>95347</v>
          </cell>
          <cell r="O19">
            <v>107985</v>
          </cell>
          <cell r="P19">
            <v>116292</v>
          </cell>
          <cell r="Q19">
            <v>116738</v>
          </cell>
        </row>
        <row r="20">
          <cell r="K20">
            <v>33868</v>
          </cell>
          <cell r="L20">
            <v>41940</v>
          </cell>
          <cell r="M20">
            <v>50128</v>
          </cell>
          <cell r="N20">
            <v>60121</v>
          </cell>
          <cell r="O20">
            <v>69423</v>
          </cell>
          <cell r="P20">
            <v>74364</v>
          </cell>
          <cell r="Q20">
            <v>73515</v>
          </cell>
        </row>
        <row r="21">
          <cell r="K21">
            <v>8356</v>
          </cell>
          <cell r="L21">
            <v>7092</v>
          </cell>
          <cell r="M21">
            <v>6041</v>
          </cell>
          <cell r="N21">
            <v>5052</v>
          </cell>
          <cell r="O21">
            <v>4095</v>
          </cell>
          <cell r="P21">
            <v>3156</v>
          </cell>
          <cell r="Q21">
            <v>2655</v>
          </cell>
        </row>
        <row r="22">
          <cell r="K22">
            <v>5482</v>
          </cell>
          <cell r="L22">
            <v>7632</v>
          </cell>
          <cell r="M22">
            <v>11469</v>
          </cell>
          <cell r="N22">
            <v>16382</v>
          </cell>
          <cell r="O22">
            <v>20732</v>
          </cell>
          <cell r="P22">
            <v>25165</v>
          </cell>
          <cell r="Q22">
            <v>27412</v>
          </cell>
        </row>
        <row r="23">
          <cell r="K23">
            <v>11476</v>
          </cell>
          <cell r="L23">
            <v>12281</v>
          </cell>
          <cell r="M23">
            <v>13387</v>
          </cell>
          <cell r="N23">
            <v>14064</v>
          </cell>
          <cell r="O23">
            <v>14049</v>
          </cell>
          <cell r="P23">
            <v>13954</v>
          </cell>
          <cell r="Q23">
            <v>13462</v>
          </cell>
        </row>
        <row r="25">
          <cell r="K25">
            <v>247726</v>
          </cell>
          <cell r="L25">
            <v>268599</v>
          </cell>
          <cell r="M25">
            <v>292325</v>
          </cell>
          <cell r="N25">
            <v>316915</v>
          </cell>
          <cell r="O25">
            <v>337946</v>
          </cell>
          <cell r="P25">
            <v>354586</v>
          </cell>
          <cell r="Q25">
            <v>358493</v>
          </cell>
        </row>
        <row r="26">
          <cell r="K26">
            <v>194095</v>
          </cell>
          <cell r="L26">
            <v>206801</v>
          </cell>
          <cell r="M26">
            <v>219812</v>
          </cell>
          <cell r="N26">
            <v>231346</v>
          </cell>
          <cell r="O26">
            <v>241289</v>
          </cell>
          <cell r="P26">
            <v>251468</v>
          </cell>
          <cell r="Q26">
            <v>255361</v>
          </cell>
        </row>
        <row r="27">
          <cell r="K27">
            <v>84506</v>
          </cell>
          <cell r="L27">
            <v>105601</v>
          </cell>
          <cell r="M27">
            <v>123797</v>
          </cell>
          <cell r="N27">
            <v>138504</v>
          </cell>
          <cell r="O27">
            <v>149506</v>
          </cell>
          <cell r="P27">
            <v>157623</v>
          </cell>
          <cell r="Q27">
            <v>161416</v>
          </cell>
        </row>
        <row r="28">
          <cell r="K28">
            <v>91892</v>
          </cell>
          <cell r="L28">
            <v>79165</v>
          </cell>
          <cell r="M28">
            <v>66538</v>
          </cell>
          <cell r="N28">
            <v>53633</v>
          </cell>
          <cell r="O28">
            <v>43092</v>
          </cell>
          <cell r="P28">
            <v>36607</v>
          </cell>
          <cell r="Q28">
            <v>31716</v>
          </cell>
        </row>
        <row r="29">
          <cell r="K29">
            <v>11146</v>
          </cell>
          <cell r="L29">
            <v>15451</v>
          </cell>
          <cell r="M29">
            <v>23220</v>
          </cell>
          <cell r="N29">
            <v>33082</v>
          </cell>
          <cell r="O29">
            <v>42341</v>
          </cell>
          <cell r="P29">
            <v>49952</v>
          </cell>
          <cell r="Q29">
            <v>54006</v>
          </cell>
        </row>
        <row r="30">
          <cell r="K30">
            <v>9155</v>
          </cell>
          <cell r="L30">
            <v>9096</v>
          </cell>
          <cell r="M30">
            <v>8780</v>
          </cell>
          <cell r="N30">
            <v>8636</v>
          </cell>
          <cell r="O30">
            <v>9124</v>
          </cell>
          <cell r="P30">
            <v>10079</v>
          </cell>
          <cell r="Q30">
            <v>10839</v>
          </cell>
        </row>
        <row r="31">
          <cell r="K31">
            <v>55627</v>
          </cell>
          <cell r="L31">
            <v>64085</v>
          </cell>
          <cell r="M31">
            <v>75175</v>
          </cell>
          <cell r="N31">
            <v>88718</v>
          </cell>
          <cell r="O31">
            <v>100300</v>
          </cell>
          <cell r="P31">
            <v>107227</v>
          </cell>
          <cell r="Q31">
            <v>107164</v>
          </cell>
        </row>
        <row r="32">
          <cell r="K32">
            <v>31640</v>
          </cell>
          <cell r="L32">
            <v>38662</v>
          </cell>
          <cell r="M32">
            <v>46369</v>
          </cell>
          <cell r="N32">
            <v>56077</v>
          </cell>
          <cell r="O32">
            <v>64841</v>
          </cell>
          <cell r="P32">
            <v>69091</v>
          </cell>
          <cell r="Q32">
            <v>68178</v>
          </cell>
        </row>
        <row r="33">
          <cell r="K33">
            <v>8249</v>
          </cell>
          <cell r="L33">
            <v>7010</v>
          </cell>
          <cell r="M33">
            <v>5969</v>
          </cell>
          <cell r="N33">
            <v>4978</v>
          </cell>
          <cell r="O33">
            <v>4045</v>
          </cell>
          <cell r="P33">
            <v>3125</v>
          </cell>
          <cell r="Q33">
            <v>2630</v>
          </cell>
        </row>
        <row r="34">
          <cell r="K34">
            <v>5305</v>
          </cell>
          <cell r="L34">
            <v>7179</v>
          </cell>
          <cell r="M34">
            <v>10596</v>
          </cell>
          <cell r="N34">
            <v>14932</v>
          </cell>
          <cell r="O34">
            <v>18824</v>
          </cell>
          <cell r="P34">
            <v>22661</v>
          </cell>
          <cell r="Q34">
            <v>24534</v>
          </cell>
        </row>
        <row r="35">
          <cell r="K35">
            <v>10764</v>
          </cell>
          <cell r="L35">
            <v>11488</v>
          </cell>
          <cell r="M35">
            <v>12481</v>
          </cell>
          <cell r="N35">
            <v>12994</v>
          </cell>
          <cell r="O35">
            <v>12897</v>
          </cell>
          <cell r="P35">
            <v>12685</v>
          </cell>
          <cell r="Q35">
            <v>12116</v>
          </cell>
        </row>
        <row r="37">
          <cell r="K37">
            <v>17071</v>
          </cell>
          <cell r="L37">
            <v>20884</v>
          </cell>
          <cell r="M37">
            <v>23867</v>
          </cell>
          <cell r="N37">
            <v>27047</v>
          </cell>
          <cell r="O37">
            <v>30128</v>
          </cell>
          <cell r="P37">
            <v>34439</v>
          </cell>
          <cell r="Q37">
            <v>37507</v>
          </cell>
        </row>
        <row r="38">
          <cell r="K38">
            <v>13908</v>
          </cell>
          <cell r="L38">
            <v>16354</v>
          </cell>
          <cell r="M38">
            <v>18369</v>
          </cell>
          <cell r="N38">
            <v>20575</v>
          </cell>
          <cell r="O38">
            <v>22621</v>
          </cell>
          <cell r="P38">
            <v>25585</v>
          </cell>
          <cell r="Q38">
            <v>28165</v>
          </cell>
        </row>
        <row r="39">
          <cell r="K39">
            <v>5357</v>
          </cell>
          <cell r="L39">
            <v>7224</v>
          </cell>
          <cell r="M39">
            <v>8983</v>
          </cell>
          <cell r="N39">
            <v>10651</v>
          </cell>
          <cell r="O39">
            <v>11668</v>
          </cell>
          <cell r="P39">
            <v>13269</v>
          </cell>
          <cell r="Q39">
            <v>14906</v>
          </cell>
        </row>
        <row r="40">
          <cell r="K40">
            <v>7194</v>
          </cell>
          <cell r="L40">
            <v>7282</v>
          </cell>
          <cell r="M40">
            <v>6951</v>
          </cell>
          <cell r="N40">
            <v>6541</v>
          </cell>
          <cell r="O40">
            <v>6201</v>
          </cell>
          <cell r="P40">
            <v>6330</v>
          </cell>
          <cell r="Q40">
            <v>6378</v>
          </cell>
        </row>
        <row r="41">
          <cell r="K41">
            <v>655</v>
          </cell>
          <cell r="L41">
            <v>1009</v>
          </cell>
          <cell r="M41">
            <v>1411</v>
          </cell>
          <cell r="N41">
            <v>2270</v>
          </cell>
          <cell r="O41">
            <v>3601</v>
          </cell>
          <cell r="P41">
            <v>4696</v>
          </cell>
          <cell r="Q41">
            <v>5436</v>
          </cell>
        </row>
        <row r="42">
          <cell r="K42">
            <v>862</v>
          </cell>
          <cell r="L42">
            <v>1005</v>
          </cell>
          <cell r="M42">
            <v>1193</v>
          </cell>
          <cell r="N42">
            <v>1325</v>
          </cell>
          <cell r="O42">
            <v>1379</v>
          </cell>
          <cell r="P42">
            <v>1511</v>
          </cell>
          <cell r="Q42">
            <v>1661</v>
          </cell>
        </row>
        <row r="43">
          <cell r="K43">
            <v>3220</v>
          </cell>
          <cell r="L43">
            <v>4607</v>
          </cell>
          <cell r="M43">
            <v>5606</v>
          </cell>
          <cell r="N43">
            <v>6631</v>
          </cell>
          <cell r="O43">
            <v>7690</v>
          </cell>
          <cell r="P43">
            <v>9076</v>
          </cell>
          <cell r="Q43">
            <v>9577</v>
          </cell>
        </row>
        <row r="44">
          <cell r="K44">
            <v>2228</v>
          </cell>
          <cell r="L44">
            <v>3280</v>
          </cell>
          <cell r="M44">
            <v>3759</v>
          </cell>
          <cell r="N44">
            <v>4044</v>
          </cell>
          <cell r="O44">
            <v>4584</v>
          </cell>
          <cell r="P44">
            <v>5278</v>
          </cell>
          <cell r="Q44">
            <v>5337</v>
          </cell>
        </row>
        <row r="45">
          <cell r="K45">
            <v>107</v>
          </cell>
          <cell r="L45">
            <v>82</v>
          </cell>
          <cell r="M45">
            <v>72</v>
          </cell>
          <cell r="N45">
            <v>74</v>
          </cell>
          <cell r="O45">
            <v>50</v>
          </cell>
          <cell r="P45">
            <v>31</v>
          </cell>
          <cell r="Q45">
            <v>25</v>
          </cell>
        </row>
        <row r="46">
          <cell r="K46">
            <v>177</v>
          </cell>
          <cell r="L46">
            <v>453</v>
          </cell>
          <cell r="M46">
            <v>873</v>
          </cell>
          <cell r="N46">
            <v>1450</v>
          </cell>
          <cell r="O46">
            <v>1908</v>
          </cell>
          <cell r="P46">
            <v>2506</v>
          </cell>
          <cell r="Q46">
            <v>2878</v>
          </cell>
        </row>
        <row r="47">
          <cell r="K47">
            <v>712</v>
          </cell>
          <cell r="L47">
            <v>794</v>
          </cell>
          <cell r="M47">
            <v>908</v>
          </cell>
          <cell r="N47">
            <v>1071</v>
          </cell>
          <cell r="O47">
            <v>1153</v>
          </cell>
          <cell r="P47">
            <v>1271</v>
          </cell>
          <cell r="Q47">
            <v>1348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K13">
            <v>21514</v>
          </cell>
          <cell r="L13">
            <v>23282</v>
          </cell>
          <cell r="M13">
            <v>24656</v>
          </cell>
          <cell r="N13">
            <v>26548</v>
          </cell>
          <cell r="O13">
            <v>28095</v>
          </cell>
          <cell r="P13">
            <v>29881</v>
          </cell>
          <cell r="Q13">
            <v>32064</v>
          </cell>
        </row>
        <row r="14">
          <cell r="K14">
            <v>69904</v>
          </cell>
          <cell r="L14">
            <v>74423</v>
          </cell>
          <cell r="M14">
            <v>79484</v>
          </cell>
          <cell r="N14">
            <v>82269</v>
          </cell>
          <cell r="O14">
            <v>83916</v>
          </cell>
          <cell r="P14">
            <v>86028</v>
          </cell>
          <cell r="Q14">
            <v>86579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12799</v>
          </cell>
          <cell r="O15">
            <v>13817</v>
          </cell>
          <cell r="P15">
            <v>14560</v>
          </cell>
          <cell r="Q15">
            <v>14990</v>
          </cell>
        </row>
        <row r="16">
          <cell r="K16">
            <v>20075</v>
          </cell>
          <cell r="L16">
            <v>22027</v>
          </cell>
          <cell r="M16">
            <v>24110</v>
          </cell>
          <cell r="N16">
            <v>25392</v>
          </cell>
          <cell r="O16">
            <v>26694</v>
          </cell>
          <cell r="P16">
            <v>27662</v>
          </cell>
          <cell r="Q16">
            <v>28734</v>
          </cell>
        </row>
        <row r="17">
          <cell r="K17">
            <v>38192</v>
          </cell>
          <cell r="L17">
            <v>42372</v>
          </cell>
          <cell r="M17">
            <v>47705</v>
          </cell>
          <cell r="N17">
            <v>53733</v>
          </cell>
          <cell r="O17">
            <v>60160</v>
          </cell>
          <cell r="P17">
            <v>65929</v>
          </cell>
          <cell r="Q17">
            <v>67298</v>
          </cell>
        </row>
        <row r="18">
          <cell r="K18">
            <v>54988</v>
          </cell>
          <cell r="L18">
            <v>62039</v>
          </cell>
          <cell r="M18">
            <v>70553</v>
          </cell>
          <cell r="N18">
            <v>81038</v>
          </cell>
          <cell r="O18">
            <v>90271</v>
          </cell>
          <cell r="P18">
            <v>97782</v>
          </cell>
          <cell r="Q18">
            <v>99082</v>
          </cell>
        </row>
        <row r="19">
          <cell r="K19">
            <v>12578</v>
          </cell>
          <cell r="L19">
            <v>13322</v>
          </cell>
          <cell r="M19">
            <v>14039</v>
          </cell>
          <cell r="N19">
            <v>15077</v>
          </cell>
          <cell r="O19">
            <v>16136</v>
          </cell>
          <cell r="P19">
            <v>16963</v>
          </cell>
          <cell r="Q19">
            <v>16162</v>
          </cell>
        </row>
        <row r="20">
          <cell r="K20">
            <v>36455</v>
          </cell>
          <cell r="L20">
            <v>39674</v>
          </cell>
          <cell r="M20">
            <v>42176</v>
          </cell>
          <cell r="N20">
            <v>45660</v>
          </cell>
          <cell r="O20">
            <v>47564</v>
          </cell>
          <cell r="P20">
            <v>48355</v>
          </cell>
          <cell r="Q20">
            <v>48403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8183</v>
          </cell>
          <cell r="O21">
            <v>9044</v>
          </cell>
          <cell r="P21">
            <v>9787</v>
          </cell>
          <cell r="Q21">
            <v>10236</v>
          </cell>
        </row>
        <row r="23">
          <cell r="K23">
            <v>18543</v>
          </cell>
          <cell r="L23">
            <v>19884</v>
          </cell>
          <cell r="M23">
            <v>20821</v>
          </cell>
          <cell r="N23">
            <v>22338</v>
          </cell>
          <cell r="O23">
            <v>23704</v>
          </cell>
          <cell r="P23">
            <v>25440</v>
          </cell>
          <cell r="Q23">
            <v>27717</v>
          </cell>
        </row>
        <row r="24">
          <cell r="K24">
            <v>58637</v>
          </cell>
          <cell r="L24">
            <v>61444</v>
          </cell>
          <cell r="M24">
            <v>64465</v>
          </cell>
          <cell r="N24">
            <v>65400</v>
          </cell>
          <cell r="O24">
            <v>65248</v>
          </cell>
          <cell r="P24">
            <v>67094</v>
          </cell>
          <cell r="Q24">
            <v>67758</v>
          </cell>
        </row>
        <row r="25">
          <cell r="K25">
            <v>8386</v>
          </cell>
          <cell r="L25">
            <v>9145</v>
          </cell>
          <cell r="M25">
            <v>9666</v>
          </cell>
          <cell r="N25">
            <v>10124</v>
          </cell>
          <cell r="O25">
            <v>10606</v>
          </cell>
          <cell r="P25">
            <v>10896</v>
          </cell>
          <cell r="Q25">
            <v>11149</v>
          </cell>
        </row>
        <row r="26">
          <cell r="K26">
            <v>16834</v>
          </cell>
          <cell r="L26">
            <v>18702</v>
          </cell>
          <cell r="M26">
            <v>20561</v>
          </cell>
          <cell r="N26">
            <v>21533</v>
          </cell>
          <cell r="O26">
            <v>22286</v>
          </cell>
          <cell r="P26">
            <v>22766</v>
          </cell>
          <cell r="Q26">
            <v>23585</v>
          </cell>
        </row>
        <row r="27">
          <cell r="K27">
            <v>28672</v>
          </cell>
          <cell r="L27">
            <v>31503</v>
          </cell>
          <cell r="M27">
            <v>34919</v>
          </cell>
          <cell r="N27">
            <v>38241</v>
          </cell>
          <cell r="O27">
            <v>42038</v>
          </cell>
          <cell r="P27">
            <v>45542</v>
          </cell>
          <cell r="Q27">
            <v>47134</v>
          </cell>
        </row>
        <row r="28">
          <cell r="K28">
            <v>40448</v>
          </cell>
          <cell r="L28">
            <v>43979</v>
          </cell>
          <cell r="M28">
            <v>47833</v>
          </cell>
          <cell r="N28">
            <v>53405</v>
          </cell>
          <cell r="O28">
            <v>58188</v>
          </cell>
          <cell r="P28">
            <v>62774</v>
          </cell>
          <cell r="Q28">
            <v>64069</v>
          </cell>
        </row>
        <row r="29">
          <cell r="K29">
            <v>10846</v>
          </cell>
          <cell r="L29">
            <v>11127</v>
          </cell>
          <cell r="M29">
            <v>11577</v>
          </cell>
          <cell r="N29">
            <v>11827</v>
          </cell>
          <cell r="O29">
            <v>12309</v>
          </cell>
          <cell r="P29">
            <v>12664</v>
          </cell>
          <cell r="Q29">
            <v>11951</v>
          </cell>
        </row>
        <row r="30">
          <cell r="K30">
            <v>24226</v>
          </cell>
          <cell r="L30">
            <v>25539</v>
          </cell>
          <cell r="M30">
            <v>26024</v>
          </cell>
          <cell r="N30">
            <v>26405</v>
          </cell>
          <cell r="O30">
            <v>26586</v>
          </cell>
          <cell r="P30">
            <v>26176</v>
          </cell>
          <cell r="Q30">
            <v>25879</v>
          </cell>
        </row>
        <row r="31">
          <cell r="K31">
            <v>5066</v>
          </cell>
          <cell r="L31">
            <v>5574</v>
          </cell>
          <cell r="M31">
            <v>6244</v>
          </cell>
          <cell r="N31">
            <v>6798</v>
          </cell>
          <cell r="O31">
            <v>7522</v>
          </cell>
          <cell r="P31">
            <v>8228</v>
          </cell>
          <cell r="Q31">
            <v>8642</v>
          </cell>
        </row>
        <row r="33">
          <cell r="K33">
            <v>2998</v>
          </cell>
          <cell r="L33">
            <v>3426</v>
          </cell>
          <cell r="M33">
            <v>3862</v>
          </cell>
          <cell r="N33">
            <v>4240</v>
          </cell>
          <cell r="O33">
            <v>4430</v>
          </cell>
          <cell r="P33">
            <v>4477</v>
          </cell>
          <cell r="Q33">
            <v>4388</v>
          </cell>
        </row>
        <row r="34">
          <cell r="K34">
            <v>11441</v>
          </cell>
          <cell r="L34">
            <v>13122</v>
          </cell>
          <cell r="M34">
            <v>15145</v>
          </cell>
          <cell r="N34">
            <v>17047</v>
          </cell>
          <cell r="O34">
            <v>18863</v>
          </cell>
          <cell r="P34">
            <v>19170</v>
          </cell>
          <cell r="Q34">
            <v>19088</v>
          </cell>
        </row>
        <row r="35">
          <cell r="K35">
            <v>1894</v>
          </cell>
          <cell r="L35">
            <v>2156</v>
          </cell>
          <cell r="M35">
            <v>2521</v>
          </cell>
          <cell r="N35">
            <v>2709</v>
          </cell>
          <cell r="O35">
            <v>3261</v>
          </cell>
          <cell r="P35">
            <v>3727</v>
          </cell>
          <cell r="Q35">
            <v>3893</v>
          </cell>
        </row>
        <row r="36">
          <cell r="K36">
            <v>3250</v>
          </cell>
          <cell r="L36">
            <v>3334</v>
          </cell>
          <cell r="M36">
            <v>3559</v>
          </cell>
          <cell r="N36">
            <v>3871</v>
          </cell>
          <cell r="O36">
            <v>4422</v>
          </cell>
          <cell r="P36">
            <v>4909</v>
          </cell>
          <cell r="Q36">
            <v>5166</v>
          </cell>
        </row>
        <row r="37">
          <cell r="K37">
            <v>9813</v>
          </cell>
          <cell r="L37">
            <v>11192</v>
          </cell>
          <cell r="M37">
            <v>13197</v>
          </cell>
          <cell r="N37">
            <v>15962</v>
          </cell>
          <cell r="O37">
            <v>18649</v>
          </cell>
          <cell r="P37">
            <v>20969</v>
          </cell>
          <cell r="Q37">
            <v>20703</v>
          </cell>
        </row>
        <row r="38">
          <cell r="K38">
            <v>14647</v>
          </cell>
          <cell r="L38">
            <v>18179</v>
          </cell>
          <cell r="M38">
            <v>22862</v>
          </cell>
          <cell r="N38">
            <v>27839</v>
          </cell>
          <cell r="O38">
            <v>32305</v>
          </cell>
          <cell r="P38">
            <v>35260</v>
          </cell>
          <cell r="Q38">
            <v>35267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3298</v>
          </cell>
          <cell r="O39">
            <v>3877</v>
          </cell>
          <cell r="P39">
            <v>4357</v>
          </cell>
          <cell r="Q39">
            <v>4280</v>
          </cell>
        </row>
        <row r="40">
          <cell r="K40">
            <v>12309</v>
          </cell>
          <cell r="L40">
            <v>14251</v>
          </cell>
          <cell r="M40">
            <v>16310</v>
          </cell>
          <cell r="N40">
            <v>19452</v>
          </cell>
          <cell r="O40">
            <v>21203</v>
          </cell>
          <cell r="P40">
            <v>22460</v>
          </cell>
          <cell r="Q40">
            <v>22832</v>
          </cell>
        </row>
        <row r="41">
          <cell r="K41">
            <v>1035</v>
          </cell>
          <cell r="L41">
            <v>1155</v>
          </cell>
          <cell r="M41">
            <v>1229</v>
          </cell>
          <cell r="N41">
            <v>1415</v>
          </cell>
          <cell r="O41">
            <v>1565</v>
          </cell>
          <cell r="P41">
            <v>1606</v>
          </cell>
          <cell r="Q41">
            <v>1645</v>
          </cell>
        </row>
      </sheetData>
      <sheetData sheetId="38" refreshError="1"/>
      <sheetData sheetId="39" refreshError="1"/>
      <sheetData sheetId="40">
        <row r="13">
          <cell r="K13">
            <v>20763641.789999999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17719586.649999999</v>
          </cell>
          <cell r="L14">
            <v>20246629.649999999</v>
          </cell>
          <cell r="M14">
            <v>22721297.260000002</v>
          </cell>
          <cell r="N14">
            <v>24662764.199999996</v>
          </cell>
          <cell r="O14">
            <v>25445514.079999998</v>
          </cell>
          <cell r="P14">
            <v>28104867.440000001</v>
          </cell>
          <cell r="Q14">
            <v>27704057.960000001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4926285.5999999996</v>
          </cell>
          <cell r="P15">
            <v>4885855.5599999996</v>
          </cell>
          <cell r="Q15">
            <v>4792174.0199999996</v>
          </cell>
        </row>
        <row r="16">
          <cell r="K16">
            <v>0.85339493087065044</v>
          </cell>
          <cell r="L16">
            <v>0.82250249565540667</v>
          </cell>
          <cell r="M16">
            <v>0.82104744771196525</v>
          </cell>
          <cell r="N16">
            <v>0.82649252560807662</v>
          </cell>
          <cell r="O16">
            <v>0.83780066864974134</v>
          </cell>
          <cell r="P16">
            <v>0.85190213745846066</v>
          </cell>
          <cell r="Q16">
            <v>0.85253139353124674</v>
          </cell>
        </row>
        <row r="17">
          <cell r="K17">
            <v>0.14660506912934951</v>
          </cell>
          <cell r="L17">
            <v>0.17749750434459335</v>
          </cell>
          <cell r="M17">
            <v>0.17895255228803483</v>
          </cell>
          <cell r="N17">
            <v>0.17350747439192329</v>
          </cell>
          <cell r="O17">
            <v>0.16219933135025866</v>
          </cell>
          <cell r="P17">
            <v>0.14809786254153931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0.24221168659181669</v>
          </cell>
          <cell r="O19">
            <v>0.2544070464126848</v>
          </cell>
          <cell r="P19">
            <v>0.25844753021456279</v>
          </cell>
          <cell r="Q19">
            <v>0.261504978146472</v>
          </cell>
        </row>
        <row r="20">
          <cell r="K20">
            <v>121.34803966999998</v>
          </cell>
          <cell r="L20">
            <v>128.55417447999997</v>
          </cell>
          <cell r="M20">
            <v>141.24843944</v>
          </cell>
          <cell r="N20">
            <v>151.58498969999997</v>
          </cell>
          <cell r="O20">
            <v>149.79972682000005</v>
          </cell>
          <cell r="P20">
            <v>162.80350399</v>
          </cell>
          <cell r="Q20">
            <v>161.87480193999997</v>
          </cell>
        </row>
        <row r="21">
          <cell r="K21">
            <v>0.17110817650178528</v>
          </cell>
          <cell r="L21">
            <v>0.19148260653200067</v>
          </cell>
          <cell r="M21">
            <v>0.19592109972836383</v>
          </cell>
          <cell r="N21">
            <v>0.19685507779534456</v>
          </cell>
          <cell r="O21">
            <v>0.20274936626883755</v>
          </cell>
          <cell r="P21">
            <v>0.20264135716652887</v>
          </cell>
          <cell r="Q21">
            <v>0.20074916923787156</v>
          </cell>
        </row>
        <row r="22">
          <cell r="K22">
            <v>3057.66</v>
          </cell>
          <cell r="L22">
            <v>3257.9720000000002</v>
          </cell>
          <cell r="M22">
            <v>3507.1309999999999</v>
          </cell>
          <cell r="N22">
            <v>3831.819</v>
          </cell>
          <cell r="O22">
            <v>4015.346</v>
          </cell>
          <cell r="P22">
            <v>3921.8270000000002</v>
          </cell>
          <cell r="Q22">
            <v>3953.6509999999998</v>
          </cell>
        </row>
        <row r="23">
          <cell r="K23">
            <v>6.790696738682522E-3</v>
          </cell>
          <cell r="L23">
            <v>7.5555862389240901E-3</v>
          </cell>
          <cell r="M23">
            <v>7.8906518148309825E-3</v>
          </cell>
          <cell r="N23">
            <v>7.7874959490518729E-3</v>
          </cell>
          <cell r="O23">
            <v>7.5639308991055816E-3</v>
          </cell>
          <cell r="P23">
            <v>8.4120801351002996E-3</v>
          </cell>
          <cell r="Q23">
            <v>8.2192970522689014E-3</v>
          </cell>
        </row>
        <row r="25">
          <cell r="K25">
            <v>20763641.789999999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16563709.109999999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24360991.050000001</v>
          </cell>
          <cell r="P26">
            <v>25964702.870000001</v>
          </cell>
          <cell r="Q26">
            <v>24688485.829999998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5456632.2699999996</v>
          </cell>
          <cell r="P28">
            <v>6685905.7999999998</v>
          </cell>
          <cell r="Q28">
            <v>7473846.3600000003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1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40783.199999999997</v>
          </cell>
          <cell r="N13">
            <v>41190</v>
          </cell>
          <cell r="O13">
            <v>41190</v>
          </cell>
          <cell r="P13">
            <v>41190</v>
          </cell>
          <cell r="Q13">
            <v>34096.800000000003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79559.199999999997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2">
        <row r="12">
          <cell r="K12">
            <v>28224.407999999999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29041.985000000001</v>
          </cell>
          <cell r="P12">
            <v>29253.72</v>
          </cell>
          <cell r="Q12">
            <v>29006.111000000008</v>
          </cell>
        </row>
        <row r="13">
          <cell r="K13">
            <v>25498.842000000001</v>
          </cell>
          <cell r="L13">
            <v>26087.3</v>
          </cell>
          <cell r="M13">
            <v>26647.559000000001</v>
          </cell>
          <cell r="N13">
            <v>27140.781999999999</v>
          </cell>
          <cell r="O13">
            <v>27702.5</v>
          </cell>
          <cell r="P13">
            <v>28100.826000000001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1118.0129999999999</v>
          </cell>
          <cell r="N14">
            <v>792.41399999999999</v>
          </cell>
          <cell r="O14">
            <v>671.87400000000002</v>
          </cell>
          <cell r="P14">
            <v>563.32500000000005</v>
          </cell>
          <cell r="Q14">
            <v>551.41200000000015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611.48500000000001</v>
          </cell>
          <cell r="O15">
            <v>667.61099999999999</v>
          </cell>
          <cell r="P15">
            <v>589.56900000000007</v>
          </cell>
          <cell r="Q15">
            <v>546.48800000000006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16976.598000000009</v>
          </cell>
          <cell r="P16">
            <v>17271.642999999989</v>
          </cell>
          <cell r="Q16">
            <v>16990.582000000006</v>
          </cell>
        </row>
      </sheetData>
      <sheetData sheetId="43">
        <row r="13">
          <cell r="K13">
            <v>19937</v>
          </cell>
          <cell r="L13">
            <v>22324.634400326511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23181.042618781052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28967.777584189149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17484.216482492338</v>
          </cell>
          <cell r="Q15">
            <v>17215.694435376809</v>
          </cell>
        </row>
        <row r="16">
          <cell r="K16">
            <v>11993</v>
          </cell>
          <cell r="L16">
            <v>12540.891855857561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15710.615296937251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35528.859207637841</v>
          </cell>
          <cell r="P17">
            <v>36889.087665738225</v>
          </cell>
          <cell r="Q17">
            <v>36635.932414400697</v>
          </cell>
        </row>
        <row r="19">
          <cell r="K19">
            <v>20323.139653414884</v>
          </cell>
          <cell r="L19">
            <v>22324.634400326511</v>
          </cell>
          <cell r="M19">
            <v>23494.634146341461</v>
          </cell>
          <cell r="N19">
            <v>24826.37571157495</v>
          </cell>
          <cell r="O19">
            <v>24530.398976203353</v>
          </cell>
          <cell r="P19">
            <v>25136.331859111899</v>
          </cell>
          <cell r="Q19">
            <v>24827.093639959279</v>
          </cell>
        </row>
        <row r="20">
          <cell r="K20">
            <v>21110.091743119268</v>
          </cell>
          <cell r="L20">
            <v>23181.042618781052</v>
          </cell>
          <cell r="M20">
            <v>24160</v>
          </cell>
          <cell r="N20">
            <v>25380.455407969639</v>
          </cell>
          <cell r="O20">
            <v>25039.995923296483</v>
          </cell>
          <cell r="P20">
            <v>25567.323551799778</v>
          </cell>
          <cell r="Q20">
            <v>25233.384736535929</v>
          </cell>
        </row>
        <row r="21">
          <cell r="K21">
            <v>13280.326197757393</v>
          </cell>
          <cell r="L21">
            <v>13704.347053515652</v>
          </cell>
          <cell r="M21">
            <v>13277.073170731708</v>
          </cell>
          <cell r="N21">
            <v>14638.519924098671</v>
          </cell>
          <cell r="O21">
            <v>14688.109269486233</v>
          </cell>
          <cell r="P21">
            <v>15431.788598845842</v>
          </cell>
          <cell r="Q21">
            <v>14983.19794201637</v>
          </cell>
        </row>
        <row r="22">
          <cell r="K22">
            <v>12225.280326197757</v>
          </cell>
          <cell r="L22">
            <v>12540.891855857561</v>
          </cell>
          <cell r="M22">
            <v>12877.073170731708</v>
          </cell>
          <cell r="N22">
            <v>13413.662239089183</v>
          </cell>
          <cell r="O22">
            <v>13289.824940670025</v>
          </cell>
          <cell r="P22">
            <v>13866.385963757502</v>
          </cell>
          <cell r="Q22">
            <v>14011.091392721926</v>
          </cell>
        </row>
        <row r="23">
          <cell r="K23">
            <v>26974.515800203873</v>
          </cell>
          <cell r="L23">
            <v>30462.799260954052</v>
          </cell>
          <cell r="M23">
            <v>31271.219512195119</v>
          </cell>
          <cell r="N23">
            <v>32703.036053130927</v>
          </cell>
          <cell r="O23">
            <v>31693.897598249634</v>
          </cell>
          <cell r="P23">
            <v>32558.771108330297</v>
          </cell>
          <cell r="Q23">
            <v>31885.058672237334</v>
          </cell>
        </row>
        <row r="25">
          <cell r="K25">
            <v>98.1</v>
          </cell>
          <cell r="L25">
            <v>100</v>
          </cell>
          <cell r="M25">
            <v>102.5</v>
          </cell>
          <cell r="N25">
            <v>105.4</v>
          </cell>
          <cell r="O25">
            <v>112.1</v>
          </cell>
          <cell r="P25">
            <v>113.3</v>
          </cell>
          <cell r="Q25">
            <v>114.9</v>
          </cell>
        </row>
        <row r="26">
          <cell r="K26">
            <v>2.8000000000000001E-2</v>
          </cell>
          <cell r="L26">
            <v>1.9E-2</v>
          </cell>
          <cell r="M26">
            <v>2.5000000000000001E-2</v>
          </cell>
          <cell r="N26">
            <v>2.8000000000000001E-2</v>
          </cell>
          <cell r="O26">
            <v>6.3E-2</v>
          </cell>
          <cell r="P26">
            <v>0.01</v>
          </cell>
          <cell r="Q26">
            <v>1.4999999999999999E-2</v>
          </cell>
        </row>
      </sheetData>
      <sheetData sheetId="44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 xml:space="preserve"> . </v>
          </cell>
          <cell r="L14" t="str">
            <v xml:space="preserve"> . </v>
          </cell>
          <cell r="M14" t="str">
            <v xml:space="preserve"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 xml:space="preserve"> . </v>
          </cell>
          <cell r="L15" t="str">
            <v xml:space="preserve"> . </v>
          </cell>
          <cell r="M15" t="str">
            <v xml:space="preserve"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587217.80000000005</v>
          </cell>
          <cell r="O12">
            <v>583663.57999999996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600224.94999999995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69281.240000000005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0.92975290663159071</v>
          </cell>
          <cell r="P15">
            <v>0.91949789483641309</v>
          </cell>
          <cell r="Q15">
            <v>0.79686312641814194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7.024709336840923E-2</v>
          </cell>
          <cell r="P16">
            <v>8.0502105163586885E-2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0.99111689499947808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8.8831050005218817E-3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563884.80000000005</v>
          </cell>
          <cell r="O24">
            <v>558769.57999999996</v>
          </cell>
          <cell r="P24">
            <v>595593.68999999994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543777.19999999995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69281.240000000005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0.87713582632480958</v>
          </cell>
          <cell r="O27">
            <v>0.92662329613577021</v>
          </cell>
          <cell r="P27">
            <v>0.91300027036888187</v>
          </cell>
          <cell r="Q27">
            <v>0.78069360277236088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7.3376703864229675E-2</v>
          </cell>
          <cell r="P28">
            <v>8.6999729631118169E-2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151.58498969999997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3.8738518976196503E-3</v>
          </cell>
          <cell r="O31">
            <v>3.8962926861764737E-3</v>
          </cell>
          <cell r="P31">
            <v>3.9902633179191432E-3</v>
          </cell>
          <cell r="Q31">
            <v>4.6531929674835477E-3</v>
          </cell>
        </row>
        <row r="32">
          <cell r="J32">
            <v>2688.107</v>
          </cell>
          <cell r="K32">
            <v>3057.66</v>
          </cell>
          <cell r="L32">
            <v>3257.9720000000002</v>
          </cell>
          <cell r="M32">
            <v>3507.1309999999999</v>
          </cell>
          <cell r="N32">
            <v>3831.819</v>
          </cell>
          <cell r="O32">
            <v>4015.346</v>
          </cell>
          <cell r="P32">
            <v>3921.8270000000002</v>
          </cell>
          <cell r="Q32">
            <v>3953.6509999999998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1.5324779171458779E-4</v>
          </cell>
          <cell r="O33">
            <v>1.4535822815767307E-4</v>
          </cell>
          <cell r="P33">
            <v>1.6564444326585539E-4</v>
          </cell>
          <cell r="Q33">
            <v>1.9051623170583342E-4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 xml:space="preserve"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23879.274000000001</v>
          </cell>
          <cell r="O36" t="str">
            <v xml:space="preserve"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Z44"/>
  <sheetViews>
    <sheetView showGridLines="0" tabSelected="1" topLeftCell="B2" zoomScale="90" zoomScaleNormal="90" workbookViewId="0">
      <pane ySplit="3" topLeftCell="A5" activePane="bottomLeft" state="frozenSplit"/>
      <selection activeCell="J92" sqref="J92"/>
      <selection pane="bottomLeft" activeCell="B2" sqref="B2"/>
    </sheetView>
  </sheetViews>
  <sheetFormatPr defaultRowHeight="18" customHeight="1" x14ac:dyDescent="0.2"/>
  <cols>
    <col min="1" max="1" width="12.7109375" style="1" hidden="1" customWidth="1"/>
    <col min="2" max="2" width="2.7109375" style="1" customWidth="1"/>
    <col min="3" max="3" width="9.7109375" style="1" customWidth="1"/>
    <col min="4" max="4" width="3.7109375" style="1" customWidth="1"/>
    <col min="5" max="5" width="72.7109375" style="1" customWidth="1"/>
    <col min="6" max="6" width="2" style="1" customWidth="1"/>
    <col min="7" max="7" width="10.7109375" style="1" customWidth="1"/>
    <col min="8" max="8" width="2.7109375" style="1" customWidth="1"/>
    <col min="9" max="12" width="9.140625" style="1"/>
    <col min="13" max="54" width="0" style="1" hidden="1" customWidth="1"/>
    <col min="55" max="16384" width="9.140625" style="1"/>
  </cols>
  <sheetData>
    <row r="1" spans="2:26" ht="18" hidden="1" customHeight="1" x14ac:dyDescent="0.2">
      <c r="E1" s="2">
        <v>100</v>
      </c>
      <c r="Z1" s="2"/>
    </row>
    <row r="2" spans="2:26" s="4" customFormat="1" ht="18" customHeight="1" x14ac:dyDescent="0.2">
      <c r="B2" s="3"/>
      <c r="C2" s="3"/>
      <c r="D2" s="3"/>
    </row>
    <row r="3" spans="2:26" s="4" customFormat="1" ht="24" customHeight="1" x14ac:dyDescent="0.2">
      <c r="B3" s="3"/>
      <c r="C3" s="5" t="s">
        <v>122</v>
      </c>
      <c r="D3" s="5"/>
      <c r="E3" s="5"/>
      <c r="F3" s="5"/>
      <c r="G3" s="5"/>
    </row>
    <row r="4" spans="2:26" s="4" customFormat="1" ht="36" customHeight="1" x14ac:dyDescent="0.2">
      <c r="B4" s="3"/>
      <c r="C4" s="7" t="s">
        <v>114</v>
      </c>
      <c r="D4" s="7"/>
      <c r="E4" s="7"/>
      <c r="F4" s="7"/>
      <c r="G4" s="7"/>
    </row>
    <row r="5" spans="2:26" s="4" customFormat="1" ht="18" customHeight="1" x14ac:dyDescent="0.2">
      <c r="D5" s="4" t="s">
        <v>113</v>
      </c>
      <c r="G5" s="3"/>
      <c r="H5" s="3"/>
    </row>
    <row r="6" spans="2:26" s="4" customFormat="1" ht="18" customHeight="1" x14ac:dyDescent="0.2">
      <c r="C6" s="8" t="s">
        <v>100</v>
      </c>
      <c r="D6" s="9"/>
      <c r="E6" s="9" t="s">
        <v>190</v>
      </c>
      <c r="G6" s="6"/>
      <c r="H6" s="3"/>
      <c r="I6" s="250"/>
    </row>
    <row r="7" spans="2:26" s="4" customFormat="1" ht="18" customHeight="1" x14ac:dyDescent="0.2">
      <c r="C7" s="10"/>
      <c r="D7" s="14" t="s">
        <v>13</v>
      </c>
      <c r="E7" s="12"/>
      <c r="G7" s="3"/>
      <c r="H7" s="3"/>
      <c r="I7" s="251"/>
    </row>
    <row r="8" spans="2:26" s="4" customFormat="1" ht="18" customHeight="1" x14ac:dyDescent="0.2">
      <c r="C8" s="8" t="s">
        <v>101</v>
      </c>
      <c r="D8" s="9"/>
      <c r="E8" s="11" t="str">
        <f>'B8.1.1'!H4&amp;" "&amp;'B8.1.1'!D5</f>
        <v>Školská zařízení a ZUŠ – výdaje  v letech 2008 až 2018</v>
      </c>
      <c r="G8" s="6"/>
      <c r="H8" s="3"/>
    </row>
    <row r="9" spans="2:26" s="4" customFormat="1" ht="6" customHeight="1" x14ac:dyDescent="0.2">
      <c r="C9" s="10"/>
      <c r="D9" s="14"/>
      <c r="E9" s="12"/>
      <c r="G9" s="3"/>
      <c r="H9" s="3"/>
      <c r="I9" s="3"/>
    </row>
    <row r="10" spans="2:26" s="4" customFormat="1" ht="25.5" x14ac:dyDescent="0.2">
      <c r="C10" s="8" t="s">
        <v>102</v>
      </c>
      <c r="D10" s="9"/>
      <c r="E10" s="11" t="str">
        <f>'B8.1.2'!H4&amp;" "&amp;'B8.1.2'!D5</f>
        <v>Školská zařízení celkem a jazykové školy a ZUŠ – přepočtené počty  zaměstnanců v letech 2008 až 2018</v>
      </c>
      <c r="G10" s="6"/>
      <c r="H10" s="3"/>
    </row>
    <row r="11" spans="2:26" s="4" customFormat="1" ht="6" customHeight="1" x14ac:dyDescent="0.2">
      <c r="C11" s="10"/>
      <c r="D11" s="14"/>
      <c r="E11" s="12"/>
      <c r="G11" s="3"/>
      <c r="H11" s="3"/>
    </row>
    <row r="12" spans="2:26" s="4" customFormat="1" ht="25.5" x14ac:dyDescent="0.2">
      <c r="C12" s="8" t="s">
        <v>103</v>
      </c>
      <c r="D12" s="9"/>
      <c r="E12" s="11" t="str">
        <f>'B8.1.3'!H4&amp;" "&amp;'B8.1.3'!D5</f>
        <v>Školská zařízení celkem a jazykové školy a ZUŠ – průměrné měsíční mzdy  zaměstnanců v letech 2008 až 2018</v>
      </c>
      <c r="G12" s="6"/>
      <c r="H12" s="3"/>
    </row>
    <row r="13" spans="2:26" s="4" customFormat="1" ht="18" customHeight="1" x14ac:dyDescent="0.2">
      <c r="C13" s="10"/>
      <c r="D13" s="14" t="s">
        <v>14</v>
      </c>
      <c r="E13" s="12"/>
      <c r="G13" s="3"/>
    </row>
    <row r="14" spans="2:26" s="4" customFormat="1" ht="18" customHeight="1" x14ac:dyDescent="0.2">
      <c r="C14" s="8" t="s">
        <v>104</v>
      </c>
      <c r="D14" s="9"/>
      <c r="E14" s="11" t="str">
        <f>'B8.2.1'!H4&amp;" "&amp;'B8.2.1'!D5</f>
        <v>Školní družiny a školní kluby – zařízení a zapsaní účastníci  ve školním roce 2008/09 až 2018/19</v>
      </c>
      <c r="G14" s="6"/>
    </row>
    <row r="15" spans="2:26" s="4" customFormat="1" ht="6" customHeight="1" x14ac:dyDescent="0.2">
      <c r="C15" s="10"/>
      <c r="D15" s="14"/>
      <c r="E15" s="12"/>
      <c r="G15" s="3"/>
    </row>
    <row r="16" spans="2:26" s="4" customFormat="1" ht="25.5" x14ac:dyDescent="0.2">
      <c r="C16" s="8" t="s">
        <v>105</v>
      </c>
      <c r="D16" s="9"/>
      <c r="E16" s="11" t="str">
        <f>'B8.2.2'!H4&amp;" "&amp;'B8.2.2'!D5</f>
        <v>Střediska volného času – střediska, účastníci a pedagogičtí  ve školním roce 2008/09 až 2018/19</v>
      </c>
      <c r="G16" s="6"/>
    </row>
    <row r="17" spans="3:11" s="4" customFormat="1" ht="6" customHeight="1" x14ac:dyDescent="0.2">
      <c r="C17" s="10"/>
      <c r="D17" s="14"/>
      <c r="E17" s="12"/>
      <c r="G17" s="3"/>
    </row>
    <row r="18" spans="3:11" s="4" customFormat="1" ht="18" customHeight="1" x14ac:dyDescent="0.2">
      <c r="C18" s="8" t="s">
        <v>106</v>
      </c>
      <c r="D18" s="9"/>
      <c r="E18" s="11" t="str">
        <f>'B8.2.3'!H4&amp;" "&amp;'B8.2.3'!D5</f>
        <v>Základní umělecké školy – školy, žáci/dívky ve školním roce 2008/09 až 2018/19</v>
      </c>
      <c r="G18" s="6"/>
    </row>
    <row r="19" spans="3:11" s="4" customFormat="1" ht="6" customHeight="1" x14ac:dyDescent="0.2">
      <c r="C19" s="10"/>
      <c r="D19" s="14"/>
      <c r="E19" s="12"/>
      <c r="G19" s="3"/>
    </row>
    <row r="20" spans="3:11" s="4" customFormat="1" ht="25.5" x14ac:dyDescent="0.2">
      <c r="C20" s="8" t="s">
        <v>107</v>
      </c>
      <c r="D20" s="9"/>
      <c r="E20" s="11" t="str">
        <f>'B8.2.4'!H4&amp;" "&amp;'B8.2.4'!D5</f>
        <v>Jazykové školy s právem státní jazykové zkoušky – školy, žáci, učitelé   ve školním roce 2008/09 až 2018/19</v>
      </c>
      <c r="G20" s="6"/>
      <c r="H20" s="3"/>
    </row>
    <row r="21" spans="3:11" s="4" customFormat="1" ht="6" customHeight="1" x14ac:dyDescent="0.2">
      <c r="C21" s="10"/>
      <c r="D21" s="14"/>
      <c r="E21" s="12"/>
      <c r="G21" s="3"/>
      <c r="H21" s="3"/>
    </row>
    <row r="22" spans="3:11" s="4" customFormat="1" ht="18" customHeight="1" x14ac:dyDescent="0.2">
      <c r="C22" s="8" t="s">
        <v>108</v>
      </c>
      <c r="D22" s="9"/>
      <c r="E22" s="11" t="str">
        <f>'B8.2.5'!H4&amp;" "&amp;'B8.2.5'!D5</f>
        <v>Jazykové školy – jednoleté jazykové kurzy ve školním roce 2008/09 až 2018/19</v>
      </c>
      <c r="F22" s="3"/>
      <c r="G22" s="6"/>
      <c r="H22" s="3"/>
      <c r="I22" s="3"/>
      <c r="J22" s="3"/>
      <c r="K22" s="3"/>
    </row>
    <row r="23" spans="3:11" s="4" customFormat="1" ht="18" customHeight="1" x14ac:dyDescent="0.2">
      <c r="C23" s="10"/>
      <c r="D23" s="14" t="s">
        <v>15</v>
      </c>
      <c r="E23" s="12"/>
      <c r="G23" s="3"/>
      <c r="H23" s="3"/>
    </row>
    <row r="24" spans="3:11" s="4" customFormat="1" ht="18" customHeight="1" x14ac:dyDescent="0.2">
      <c r="C24" s="8" t="s">
        <v>109</v>
      </c>
      <c r="D24" s="9"/>
      <c r="E24" s="11" t="str">
        <f>'B8.3.1'!H4&amp;" "&amp;'B8.3.1'!D5</f>
        <v>Ubytovací zařízení – domovy mládeže, ubytovaní a pracovníci ve školním roce 2008/09 až 2018/19</v>
      </c>
      <c r="G24" s="6"/>
      <c r="H24" s="3"/>
    </row>
    <row r="25" spans="3:11" s="4" customFormat="1" ht="6" customHeight="1" x14ac:dyDescent="0.2">
      <c r="C25" s="10"/>
      <c r="D25" s="14"/>
      <c r="E25" s="12"/>
      <c r="G25" s="3"/>
      <c r="H25" s="3"/>
    </row>
    <row r="26" spans="3:11" s="4" customFormat="1" ht="18" customHeight="1" x14ac:dyDescent="0.2">
      <c r="C26" s="8" t="s">
        <v>110</v>
      </c>
      <c r="D26" s="9"/>
      <c r="E26" s="11" t="str">
        <f>'B8.3.2'!H4&amp;" "&amp;'B8.3.2'!D5</f>
        <v>Ubytovací zařízení – internáty a ubytovaní žáci ve školním roce 2008/09 až 2018/19</v>
      </c>
      <c r="G26" s="6"/>
      <c r="H26" s="3"/>
    </row>
    <row r="27" spans="3:11" s="4" customFormat="1" ht="18" customHeight="1" x14ac:dyDescent="0.2">
      <c r="C27" s="10"/>
      <c r="D27" s="14" t="s">
        <v>16</v>
      </c>
      <c r="E27" s="12"/>
      <c r="G27" s="3"/>
      <c r="H27" s="3"/>
    </row>
    <row r="28" spans="3:11" s="4" customFormat="1" ht="18" customHeight="1" x14ac:dyDescent="0.2">
      <c r="C28" s="8" t="s">
        <v>111</v>
      </c>
      <c r="D28" s="9"/>
      <c r="E28" s="11" t="str">
        <f>'B8.4.1'!H4&amp;" "&amp;'B8.4.1'!D5</f>
        <v>Stravovací zařízení – školní jídelny, strávníci a pracovníci ve školním roce 2008/09 až 2018/19</v>
      </c>
      <c r="G28" s="6"/>
      <c r="H28" s="3"/>
    </row>
    <row r="29" spans="3:11" s="4" customFormat="1" ht="18" customHeight="1" x14ac:dyDescent="0.2">
      <c r="C29" s="10"/>
      <c r="D29" s="14" t="s">
        <v>17</v>
      </c>
      <c r="E29" s="12"/>
      <c r="G29" s="3"/>
      <c r="H29" s="3"/>
    </row>
    <row r="30" spans="3:11" s="4" customFormat="1" ht="25.5" customHeight="1" x14ac:dyDescent="0.2">
      <c r="C30" s="8" t="s">
        <v>112</v>
      </c>
      <c r="D30" s="9"/>
      <c r="E30" s="11" t="str">
        <f>'B8.5.1'!H4&amp;" "&amp;'B8.5.1'!D5</f>
        <v>Zařízení pro výkon ústavní a ochranné výchovy  ve školním roce 2008/09 až 2018/19</v>
      </c>
      <c r="G30" s="6"/>
      <c r="H30" s="3"/>
    </row>
    <row r="31" spans="3:11" s="4" customFormat="1" ht="8.25" customHeight="1" x14ac:dyDescent="0.2">
      <c r="C31" s="10"/>
      <c r="D31" s="14"/>
      <c r="E31" s="12"/>
      <c r="G31" s="3"/>
      <c r="H31" s="3"/>
    </row>
    <row r="32" spans="3:11" s="4" customFormat="1" ht="18" customHeight="1" x14ac:dyDescent="0.2">
      <c r="C32" s="8" t="s">
        <v>159</v>
      </c>
      <c r="D32" s="9"/>
      <c r="E32" s="11" t="str">
        <f>'B8.5.2'!$H$4&amp;" "&amp;'B8.5.2'!$D$5</f>
        <v>Zařízení pro výkon ústavní a ochranné výchovy  ve školním roce 2008/09 až 2018/19</v>
      </c>
      <c r="G32" s="6"/>
      <c r="H32" s="3"/>
    </row>
    <row r="33" spans="3:8" ht="18" customHeight="1" x14ac:dyDescent="0.2">
      <c r="D33" s="236" t="s">
        <v>169</v>
      </c>
      <c r="G33" s="13"/>
    </row>
    <row r="34" spans="3:8" s="4" customFormat="1" ht="8.25" customHeight="1" x14ac:dyDescent="0.2">
      <c r="C34" s="10"/>
      <c r="D34" s="14"/>
      <c r="E34" s="12"/>
      <c r="G34" s="3"/>
      <c r="H34" s="3"/>
    </row>
    <row r="35" spans="3:8" s="4" customFormat="1" ht="39.950000000000003" customHeight="1" x14ac:dyDescent="0.2">
      <c r="C35" s="8" t="s">
        <v>170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2007 až 2017</v>
      </c>
      <c r="G35" s="6"/>
      <c r="H35" s="3"/>
    </row>
    <row r="36" spans="3:8" s="4" customFormat="1" ht="8.25" customHeight="1" x14ac:dyDescent="0.2">
      <c r="C36" s="10"/>
      <c r="D36" s="14"/>
      <c r="E36" s="12"/>
      <c r="G36" s="3"/>
      <c r="H36" s="3"/>
    </row>
    <row r="37" spans="3:8" s="4" customFormat="1" ht="18" customHeight="1" x14ac:dyDescent="0.2">
      <c r="C37" s="8" t="s">
        <v>171</v>
      </c>
      <c r="D37" s="9"/>
      <c r="E37" s="11" t="str">
        <f>'GB2'!$G$4&amp;" "&amp;'GB2'!$D$5</f>
        <v xml:space="preserve">Školní družiny a školní kluby – poměrové ukazatele ve školním roce 2008/09 až 2018/19 </v>
      </c>
      <c r="G37" s="6"/>
      <c r="H37" s="3"/>
    </row>
    <row r="38" spans="3:8" s="4" customFormat="1" ht="8.25" customHeight="1" x14ac:dyDescent="0.2">
      <c r="C38" s="10"/>
      <c r="D38" s="14"/>
      <c r="E38" s="12"/>
      <c r="G38" s="3"/>
      <c r="H38" s="3"/>
    </row>
    <row r="39" spans="3:8" s="4" customFormat="1" ht="25.5" customHeight="1" x14ac:dyDescent="0.2">
      <c r="C39" s="8" t="s">
        <v>172</v>
      </c>
      <c r="D39" s="9"/>
      <c r="E39" s="11" t="str">
        <f>'GB3'!$G$4&amp;" "&amp;'GB3'!$D$5</f>
        <v>Školní družiny a školní kluby – počty zapsaných žáků a jejich podíly na příslušné skupině žáků ve školním roce 2008/09 až 2018/19</v>
      </c>
      <c r="G39" s="6"/>
      <c r="H39" s="3"/>
    </row>
    <row r="40" spans="3:8" s="4" customFormat="1" ht="8.25" customHeight="1" x14ac:dyDescent="0.2">
      <c r="C40" s="10"/>
      <c r="D40" s="14"/>
      <c r="E40" s="12"/>
      <c r="G40" s="3"/>
      <c r="H40" s="3"/>
    </row>
    <row r="41" spans="3:8" s="4" customFormat="1" ht="18" customHeight="1" x14ac:dyDescent="0.2">
      <c r="C41" s="8" t="s">
        <v>173</v>
      </c>
      <c r="D41" s="9"/>
      <c r="E41" s="11" t="str">
        <f>'GB4'!$G$4&amp;" "&amp;'GB4'!$D$5</f>
        <v xml:space="preserve">Střediska pro volný čas dětí a mládeže – poměrové ukazatele ve školním roce 2008/09 až 2018/19 </v>
      </c>
      <c r="G41" s="6"/>
      <c r="H41" s="3"/>
    </row>
    <row r="42" spans="3:8" s="4" customFormat="1" ht="8.25" customHeight="1" x14ac:dyDescent="0.2">
      <c r="C42" s="10"/>
      <c r="D42" s="14"/>
      <c r="E42" s="12"/>
      <c r="G42" s="3"/>
      <c r="H42" s="3"/>
    </row>
    <row r="43" spans="3:8" s="4" customFormat="1" ht="18" customHeight="1" x14ac:dyDescent="0.2">
      <c r="C43" s="8" t="s">
        <v>174</v>
      </c>
      <c r="D43" s="9"/>
      <c r="E43" s="11" t="str">
        <f>'GB5'!$H$4&amp;" "&amp;'GB5'!$D$5</f>
        <v xml:space="preserve">Základní umělecké školy – poměrové ukazatele ve školním roce 2008/09 až 2018/19 </v>
      </c>
      <c r="G43" s="6"/>
      <c r="H43" s="3"/>
    </row>
    <row r="44" spans="3:8" ht="18" customHeight="1" x14ac:dyDescent="0.2">
      <c r="G44" s="13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C1:AA21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3" style="68" customWidth="1"/>
    <col min="9" max="9" width="1.140625" style="68" customWidth="1"/>
    <col min="10" max="14" width="6.7109375" style="68" hidden="1" customWidth="1"/>
    <col min="15" max="25" width="6.7109375" style="68" customWidth="1"/>
    <col min="26" max="36" width="7.140625" style="68" customWidth="1"/>
    <col min="37" max="16384" width="9.140625" style="68"/>
  </cols>
  <sheetData>
    <row r="1" spans="3:27" hidden="1" x14ac:dyDescent="0.2"/>
    <row r="2" spans="3:27" hidden="1" x14ac:dyDescent="0.2"/>
    <row r="3" spans="3:27" ht="9" customHeight="1" x14ac:dyDescent="0.2">
      <c r="C3" s="67"/>
    </row>
    <row r="4" spans="3:27" s="69" customFormat="1" ht="15.75" x14ac:dyDescent="0.2">
      <c r="D4" s="16" t="s">
        <v>96</v>
      </c>
      <c r="E4" s="70"/>
      <c r="F4" s="70"/>
      <c r="G4" s="70"/>
      <c r="H4" s="16" t="s">
        <v>138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7" s="69" customFormat="1" ht="15.75" x14ac:dyDescent="0.2">
      <c r="D5" s="183" t="s">
        <v>204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7" s="73" customFormat="1" ht="21" customHeight="1" thickBot="1" x14ac:dyDescent="0.25">
      <c r="C6" s="69"/>
      <c r="D6" s="17"/>
      <c r="E6" s="74"/>
      <c r="F6" s="74"/>
      <c r="G6" s="7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8"/>
    </row>
    <row r="7" spans="3:27" ht="6" customHeight="1" x14ac:dyDescent="0.2">
      <c r="C7" s="25"/>
      <c r="D7" s="375"/>
      <c r="E7" s="376"/>
      <c r="F7" s="376"/>
      <c r="G7" s="376"/>
      <c r="H7" s="376"/>
      <c r="I7" s="377"/>
      <c r="J7" s="373" t="s">
        <v>87</v>
      </c>
      <c r="K7" s="373" t="s">
        <v>88</v>
      </c>
      <c r="L7" s="373" t="s">
        <v>89</v>
      </c>
      <c r="M7" s="386" t="s">
        <v>90</v>
      </c>
      <c r="N7" s="386" t="s">
        <v>117</v>
      </c>
      <c r="O7" s="386" t="s">
        <v>123</v>
      </c>
      <c r="P7" s="386" t="s">
        <v>165</v>
      </c>
      <c r="Q7" s="386" t="s">
        <v>168</v>
      </c>
      <c r="R7" s="386" t="s">
        <v>187</v>
      </c>
      <c r="S7" s="386" t="s">
        <v>193</v>
      </c>
      <c r="T7" s="386" t="s">
        <v>194</v>
      </c>
      <c r="U7" s="386" t="s">
        <v>195</v>
      </c>
      <c r="V7" s="386" t="s">
        <v>196</v>
      </c>
      <c r="W7" s="386" t="s">
        <v>198</v>
      </c>
      <c r="X7" s="386" t="s">
        <v>199</v>
      </c>
      <c r="Y7" s="388" t="s">
        <v>203</v>
      </c>
    </row>
    <row r="8" spans="3:27" ht="6" customHeight="1" x14ac:dyDescent="0.2">
      <c r="C8" s="25"/>
      <c r="D8" s="378"/>
      <c r="E8" s="379"/>
      <c r="F8" s="379"/>
      <c r="G8" s="379"/>
      <c r="H8" s="379"/>
      <c r="I8" s="380"/>
      <c r="J8" s="374"/>
      <c r="K8" s="374"/>
      <c r="L8" s="374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9"/>
    </row>
    <row r="9" spans="3:27" ht="6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9"/>
    </row>
    <row r="10" spans="3:27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9"/>
    </row>
    <row r="11" spans="3:27" ht="15" customHeight="1" thickBot="1" x14ac:dyDescent="0.25">
      <c r="C11" s="25"/>
      <c r="D11" s="381"/>
      <c r="E11" s="382"/>
      <c r="F11" s="382"/>
      <c r="G11" s="382"/>
      <c r="H11" s="382"/>
      <c r="I11" s="383"/>
      <c r="J11" s="298"/>
      <c r="K11" s="298"/>
      <c r="L11" s="298"/>
      <c r="M11" s="298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</row>
    <row r="12" spans="3:27" ht="16.5" thickTop="1" thickBot="1" x14ac:dyDescent="0.25">
      <c r="C12" s="25"/>
      <c r="D12" s="21" t="s">
        <v>148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24"/>
    </row>
    <row r="13" spans="3:27" ht="13.5" thickBot="1" x14ac:dyDescent="0.25">
      <c r="C13" s="25"/>
      <c r="D13" s="79"/>
      <c r="E13" s="122" t="s">
        <v>19</v>
      </c>
      <c r="F13" s="122"/>
      <c r="G13" s="122"/>
      <c r="H13" s="123"/>
      <c r="I13" s="124"/>
      <c r="J13" s="313">
        <v>544</v>
      </c>
      <c r="K13" s="313">
        <v>528</v>
      </c>
      <c r="L13" s="313">
        <v>507</v>
      </c>
      <c r="M13" s="313">
        <v>519</v>
      </c>
      <c r="N13" s="313">
        <v>479</v>
      </c>
      <c r="O13" s="314">
        <v>474</v>
      </c>
      <c r="P13" s="314">
        <v>463</v>
      </c>
      <c r="Q13" s="314">
        <v>451</v>
      </c>
      <c r="R13" s="314">
        <v>434</v>
      </c>
      <c r="S13" s="314">
        <v>415</v>
      </c>
      <c r="T13" s="314">
        <v>408</v>
      </c>
      <c r="U13" s="314">
        <v>398</v>
      </c>
      <c r="V13" s="314">
        <v>391</v>
      </c>
      <c r="W13" s="314">
        <v>383</v>
      </c>
      <c r="X13" s="314">
        <v>382</v>
      </c>
      <c r="Y13" s="315">
        <v>378</v>
      </c>
    </row>
    <row r="14" spans="3:27" ht="13.5" thickBot="1" x14ac:dyDescent="0.25">
      <c r="C14" s="25"/>
      <c r="D14" s="50" t="s">
        <v>68</v>
      </c>
      <c r="E14" s="51"/>
      <c r="F14" s="51"/>
      <c r="G14" s="51"/>
      <c r="H14" s="51"/>
      <c r="I14" s="51"/>
      <c r="J14" s="304"/>
      <c r="K14" s="304"/>
      <c r="L14" s="304"/>
      <c r="M14" s="304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</row>
    <row r="15" spans="3:27" x14ac:dyDescent="0.2">
      <c r="C15" s="25"/>
      <c r="D15" s="131"/>
      <c r="E15" s="132" t="s">
        <v>135</v>
      </c>
      <c r="F15" s="132"/>
      <c r="G15" s="132"/>
      <c r="H15" s="133"/>
      <c r="I15" s="134"/>
      <c r="J15" s="224">
        <v>56860</v>
      </c>
      <c r="K15" s="224">
        <v>56243</v>
      </c>
      <c r="L15" s="224">
        <v>53694</v>
      </c>
      <c r="M15" s="224">
        <v>52128</v>
      </c>
      <c r="N15" s="224">
        <v>48916</v>
      </c>
      <c r="O15" s="225">
        <v>46159</v>
      </c>
      <c r="P15" s="225">
        <v>44204</v>
      </c>
      <c r="Q15" s="225">
        <v>42042</v>
      </c>
      <c r="R15" s="225">
        <v>39339</v>
      </c>
      <c r="S15" s="225">
        <v>37244</v>
      </c>
      <c r="T15" s="225">
        <v>35780</v>
      </c>
      <c r="U15" s="225">
        <v>35341</v>
      </c>
      <c r="V15" s="225">
        <v>34658</v>
      </c>
      <c r="W15" s="225">
        <v>34613</v>
      </c>
      <c r="X15" s="225">
        <v>35460</v>
      </c>
      <c r="Y15" s="226">
        <v>35826</v>
      </c>
      <c r="AA15" s="186"/>
    </row>
    <row r="16" spans="3:27" ht="15.75" thickBot="1" x14ac:dyDescent="0.25">
      <c r="C16" s="25"/>
      <c r="D16" s="135"/>
      <c r="E16" s="136" t="s">
        <v>149</v>
      </c>
      <c r="F16" s="136"/>
      <c r="G16" s="136"/>
      <c r="H16" s="137"/>
      <c r="I16" s="138"/>
      <c r="J16" s="316">
        <v>2759</v>
      </c>
      <c r="K16" s="316">
        <v>3039</v>
      </c>
      <c r="L16" s="316">
        <v>2210</v>
      </c>
      <c r="M16" s="316">
        <v>1910</v>
      </c>
      <c r="N16" s="316">
        <v>2580</v>
      </c>
      <c r="O16" s="317">
        <v>2369</v>
      </c>
      <c r="P16" s="317">
        <v>1961</v>
      </c>
      <c r="Q16" s="317">
        <v>1980</v>
      </c>
      <c r="R16" s="317">
        <v>1824</v>
      </c>
      <c r="S16" s="317">
        <v>1763</v>
      </c>
      <c r="T16" s="317">
        <v>1536</v>
      </c>
      <c r="U16" s="317">
        <v>1429</v>
      </c>
      <c r="V16" s="317">
        <v>1473</v>
      </c>
      <c r="W16" s="317">
        <v>1194</v>
      </c>
      <c r="X16" s="317">
        <v>1009</v>
      </c>
      <c r="Y16" s="318">
        <v>1089</v>
      </c>
    </row>
    <row r="17" spans="3:25" ht="13.5" thickBot="1" x14ac:dyDescent="0.25">
      <c r="C17" s="25"/>
      <c r="D17" s="50" t="s">
        <v>167</v>
      </c>
      <c r="E17" s="51"/>
      <c r="F17" s="51"/>
      <c r="G17" s="51"/>
      <c r="H17" s="51"/>
      <c r="I17" s="51"/>
      <c r="J17" s="304"/>
      <c r="K17" s="304"/>
      <c r="L17" s="304"/>
      <c r="M17" s="304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</row>
    <row r="18" spans="3:25" ht="13.5" thickBot="1" x14ac:dyDescent="0.25">
      <c r="C18" s="25"/>
      <c r="D18" s="131"/>
      <c r="E18" s="27" t="s">
        <v>19</v>
      </c>
      <c r="F18" s="27"/>
      <c r="G18" s="27"/>
      <c r="H18" s="28"/>
      <c r="I18" s="29"/>
      <c r="J18" s="224">
        <v>2943</v>
      </c>
      <c r="K18" s="313">
        <v>2891</v>
      </c>
      <c r="L18" s="313">
        <v>2833</v>
      </c>
      <c r="M18" s="319">
        <v>3150</v>
      </c>
      <c r="N18" s="319">
        <v>2575</v>
      </c>
      <c r="O18" s="320">
        <v>2503</v>
      </c>
      <c r="P18" s="320">
        <v>2347</v>
      </c>
      <c r="Q18" s="320">
        <v>2221</v>
      </c>
      <c r="R18" s="320">
        <v>2146</v>
      </c>
      <c r="S18" s="320">
        <v>2016</v>
      </c>
      <c r="T18" s="320">
        <v>1896</v>
      </c>
      <c r="U18" s="320">
        <v>1947</v>
      </c>
      <c r="V18" s="320">
        <v>1833</v>
      </c>
      <c r="W18" s="320">
        <v>1809</v>
      </c>
      <c r="X18" s="320">
        <v>1967</v>
      </c>
      <c r="Y18" s="226">
        <v>1872</v>
      </c>
    </row>
    <row r="19" spans="3:25" ht="13.5" x14ac:dyDescent="0.25">
      <c r="D19" s="77" t="s">
        <v>83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65" t="s">
        <v>191</v>
      </c>
    </row>
    <row r="20" spans="3:25" ht="26.25" customHeight="1" x14ac:dyDescent="0.25">
      <c r="D20" s="66" t="s">
        <v>30</v>
      </c>
      <c r="E20" s="411" t="s">
        <v>151</v>
      </c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</row>
    <row r="21" spans="3:25" x14ac:dyDescent="0.25">
      <c r="D21" s="66" t="s">
        <v>118</v>
      </c>
      <c r="E21" s="159" t="s">
        <v>150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201"/>
    </row>
  </sheetData>
  <mergeCells count="18">
    <mergeCell ref="X7:X10"/>
    <mergeCell ref="S7:S10"/>
    <mergeCell ref="Q7:Q10"/>
    <mergeCell ref="T7:T10"/>
    <mergeCell ref="V7:V10"/>
    <mergeCell ref="D7:I11"/>
    <mergeCell ref="E20:Y20"/>
    <mergeCell ref="J7:J10"/>
    <mergeCell ref="Y7:Y10"/>
    <mergeCell ref="K7:K10"/>
    <mergeCell ref="L7:L10"/>
    <mergeCell ref="M7:M10"/>
    <mergeCell ref="N7:N10"/>
    <mergeCell ref="O7:O10"/>
    <mergeCell ref="W7:W10"/>
    <mergeCell ref="P7:P10"/>
    <mergeCell ref="U7:U10"/>
    <mergeCell ref="R7:R10"/>
  </mergeCells>
  <phoneticPr fontId="0" type="noConversion"/>
  <conditionalFormatting sqref="G6">
    <cfRule type="expression" dxfId="17" priority="1" stopIfTrue="1">
      <formula>#REF!=" "</formula>
    </cfRule>
  </conditionalFormatting>
  <conditionalFormatting sqref="D6">
    <cfRule type="cellIs" dxfId="1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C1:Y16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1.5703125" style="68" customWidth="1"/>
    <col min="9" max="9" width="3.85546875" style="68" customWidth="1"/>
    <col min="10" max="14" width="5.7109375" style="68" hidden="1" customWidth="1"/>
    <col min="15" max="25" width="6.5703125" style="68" customWidth="1"/>
    <col min="26" max="36" width="14" style="68" customWidth="1"/>
    <col min="37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6" t="s">
        <v>97</v>
      </c>
      <c r="E4" s="70"/>
      <c r="F4" s="70"/>
      <c r="G4" s="70"/>
      <c r="H4" s="16" t="s">
        <v>139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5" s="69" customFormat="1" ht="15.75" x14ac:dyDescent="0.2">
      <c r="D5" s="183" t="s">
        <v>204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5" s="69" customFormat="1" ht="15.75" x14ac:dyDescent="0.2">
      <c r="D6" s="18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3:25" s="73" customFormat="1" ht="1.5" customHeight="1" thickBot="1" x14ac:dyDescent="0.25">
      <c r="D7" s="17"/>
      <c r="E7" s="74"/>
      <c r="F7" s="74"/>
      <c r="G7" s="74"/>
      <c r="H7" s="74"/>
      <c r="I7" s="75"/>
      <c r="J7" s="75"/>
      <c r="K7" s="75"/>
      <c r="L7" s="75"/>
      <c r="M7" s="75"/>
      <c r="N7" s="75"/>
      <c r="O7" s="75"/>
      <c r="P7" s="75" t="s">
        <v>165</v>
      </c>
      <c r="Q7" s="75" t="s">
        <v>168</v>
      </c>
      <c r="R7" s="75" t="s">
        <v>168</v>
      </c>
      <c r="S7" s="75" t="s">
        <v>193</v>
      </c>
      <c r="T7" s="75" t="s">
        <v>194</v>
      </c>
      <c r="U7" s="75" t="s">
        <v>195</v>
      </c>
      <c r="V7" s="75" t="s">
        <v>196</v>
      </c>
      <c r="W7" s="75" t="s">
        <v>198</v>
      </c>
      <c r="X7" s="75" t="s">
        <v>199</v>
      </c>
      <c r="Y7" s="18" t="s">
        <v>203</v>
      </c>
    </row>
    <row r="8" spans="3:25" ht="6" customHeight="1" x14ac:dyDescent="0.2">
      <c r="C8" s="25"/>
      <c r="D8" s="375"/>
      <c r="E8" s="376"/>
      <c r="F8" s="376"/>
      <c r="G8" s="376"/>
      <c r="H8" s="376"/>
      <c r="I8" s="377"/>
      <c r="J8" s="373" t="s">
        <v>87</v>
      </c>
      <c r="K8" s="373" t="s">
        <v>88</v>
      </c>
      <c r="L8" s="373" t="s">
        <v>89</v>
      </c>
      <c r="M8" s="388" t="s">
        <v>90</v>
      </c>
      <c r="N8" s="407" t="s">
        <v>117</v>
      </c>
      <c r="O8" s="386" t="s">
        <v>123</v>
      </c>
      <c r="P8" s="386" t="s">
        <v>165</v>
      </c>
      <c r="Q8" s="386" t="s">
        <v>168</v>
      </c>
      <c r="R8" s="386" t="s">
        <v>187</v>
      </c>
      <c r="S8" s="373" t="s">
        <v>193</v>
      </c>
      <c r="T8" s="373" t="s">
        <v>194</v>
      </c>
      <c r="U8" s="373" t="s">
        <v>195</v>
      </c>
      <c r="V8" s="373" t="s">
        <v>196</v>
      </c>
      <c r="W8" s="373" t="s">
        <v>198</v>
      </c>
      <c r="X8" s="373" t="s">
        <v>199</v>
      </c>
      <c r="Y8" s="388" t="s">
        <v>203</v>
      </c>
    </row>
    <row r="9" spans="3:25" ht="6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89"/>
      <c r="N9" s="408"/>
      <c r="O9" s="387"/>
      <c r="P9" s="387"/>
      <c r="Q9" s="387"/>
      <c r="R9" s="387"/>
      <c r="S9" s="374"/>
      <c r="T9" s="374"/>
      <c r="U9" s="374"/>
      <c r="V9" s="374"/>
      <c r="W9" s="374"/>
      <c r="X9" s="374"/>
      <c r="Y9" s="389"/>
    </row>
    <row r="10" spans="3:25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89"/>
      <c r="N10" s="408"/>
      <c r="O10" s="387"/>
      <c r="P10" s="387"/>
      <c r="Q10" s="387"/>
      <c r="R10" s="387"/>
      <c r="S10" s="374"/>
      <c r="T10" s="374"/>
      <c r="U10" s="374"/>
      <c r="V10" s="374"/>
      <c r="W10" s="374"/>
      <c r="X10" s="374"/>
      <c r="Y10" s="389"/>
    </row>
    <row r="11" spans="3:25" ht="6" customHeight="1" x14ac:dyDescent="0.2">
      <c r="C11" s="25"/>
      <c r="D11" s="378"/>
      <c r="E11" s="379"/>
      <c r="F11" s="379"/>
      <c r="G11" s="379"/>
      <c r="H11" s="379"/>
      <c r="I11" s="380"/>
      <c r="J11" s="374"/>
      <c r="K11" s="374"/>
      <c r="L11" s="374"/>
      <c r="M11" s="389"/>
      <c r="N11" s="408"/>
      <c r="O11" s="387"/>
      <c r="P11" s="387"/>
      <c r="Q11" s="387"/>
      <c r="R11" s="387"/>
      <c r="S11" s="413"/>
      <c r="T11" s="413"/>
      <c r="U11" s="413"/>
      <c r="V11" s="413"/>
      <c r="W11" s="413"/>
      <c r="X11" s="413"/>
      <c r="Y11" s="389"/>
    </row>
    <row r="12" spans="3:25" ht="15" customHeight="1" thickBot="1" x14ac:dyDescent="0.25">
      <c r="C12" s="25"/>
      <c r="D12" s="381"/>
      <c r="E12" s="382"/>
      <c r="F12" s="382"/>
      <c r="G12" s="382"/>
      <c r="H12" s="382"/>
      <c r="I12" s="383"/>
      <c r="J12" s="298"/>
      <c r="K12" s="298"/>
      <c r="L12" s="298"/>
      <c r="M12" s="300"/>
      <c r="N12" s="321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300"/>
    </row>
    <row r="13" spans="3:25" ht="15.75" thickTop="1" x14ac:dyDescent="0.2">
      <c r="C13" s="25"/>
      <c r="D13" s="144"/>
      <c r="E13" s="145" t="s">
        <v>152</v>
      </c>
      <c r="F13" s="145"/>
      <c r="G13" s="145"/>
      <c r="H13" s="146"/>
      <c r="I13" s="147"/>
      <c r="J13" s="322">
        <v>110</v>
      </c>
      <c r="K13" s="322">
        <v>100</v>
      </c>
      <c r="L13" s="322">
        <v>98</v>
      </c>
      <c r="M13" s="323">
        <v>92</v>
      </c>
      <c r="N13" s="324">
        <v>88</v>
      </c>
      <c r="O13" s="325">
        <v>87</v>
      </c>
      <c r="P13" s="325">
        <v>88</v>
      </c>
      <c r="Q13" s="325">
        <v>88</v>
      </c>
      <c r="R13" s="325">
        <v>85</v>
      </c>
      <c r="S13" s="325">
        <v>84</v>
      </c>
      <c r="T13" s="325">
        <v>83</v>
      </c>
      <c r="U13" s="325">
        <v>81</v>
      </c>
      <c r="V13" s="325">
        <v>79</v>
      </c>
      <c r="W13" s="325">
        <v>78</v>
      </c>
      <c r="X13" s="325">
        <v>74</v>
      </c>
      <c r="Y13" s="323">
        <v>70</v>
      </c>
    </row>
    <row r="14" spans="3:25" ht="13.5" thickBot="1" x14ac:dyDescent="0.25">
      <c r="C14" s="25"/>
      <c r="D14" s="91"/>
      <c r="E14" s="45" t="s">
        <v>69</v>
      </c>
      <c r="F14" s="45"/>
      <c r="G14" s="45"/>
      <c r="H14" s="46"/>
      <c r="I14" s="47"/>
      <c r="J14" s="309">
        <v>4624</v>
      </c>
      <c r="K14" s="309">
        <v>4163</v>
      </c>
      <c r="L14" s="309">
        <v>3825</v>
      </c>
      <c r="M14" s="311">
        <v>3541</v>
      </c>
      <c r="N14" s="326">
        <v>3348</v>
      </c>
      <c r="O14" s="310">
        <v>3133</v>
      </c>
      <c r="P14" s="310">
        <v>3094</v>
      </c>
      <c r="Q14" s="310">
        <v>3011</v>
      </c>
      <c r="R14" s="310">
        <v>2814</v>
      </c>
      <c r="S14" s="310">
        <v>2699</v>
      </c>
      <c r="T14" s="310">
        <v>2554</v>
      </c>
      <c r="U14" s="310">
        <v>2445</v>
      </c>
      <c r="V14" s="310">
        <v>2382</v>
      </c>
      <c r="W14" s="310">
        <v>2276</v>
      </c>
      <c r="X14" s="310">
        <v>2192</v>
      </c>
      <c r="Y14" s="311">
        <v>1993</v>
      </c>
    </row>
    <row r="15" spans="3:25" ht="13.5" x14ac:dyDescent="0.25">
      <c r="D15" s="77" t="s">
        <v>83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65" t="s">
        <v>191</v>
      </c>
    </row>
    <row r="16" spans="3:25" ht="25.5" customHeight="1" x14ac:dyDescent="0.25">
      <c r="D16" s="66" t="s">
        <v>30</v>
      </c>
      <c r="E16" s="411" t="s">
        <v>151</v>
      </c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</row>
  </sheetData>
  <mergeCells count="18">
    <mergeCell ref="E16:Y16"/>
    <mergeCell ref="Y8:Y11"/>
    <mergeCell ref="J8:J11"/>
    <mergeCell ref="K8:K11"/>
    <mergeCell ref="D8:I12"/>
    <mergeCell ref="L8:L11"/>
    <mergeCell ref="M8:M11"/>
    <mergeCell ref="T8:T11"/>
    <mergeCell ref="N8:N11"/>
    <mergeCell ref="R8:R11"/>
    <mergeCell ref="V8:V11"/>
    <mergeCell ref="U8:U11"/>
    <mergeCell ref="O8:O11"/>
    <mergeCell ref="X8:X11"/>
    <mergeCell ref="S8:S11"/>
    <mergeCell ref="Q8:Q11"/>
    <mergeCell ref="P8:P11"/>
    <mergeCell ref="W8:W11"/>
  </mergeCells>
  <phoneticPr fontId="0" type="noConversion"/>
  <conditionalFormatting sqref="G7">
    <cfRule type="expression" dxfId="15" priority="1" stopIfTrue="1">
      <formula>#REF!=" "</formula>
    </cfRule>
  </conditionalFormatting>
  <conditionalFormatting sqref="D7">
    <cfRule type="cellIs" dxfId="14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C1:Y25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264" hidden="1" customWidth="1"/>
    <col min="3" max="3" width="1.7109375" style="264" customWidth="1"/>
    <col min="4" max="4" width="1.140625" style="264" customWidth="1"/>
    <col min="5" max="6" width="1.7109375" style="264" customWidth="1"/>
    <col min="7" max="7" width="15.7109375" style="264" customWidth="1"/>
    <col min="8" max="8" width="9.5703125" style="264" customWidth="1"/>
    <col min="9" max="9" width="1.140625" style="264" customWidth="1"/>
    <col min="10" max="14" width="7.7109375" style="264" hidden="1" customWidth="1"/>
    <col min="15" max="34" width="7.7109375" style="264" customWidth="1"/>
    <col min="35" max="16384" width="9.140625" style="264"/>
  </cols>
  <sheetData>
    <row r="1" spans="3:25" hidden="1" x14ac:dyDescent="0.2"/>
    <row r="2" spans="3:25" hidden="1" x14ac:dyDescent="0.2"/>
    <row r="3" spans="3:25" ht="9" customHeight="1" x14ac:dyDescent="0.2">
      <c r="C3" s="327"/>
    </row>
    <row r="4" spans="3:25" s="265" customFormat="1" ht="15.75" x14ac:dyDescent="0.2">
      <c r="D4" s="266" t="s">
        <v>98</v>
      </c>
      <c r="E4" s="267"/>
      <c r="F4" s="267"/>
      <c r="G4" s="267"/>
      <c r="H4" s="266" t="s">
        <v>70</v>
      </c>
      <c r="I4" s="268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</row>
    <row r="5" spans="3:25" s="265" customFormat="1" ht="15.75" x14ac:dyDescent="0.2">
      <c r="D5" s="269" t="s">
        <v>204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</row>
    <row r="6" spans="3:25" s="272" customFormat="1" ht="21" customHeight="1" thickBot="1" x14ac:dyDescent="0.25">
      <c r="C6" s="265"/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6"/>
    </row>
    <row r="7" spans="3:25" ht="6" customHeight="1" x14ac:dyDescent="0.2">
      <c r="C7" s="328"/>
      <c r="D7" s="396"/>
      <c r="E7" s="397"/>
      <c r="F7" s="397"/>
      <c r="G7" s="397"/>
      <c r="H7" s="397"/>
      <c r="I7" s="398"/>
      <c r="J7" s="394" t="s">
        <v>87</v>
      </c>
      <c r="K7" s="394" t="s">
        <v>88</v>
      </c>
      <c r="L7" s="394" t="s">
        <v>89</v>
      </c>
      <c r="M7" s="392" t="s">
        <v>90</v>
      </c>
      <c r="N7" s="392" t="s">
        <v>117</v>
      </c>
      <c r="O7" s="392" t="s">
        <v>123</v>
      </c>
      <c r="P7" s="392" t="s">
        <v>165</v>
      </c>
      <c r="Q7" s="392" t="s">
        <v>168</v>
      </c>
      <c r="R7" s="392" t="s">
        <v>187</v>
      </c>
      <c r="S7" s="392" t="s">
        <v>193</v>
      </c>
      <c r="T7" s="392" t="s">
        <v>194</v>
      </c>
      <c r="U7" s="392" t="s">
        <v>195</v>
      </c>
      <c r="V7" s="392" t="s">
        <v>196</v>
      </c>
      <c r="W7" s="392" t="s">
        <v>198</v>
      </c>
      <c r="X7" s="392" t="s">
        <v>199</v>
      </c>
      <c r="Y7" s="405" t="s">
        <v>203</v>
      </c>
    </row>
    <row r="8" spans="3:25" ht="6" customHeight="1" x14ac:dyDescent="0.2">
      <c r="C8" s="328"/>
      <c r="D8" s="399"/>
      <c r="E8" s="400"/>
      <c r="F8" s="400"/>
      <c r="G8" s="400"/>
      <c r="H8" s="400"/>
      <c r="I8" s="401"/>
      <c r="J8" s="395"/>
      <c r="K8" s="395"/>
      <c r="L8" s="395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406"/>
    </row>
    <row r="9" spans="3:25" ht="6" customHeight="1" x14ac:dyDescent="0.2">
      <c r="C9" s="328"/>
      <c r="D9" s="399"/>
      <c r="E9" s="400"/>
      <c r="F9" s="400"/>
      <c r="G9" s="400"/>
      <c r="H9" s="400"/>
      <c r="I9" s="401"/>
      <c r="J9" s="395"/>
      <c r="K9" s="395"/>
      <c r="L9" s="395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406"/>
    </row>
    <row r="10" spans="3:25" ht="6" customHeight="1" x14ac:dyDescent="0.2">
      <c r="C10" s="328"/>
      <c r="D10" s="399"/>
      <c r="E10" s="400"/>
      <c r="F10" s="400"/>
      <c r="G10" s="400"/>
      <c r="H10" s="400"/>
      <c r="I10" s="401"/>
      <c r="J10" s="395"/>
      <c r="K10" s="395"/>
      <c r="L10" s="395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406"/>
    </row>
    <row r="11" spans="3:25" ht="15" customHeight="1" thickBot="1" x14ac:dyDescent="0.25">
      <c r="C11" s="328"/>
      <c r="D11" s="402"/>
      <c r="E11" s="403"/>
      <c r="F11" s="403"/>
      <c r="G11" s="403"/>
      <c r="H11" s="403"/>
      <c r="I11" s="404"/>
      <c r="J11" s="19"/>
      <c r="K11" s="19"/>
      <c r="L11" s="19"/>
      <c r="M11" s="19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20"/>
    </row>
    <row r="12" spans="3:25" ht="14.25" customHeight="1" thickTop="1" thickBot="1" x14ac:dyDescent="0.25">
      <c r="C12" s="328"/>
      <c r="D12" s="277" t="s">
        <v>218</v>
      </c>
      <c r="E12" s="278"/>
      <c r="F12" s="278"/>
      <c r="G12" s="278"/>
      <c r="H12" s="278"/>
      <c r="I12" s="278"/>
      <c r="J12" s="104"/>
      <c r="K12" s="104"/>
      <c r="L12" s="104"/>
      <c r="M12" s="104"/>
      <c r="N12" s="104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105"/>
    </row>
    <row r="13" spans="3:25" ht="14.25" customHeight="1" thickBot="1" x14ac:dyDescent="0.25">
      <c r="C13" s="328"/>
      <c r="D13" s="329"/>
      <c r="E13" s="330" t="s">
        <v>19</v>
      </c>
      <c r="F13" s="330"/>
      <c r="G13" s="330"/>
      <c r="H13" s="331"/>
      <c r="I13" s="332"/>
      <c r="J13" s="111">
        <v>7627</v>
      </c>
      <c r="K13" s="111">
        <v>7843</v>
      </c>
      <c r="L13" s="111">
        <v>7984</v>
      </c>
      <c r="M13" s="111">
        <v>7958</v>
      </c>
      <c r="N13" s="111">
        <v>7955</v>
      </c>
      <c r="O13" s="171">
        <v>7962</v>
      </c>
      <c r="P13" s="171">
        <v>8036</v>
      </c>
      <c r="Q13" s="171">
        <v>8087</v>
      </c>
      <c r="R13" s="171">
        <v>8154</v>
      </c>
      <c r="S13" s="171">
        <v>8215</v>
      </c>
      <c r="T13" s="171">
        <v>8293</v>
      </c>
      <c r="U13" s="171">
        <v>8384</v>
      </c>
      <c r="V13" s="171">
        <v>8454</v>
      </c>
      <c r="W13" s="171">
        <v>8485</v>
      </c>
      <c r="X13" s="171">
        <v>8556</v>
      </c>
      <c r="Y13" s="112">
        <v>8582</v>
      </c>
    </row>
    <row r="14" spans="3:25" ht="14.25" customHeight="1" thickBot="1" x14ac:dyDescent="0.25">
      <c r="C14" s="328"/>
      <c r="D14" s="294" t="s">
        <v>219</v>
      </c>
      <c r="E14" s="100"/>
      <c r="F14" s="100"/>
      <c r="G14" s="100"/>
      <c r="H14" s="100"/>
      <c r="I14" s="100"/>
      <c r="J14" s="52"/>
      <c r="K14" s="52"/>
      <c r="L14" s="52"/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3:25" ht="14.25" customHeight="1" x14ac:dyDescent="0.2">
      <c r="C15" s="328"/>
      <c r="D15" s="279"/>
      <c r="E15" s="280" t="s">
        <v>71</v>
      </c>
      <c r="F15" s="280"/>
      <c r="G15" s="280"/>
      <c r="H15" s="281"/>
      <c r="I15" s="282"/>
      <c r="J15" s="125">
        <v>1322019</v>
      </c>
      <c r="K15" s="125">
        <v>1298056</v>
      </c>
      <c r="L15" s="125">
        <v>1279431</v>
      </c>
      <c r="M15" s="125">
        <v>1262691</v>
      </c>
      <c r="N15" s="125">
        <v>1262230</v>
      </c>
      <c r="O15" s="212">
        <v>1262449</v>
      </c>
      <c r="P15" s="212">
        <v>1262640</v>
      </c>
      <c r="Q15" s="212">
        <v>1274171</v>
      </c>
      <c r="R15" s="212">
        <v>1285951</v>
      </c>
      <c r="S15" s="212">
        <v>1303569</v>
      </c>
      <c r="T15" s="212">
        <v>1321622</v>
      </c>
      <c r="U15" s="212">
        <v>1352811</v>
      </c>
      <c r="V15" s="212">
        <v>1379778</v>
      </c>
      <c r="W15" s="212">
        <v>1407904</v>
      </c>
      <c r="X15" s="212">
        <v>1436495</v>
      </c>
      <c r="Y15" s="126">
        <v>1457579</v>
      </c>
    </row>
    <row r="16" spans="3:25" ht="14.25" customHeight="1" x14ac:dyDescent="0.2">
      <c r="C16" s="328"/>
      <c r="D16" s="333"/>
      <c r="E16" s="334" t="s">
        <v>72</v>
      </c>
      <c r="F16" s="334"/>
      <c r="G16" s="334"/>
      <c r="H16" s="335"/>
      <c r="I16" s="336"/>
      <c r="J16" s="337">
        <v>358733</v>
      </c>
      <c r="K16" s="337">
        <v>352790</v>
      </c>
      <c r="L16" s="337">
        <v>339402</v>
      </c>
      <c r="M16" s="337">
        <v>336059</v>
      </c>
      <c r="N16" s="337">
        <v>341104</v>
      </c>
      <c r="O16" s="338">
        <v>345365</v>
      </c>
      <c r="P16" s="338">
        <v>349054</v>
      </c>
      <c r="Q16" s="338">
        <v>350127</v>
      </c>
      <c r="R16" s="338">
        <v>343137</v>
      </c>
      <c r="S16" s="338">
        <v>346190</v>
      </c>
      <c r="T16" s="338">
        <v>352319</v>
      </c>
      <c r="U16" s="338">
        <v>350807</v>
      </c>
      <c r="V16" s="338">
        <v>353908</v>
      </c>
      <c r="W16" s="338">
        <v>359169</v>
      </c>
      <c r="X16" s="338">
        <v>371793</v>
      </c>
      <c r="Y16" s="339">
        <v>385037</v>
      </c>
    </row>
    <row r="17" spans="3:25" ht="14.25" customHeight="1" thickBot="1" x14ac:dyDescent="0.25">
      <c r="C17" s="328"/>
      <c r="D17" s="340"/>
      <c r="E17" s="341" t="s">
        <v>162</v>
      </c>
      <c r="F17" s="341"/>
      <c r="G17" s="341"/>
      <c r="H17" s="342"/>
      <c r="I17" s="343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0">
        <v>6646</v>
      </c>
      <c r="P17" s="150">
        <v>6420</v>
      </c>
      <c r="Q17" s="150">
        <v>5529</v>
      </c>
      <c r="R17" s="150">
        <v>3900</v>
      </c>
      <c r="S17" s="150">
        <v>3348</v>
      </c>
      <c r="T17" s="150">
        <v>3138</v>
      </c>
      <c r="U17" s="150">
        <v>3040</v>
      </c>
      <c r="V17" s="150">
        <v>2670</v>
      </c>
      <c r="W17" s="150">
        <v>2854</v>
      </c>
      <c r="X17" s="150">
        <v>2855</v>
      </c>
      <c r="Y17" s="37">
        <v>2803</v>
      </c>
    </row>
    <row r="18" spans="3:25" ht="14.25" customHeight="1" thickBot="1" x14ac:dyDescent="0.25">
      <c r="C18" s="328"/>
      <c r="D18" s="294" t="s">
        <v>73</v>
      </c>
      <c r="E18" s="100"/>
      <c r="F18" s="100"/>
      <c r="G18" s="100"/>
      <c r="H18" s="100"/>
      <c r="I18" s="100"/>
      <c r="J18" s="52"/>
      <c r="K18" s="52"/>
      <c r="L18" s="52"/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3:25" ht="14.25" customHeight="1" thickBot="1" x14ac:dyDescent="0.25">
      <c r="C19" s="328"/>
      <c r="D19" s="329"/>
      <c r="E19" s="330" t="s">
        <v>19</v>
      </c>
      <c r="F19" s="330"/>
      <c r="G19" s="330"/>
      <c r="H19" s="331"/>
      <c r="I19" s="332"/>
      <c r="J19" s="111">
        <v>33756</v>
      </c>
      <c r="K19" s="111">
        <v>33354</v>
      </c>
      <c r="L19" s="111">
        <v>32865</v>
      </c>
      <c r="M19" s="111">
        <v>32799</v>
      </c>
      <c r="N19" s="111">
        <v>32686</v>
      </c>
      <c r="O19" s="171">
        <v>32823</v>
      </c>
      <c r="P19" s="171">
        <v>32892</v>
      </c>
      <c r="Q19" s="171">
        <v>32996</v>
      </c>
      <c r="R19" s="171">
        <v>32775</v>
      </c>
      <c r="S19" s="171">
        <v>32851</v>
      </c>
      <c r="T19" s="171">
        <v>33139</v>
      </c>
      <c r="U19" s="171">
        <v>33562</v>
      </c>
      <c r="V19" s="171">
        <v>33759</v>
      </c>
      <c r="W19" s="171">
        <v>34234</v>
      </c>
      <c r="X19" s="171">
        <v>34759</v>
      </c>
      <c r="Y19" s="112">
        <v>35166</v>
      </c>
    </row>
    <row r="20" spans="3:25" ht="13.5" x14ac:dyDescent="0.25">
      <c r="C20" s="344"/>
      <c r="D20" s="295" t="s">
        <v>83</v>
      </c>
      <c r="E20" s="296"/>
      <c r="F20" s="296"/>
      <c r="G20" s="296"/>
      <c r="H20" s="296"/>
      <c r="I20" s="295"/>
      <c r="J20" s="295"/>
      <c r="K20" s="29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 t="s">
        <v>191</v>
      </c>
    </row>
    <row r="21" spans="3:25" ht="13.5" x14ac:dyDescent="0.25">
      <c r="C21" s="344"/>
      <c r="D21" s="346" t="s">
        <v>56</v>
      </c>
      <c r="E21" s="347" t="s">
        <v>125</v>
      </c>
      <c r="F21" s="347"/>
      <c r="G21" s="347"/>
      <c r="H21" s="347"/>
      <c r="I21" s="347"/>
      <c r="J21" s="347"/>
      <c r="K21" s="347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</row>
    <row r="22" spans="3:25" x14ac:dyDescent="0.2">
      <c r="C22" s="344"/>
      <c r="D22" s="346" t="s">
        <v>124</v>
      </c>
      <c r="E22" s="347" t="s">
        <v>134</v>
      </c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</row>
    <row r="23" spans="3:25" x14ac:dyDescent="0.2">
      <c r="Y23" s="283"/>
    </row>
    <row r="25" spans="3:25" x14ac:dyDescent="0.2"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</row>
  </sheetData>
  <mergeCells count="17">
    <mergeCell ref="D7:I11"/>
    <mergeCell ref="L7:L10"/>
    <mergeCell ref="M7:M10"/>
    <mergeCell ref="N7:N10"/>
    <mergeCell ref="V7:V10"/>
    <mergeCell ref="R7:R10"/>
    <mergeCell ref="Y7:Y10"/>
    <mergeCell ref="J7:J10"/>
    <mergeCell ref="K7:K10"/>
    <mergeCell ref="O7:O10"/>
    <mergeCell ref="P7:P10"/>
    <mergeCell ref="Q7:Q10"/>
    <mergeCell ref="S7:S10"/>
    <mergeCell ref="T7:T10"/>
    <mergeCell ref="W7:W10"/>
    <mergeCell ref="U7:U10"/>
    <mergeCell ref="X7:X10"/>
  </mergeCells>
  <phoneticPr fontId="0" type="noConversion"/>
  <conditionalFormatting sqref="G6">
    <cfRule type="expression" dxfId="13" priority="1" stopIfTrue="1">
      <formula>#REF!=" "</formula>
    </cfRule>
  </conditionalFormatting>
  <conditionalFormatting sqref="D6">
    <cfRule type="cellIs" dxfId="12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31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C1:Z3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3.7109375" style="68" customWidth="1"/>
    <col min="9" max="9" width="1.140625" style="68" customWidth="1"/>
    <col min="10" max="14" width="5.7109375" style="68" hidden="1" customWidth="1"/>
    <col min="15" max="25" width="5.7109375" style="68" customWidth="1"/>
    <col min="26" max="40" width="12.7109375" style="68" customWidth="1"/>
    <col min="41" max="16384" width="9.140625" style="68"/>
  </cols>
  <sheetData>
    <row r="1" spans="3:26" hidden="1" x14ac:dyDescent="0.2"/>
    <row r="2" spans="3:26" hidden="1" x14ac:dyDescent="0.2"/>
    <row r="3" spans="3:26" ht="9" customHeight="1" x14ac:dyDescent="0.2">
      <c r="C3" s="67"/>
    </row>
    <row r="4" spans="3:26" s="69" customFormat="1" ht="15.75" x14ac:dyDescent="0.2">
      <c r="D4" s="16" t="s">
        <v>99</v>
      </c>
      <c r="E4" s="70"/>
      <c r="F4" s="70"/>
      <c r="G4" s="70"/>
      <c r="H4" s="16" t="s">
        <v>153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6" s="69" customFormat="1" ht="15.75" x14ac:dyDescent="0.2">
      <c r="D5" s="183" t="s">
        <v>204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6" s="73" customFormat="1" ht="11.25" customHeight="1" thickBot="1" x14ac:dyDescent="0.25">
      <c r="C6" s="69"/>
      <c r="D6" s="17"/>
      <c r="E6" s="74"/>
      <c r="F6" s="74"/>
      <c r="G6" s="7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8"/>
    </row>
    <row r="7" spans="3:26" ht="6" customHeight="1" x14ac:dyDescent="0.2">
      <c r="C7" s="25"/>
      <c r="D7" s="375"/>
      <c r="E7" s="376"/>
      <c r="F7" s="376"/>
      <c r="G7" s="376"/>
      <c r="H7" s="376"/>
      <c r="I7" s="377"/>
      <c r="J7" s="373" t="s">
        <v>87</v>
      </c>
      <c r="K7" s="373" t="s">
        <v>88</v>
      </c>
      <c r="L7" s="373" t="s">
        <v>89</v>
      </c>
      <c r="M7" s="386" t="s">
        <v>90</v>
      </c>
      <c r="N7" s="386" t="s">
        <v>117</v>
      </c>
      <c r="O7" s="386" t="s">
        <v>123</v>
      </c>
      <c r="P7" s="386" t="s">
        <v>165</v>
      </c>
      <c r="Q7" s="386" t="s">
        <v>168</v>
      </c>
      <c r="R7" s="386" t="s">
        <v>187</v>
      </c>
      <c r="S7" s="386" t="s">
        <v>193</v>
      </c>
      <c r="T7" s="386" t="s">
        <v>194</v>
      </c>
      <c r="U7" s="386" t="s">
        <v>195</v>
      </c>
      <c r="V7" s="386" t="s">
        <v>196</v>
      </c>
      <c r="W7" s="386" t="s">
        <v>198</v>
      </c>
      <c r="X7" s="386" t="s">
        <v>199</v>
      </c>
      <c r="Y7" s="388" t="s">
        <v>203</v>
      </c>
    </row>
    <row r="8" spans="3:26" ht="6" customHeight="1" x14ac:dyDescent="0.2">
      <c r="C8" s="25"/>
      <c r="D8" s="378"/>
      <c r="E8" s="379"/>
      <c r="F8" s="379"/>
      <c r="G8" s="379"/>
      <c r="H8" s="379"/>
      <c r="I8" s="380"/>
      <c r="J8" s="374"/>
      <c r="K8" s="374"/>
      <c r="L8" s="374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9"/>
    </row>
    <row r="9" spans="3:26" ht="6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9"/>
    </row>
    <row r="10" spans="3:26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9"/>
    </row>
    <row r="11" spans="3:26" ht="15" customHeight="1" thickBot="1" x14ac:dyDescent="0.25">
      <c r="C11" s="25"/>
      <c r="D11" s="381"/>
      <c r="E11" s="382"/>
      <c r="F11" s="382"/>
      <c r="G11" s="382"/>
      <c r="H11" s="382"/>
      <c r="I11" s="383"/>
      <c r="J11" s="298"/>
      <c r="K11" s="298"/>
      <c r="L11" s="298"/>
      <c r="M11" s="298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</row>
    <row r="12" spans="3:26" ht="14.25" thickTop="1" thickBot="1" x14ac:dyDescent="0.25">
      <c r="C12" s="25"/>
      <c r="D12" s="21" t="s">
        <v>74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24"/>
    </row>
    <row r="13" spans="3:26" x14ac:dyDescent="0.2">
      <c r="C13" s="25"/>
      <c r="D13" s="26"/>
      <c r="E13" s="27" t="s">
        <v>19</v>
      </c>
      <c r="F13" s="27"/>
      <c r="G13" s="27"/>
      <c r="H13" s="28"/>
      <c r="I13" s="29"/>
      <c r="J13" s="224">
        <v>198</v>
      </c>
      <c r="K13" s="224">
        <v>219</v>
      </c>
      <c r="L13" s="224">
        <v>225</v>
      </c>
      <c r="M13" s="224">
        <v>229</v>
      </c>
      <c r="N13" s="225">
        <v>230</v>
      </c>
      <c r="O13" s="225">
        <v>232</v>
      </c>
      <c r="P13" s="225">
        <v>229</v>
      </c>
      <c r="Q13" s="225">
        <v>228</v>
      </c>
      <c r="R13" s="225">
        <v>227</v>
      </c>
      <c r="S13" s="225">
        <v>220</v>
      </c>
      <c r="T13" s="225">
        <v>219</v>
      </c>
      <c r="U13" s="225">
        <v>214</v>
      </c>
      <c r="V13" s="225">
        <v>213</v>
      </c>
      <c r="W13" s="225">
        <v>211</v>
      </c>
      <c r="X13" s="225">
        <v>209</v>
      </c>
      <c r="Y13" s="226">
        <v>204</v>
      </c>
      <c r="Z13" s="186"/>
    </row>
    <row r="14" spans="3:26" x14ac:dyDescent="0.2">
      <c r="C14" s="25"/>
      <c r="D14" s="32"/>
      <c r="E14" s="365" t="s">
        <v>75</v>
      </c>
      <c r="F14" s="33" t="s">
        <v>76</v>
      </c>
      <c r="G14" s="33"/>
      <c r="H14" s="34"/>
      <c r="I14" s="35"/>
      <c r="J14" s="306">
        <v>134</v>
      </c>
      <c r="K14" s="306">
        <v>148</v>
      </c>
      <c r="L14" s="306">
        <v>149</v>
      </c>
      <c r="M14" s="306">
        <v>153</v>
      </c>
      <c r="N14" s="307">
        <v>155</v>
      </c>
      <c r="O14" s="307">
        <v>155</v>
      </c>
      <c r="P14" s="307">
        <v>151</v>
      </c>
      <c r="Q14" s="307">
        <v>150</v>
      </c>
      <c r="R14" s="307">
        <v>149</v>
      </c>
      <c r="S14" s="307">
        <v>147</v>
      </c>
      <c r="T14" s="307">
        <v>146</v>
      </c>
      <c r="U14" s="307">
        <v>144</v>
      </c>
      <c r="V14" s="307">
        <v>144</v>
      </c>
      <c r="W14" s="307">
        <v>143</v>
      </c>
      <c r="X14" s="307">
        <v>142</v>
      </c>
      <c r="Y14" s="308">
        <v>138</v>
      </c>
      <c r="Z14" s="221"/>
    </row>
    <row r="15" spans="3:26" x14ac:dyDescent="0.2">
      <c r="C15" s="25"/>
      <c r="D15" s="119"/>
      <c r="E15" s="409"/>
      <c r="F15" s="60" t="s">
        <v>77</v>
      </c>
      <c r="G15" s="60"/>
      <c r="H15" s="61"/>
      <c r="I15" s="62"/>
      <c r="J15" s="348">
        <v>35</v>
      </c>
      <c r="K15" s="348">
        <v>33</v>
      </c>
      <c r="L15" s="348">
        <v>34</v>
      </c>
      <c r="M15" s="348">
        <v>34</v>
      </c>
      <c r="N15" s="349">
        <v>33</v>
      </c>
      <c r="O15" s="349">
        <v>34</v>
      </c>
      <c r="P15" s="349">
        <v>33</v>
      </c>
      <c r="Q15" s="349">
        <v>33</v>
      </c>
      <c r="R15" s="349">
        <v>33</v>
      </c>
      <c r="S15" s="349">
        <v>29</v>
      </c>
      <c r="T15" s="349">
        <v>29</v>
      </c>
      <c r="U15" s="349">
        <v>29</v>
      </c>
      <c r="V15" s="349">
        <v>28</v>
      </c>
      <c r="W15" s="349">
        <v>27</v>
      </c>
      <c r="X15" s="349">
        <v>26</v>
      </c>
      <c r="Y15" s="350">
        <v>25</v>
      </c>
    </row>
    <row r="16" spans="3:26" x14ac:dyDescent="0.2">
      <c r="C16" s="25"/>
      <c r="D16" s="119"/>
      <c r="E16" s="409"/>
      <c r="F16" s="88" t="s">
        <v>78</v>
      </c>
      <c r="G16" s="88"/>
      <c r="H16" s="89"/>
      <c r="I16" s="90"/>
      <c r="J16" s="348">
        <v>12</v>
      </c>
      <c r="K16" s="348">
        <v>14</v>
      </c>
      <c r="L16" s="348">
        <v>13</v>
      </c>
      <c r="M16" s="348">
        <v>14</v>
      </c>
      <c r="N16" s="349">
        <v>14</v>
      </c>
      <c r="O16" s="349">
        <v>14</v>
      </c>
      <c r="P16" s="349">
        <v>14</v>
      </c>
      <c r="Q16" s="349">
        <v>14</v>
      </c>
      <c r="R16" s="349">
        <v>14</v>
      </c>
      <c r="S16" s="349">
        <v>14</v>
      </c>
      <c r="T16" s="349">
        <v>14</v>
      </c>
      <c r="U16" s="349">
        <v>13</v>
      </c>
      <c r="V16" s="349">
        <v>13</v>
      </c>
      <c r="W16" s="349">
        <v>13</v>
      </c>
      <c r="X16" s="349">
        <v>13</v>
      </c>
      <c r="Y16" s="350">
        <v>13</v>
      </c>
    </row>
    <row r="17" spans="3:26" ht="13.5" thickBot="1" x14ac:dyDescent="0.25">
      <c r="C17" s="25"/>
      <c r="D17" s="44"/>
      <c r="E17" s="371"/>
      <c r="F17" s="45" t="s">
        <v>79</v>
      </c>
      <c r="G17" s="45"/>
      <c r="H17" s="46"/>
      <c r="I17" s="47"/>
      <c r="J17" s="309">
        <v>17</v>
      </c>
      <c r="K17" s="309">
        <v>24</v>
      </c>
      <c r="L17" s="309">
        <v>29</v>
      </c>
      <c r="M17" s="309">
        <v>28</v>
      </c>
      <c r="N17" s="310">
        <v>28</v>
      </c>
      <c r="O17" s="310">
        <v>29</v>
      </c>
      <c r="P17" s="310">
        <v>31</v>
      </c>
      <c r="Q17" s="310">
        <v>31</v>
      </c>
      <c r="R17" s="310">
        <v>31</v>
      </c>
      <c r="S17" s="310">
        <v>30</v>
      </c>
      <c r="T17" s="310">
        <v>30</v>
      </c>
      <c r="U17" s="310">
        <v>28</v>
      </c>
      <c r="V17" s="310">
        <v>28</v>
      </c>
      <c r="W17" s="310">
        <v>28</v>
      </c>
      <c r="X17" s="310">
        <v>28</v>
      </c>
      <c r="Y17" s="311">
        <v>28</v>
      </c>
      <c r="Z17" s="221"/>
    </row>
    <row r="18" spans="3:26" ht="13.5" thickBot="1" x14ac:dyDescent="0.25">
      <c r="C18" s="25"/>
      <c r="D18" s="50" t="s">
        <v>80</v>
      </c>
      <c r="E18" s="51"/>
      <c r="F18" s="51"/>
      <c r="G18" s="51"/>
      <c r="H18" s="51"/>
      <c r="I18" s="51"/>
      <c r="J18" s="304"/>
      <c r="K18" s="304"/>
      <c r="L18" s="304"/>
      <c r="M18" s="305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05"/>
    </row>
    <row r="19" spans="3:26" x14ac:dyDescent="0.2">
      <c r="C19" s="25"/>
      <c r="D19" s="26"/>
      <c r="E19" s="27" t="s">
        <v>19</v>
      </c>
      <c r="F19" s="132"/>
      <c r="G19" s="132"/>
      <c r="H19" s="133"/>
      <c r="I19" s="134"/>
      <c r="J19" s="224">
        <v>7250</v>
      </c>
      <c r="K19" s="224">
        <v>7590</v>
      </c>
      <c r="L19" s="224">
        <v>7621</v>
      </c>
      <c r="M19" s="224">
        <v>7459</v>
      </c>
      <c r="N19" s="225">
        <v>7427</v>
      </c>
      <c r="O19" s="225">
        <v>7820</v>
      </c>
      <c r="P19" s="225">
        <v>7878</v>
      </c>
      <c r="Q19" s="225">
        <v>7397</v>
      </c>
      <c r="R19" s="225">
        <v>7150</v>
      </c>
      <c r="S19" s="225">
        <v>6941</v>
      </c>
      <c r="T19" s="225">
        <v>6549</v>
      </c>
      <c r="U19" s="225">
        <v>6495</v>
      </c>
      <c r="V19" s="225">
        <v>6482</v>
      </c>
      <c r="W19" s="225">
        <v>6500</v>
      </c>
      <c r="X19" s="225">
        <v>6345</v>
      </c>
      <c r="Y19" s="226">
        <v>6394</v>
      </c>
    </row>
    <row r="20" spans="3:26" x14ac:dyDescent="0.2">
      <c r="C20" s="25"/>
      <c r="D20" s="32"/>
      <c r="E20" s="365" t="s">
        <v>75</v>
      </c>
      <c r="F20" s="33" t="s">
        <v>76</v>
      </c>
      <c r="G20" s="33"/>
      <c r="H20" s="34"/>
      <c r="I20" s="35"/>
      <c r="J20" s="306">
        <v>4657</v>
      </c>
      <c r="K20" s="306">
        <v>4867</v>
      </c>
      <c r="L20" s="306">
        <v>4869</v>
      </c>
      <c r="M20" s="306">
        <v>4815</v>
      </c>
      <c r="N20" s="307">
        <v>4618</v>
      </c>
      <c r="O20" s="307">
        <v>4739</v>
      </c>
      <c r="P20" s="307">
        <v>4704</v>
      </c>
      <c r="Q20" s="307">
        <v>4628</v>
      </c>
      <c r="R20" s="307">
        <v>4451</v>
      </c>
      <c r="S20" s="307">
        <v>4442</v>
      </c>
      <c r="T20" s="307">
        <v>4253</v>
      </c>
      <c r="U20" s="307">
        <v>4314</v>
      </c>
      <c r="V20" s="307">
        <v>4260</v>
      </c>
      <c r="W20" s="307">
        <v>4270</v>
      </c>
      <c r="X20" s="307">
        <v>4262</v>
      </c>
      <c r="Y20" s="308">
        <v>4248</v>
      </c>
    </row>
    <row r="21" spans="3:26" x14ac:dyDescent="0.2">
      <c r="C21" s="25"/>
      <c r="D21" s="119"/>
      <c r="E21" s="414"/>
      <c r="F21" s="141" t="s">
        <v>77</v>
      </c>
      <c r="G21" s="141"/>
      <c r="H21" s="142"/>
      <c r="I21" s="143"/>
      <c r="J21" s="348">
        <v>1544</v>
      </c>
      <c r="K21" s="348">
        <v>1479</v>
      </c>
      <c r="L21" s="348">
        <v>1420</v>
      </c>
      <c r="M21" s="348">
        <v>1404</v>
      </c>
      <c r="N21" s="349">
        <v>1430</v>
      </c>
      <c r="O21" s="349">
        <v>1546</v>
      </c>
      <c r="P21" s="349">
        <v>1534</v>
      </c>
      <c r="Q21" s="349">
        <v>1445</v>
      </c>
      <c r="R21" s="349">
        <v>1395</v>
      </c>
      <c r="S21" s="349">
        <v>1269</v>
      </c>
      <c r="T21" s="349">
        <v>1146</v>
      </c>
      <c r="U21" s="349">
        <v>1081</v>
      </c>
      <c r="V21" s="349">
        <v>1089</v>
      </c>
      <c r="W21" s="349">
        <v>1096</v>
      </c>
      <c r="X21" s="349">
        <v>1004</v>
      </c>
      <c r="Y21" s="350">
        <v>993</v>
      </c>
    </row>
    <row r="22" spans="3:26" x14ac:dyDescent="0.2">
      <c r="C22" s="25"/>
      <c r="D22" s="119"/>
      <c r="E22" s="409"/>
      <c r="F22" s="60" t="s">
        <v>78</v>
      </c>
      <c r="G22" s="60"/>
      <c r="H22" s="61"/>
      <c r="I22" s="62"/>
      <c r="J22" s="348">
        <v>494</v>
      </c>
      <c r="K22" s="348">
        <v>501</v>
      </c>
      <c r="L22" s="348">
        <v>537</v>
      </c>
      <c r="M22" s="348">
        <v>516</v>
      </c>
      <c r="N22" s="349">
        <v>705</v>
      </c>
      <c r="O22" s="349">
        <v>793</v>
      </c>
      <c r="P22" s="349">
        <v>853</v>
      </c>
      <c r="Q22" s="349">
        <v>564</v>
      </c>
      <c r="R22" s="349">
        <v>543</v>
      </c>
      <c r="S22" s="349">
        <v>517</v>
      </c>
      <c r="T22" s="349">
        <v>453</v>
      </c>
      <c r="U22" s="349">
        <v>421</v>
      </c>
      <c r="V22" s="349">
        <v>392</v>
      </c>
      <c r="W22" s="349">
        <v>404</v>
      </c>
      <c r="X22" s="349">
        <v>383</v>
      </c>
      <c r="Y22" s="350">
        <v>394</v>
      </c>
    </row>
    <row r="23" spans="3:26" ht="13.5" thickBot="1" x14ac:dyDescent="0.25">
      <c r="C23" s="25"/>
      <c r="D23" s="44"/>
      <c r="E23" s="371"/>
      <c r="F23" s="45" t="s">
        <v>79</v>
      </c>
      <c r="G23" s="45"/>
      <c r="H23" s="46"/>
      <c r="I23" s="47"/>
      <c r="J23" s="309">
        <v>555</v>
      </c>
      <c r="K23" s="309">
        <v>743</v>
      </c>
      <c r="L23" s="309">
        <v>795</v>
      </c>
      <c r="M23" s="309">
        <v>724</v>
      </c>
      <c r="N23" s="310">
        <v>674</v>
      </c>
      <c r="O23" s="310">
        <v>742</v>
      </c>
      <c r="P23" s="310">
        <v>787</v>
      </c>
      <c r="Q23" s="310">
        <v>760</v>
      </c>
      <c r="R23" s="310">
        <v>761</v>
      </c>
      <c r="S23" s="310">
        <v>713</v>
      </c>
      <c r="T23" s="310">
        <v>697</v>
      </c>
      <c r="U23" s="310">
        <v>679</v>
      </c>
      <c r="V23" s="310">
        <v>741</v>
      </c>
      <c r="W23" s="310">
        <v>730</v>
      </c>
      <c r="X23" s="310">
        <v>696</v>
      </c>
      <c r="Y23" s="311">
        <v>759</v>
      </c>
    </row>
    <row r="24" spans="3:26" ht="13.5" thickBot="1" x14ac:dyDescent="0.25">
      <c r="C24" s="25"/>
      <c r="D24" s="50" t="s">
        <v>63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305"/>
    </row>
    <row r="25" spans="3:26" x14ac:dyDescent="0.2">
      <c r="C25" s="25"/>
      <c r="D25" s="26"/>
      <c r="E25" s="27" t="s">
        <v>19</v>
      </c>
      <c r="F25" s="132"/>
      <c r="G25" s="132"/>
      <c r="H25" s="133"/>
      <c r="I25" s="134"/>
      <c r="J25" s="224">
        <v>2909</v>
      </c>
      <c r="K25" s="224">
        <v>3017</v>
      </c>
      <c r="L25" s="224">
        <v>3038</v>
      </c>
      <c r="M25" s="224">
        <v>2980</v>
      </c>
      <c r="N25" s="225">
        <v>2953</v>
      </c>
      <c r="O25" s="225">
        <v>3146</v>
      </c>
      <c r="P25" s="225">
        <v>3210</v>
      </c>
      <c r="Q25" s="225">
        <v>3063</v>
      </c>
      <c r="R25" s="225">
        <v>2963</v>
      </c>
      <c r="S25" s="225">
        <v>2855</v>
      </c>
      <c r="T25" s="225">
        <v>2673</v>
      </c>
      <c r="U25" s="225">
        <v>2664</v>
      </c>
      <c r="V25" s="225">
        <v>2726</v>
      </c>
      <c r="W25" s="225">
        <v>2751</v>
      </c>
      <c r="X25" s="225">
        <v>2675</v>
      </c>
      <c r="Y25" s="226">
        <v>2743</v>
      </c>
    </row>
    <row r="26" spans="3:26" ht="12.75" customHeight="1" x14ac:dyDescent="0.2">
      <c r="C26" s="25"/>
      <c r="D26" s="32"/>
      <c r="E26" s="365" t="s">
        <v>75</v>
      </c>
      <c r="F26" s="33" t="s">
        <v>76</v>
      </c>
      <c r="G26" s="33"/>
      <c r="H26" s="34"/>
      <c r="I26" s="35"/>
      <c r="J26" s="306">
        <v>2155</v>
      </c>
      <c r="K26" s="306">
        <v>2234</v>
      </c>
      <c r="L26" s="306">
        <v>2227</v>
      </c>
      <c r="M26" s="306">
        <v>2210</v>
      </c>
      <c r="N26" s="307">
        <v>2123</v>
      </c>
      <c r="O26" s="307">
        <v>2178</v>
      </c>
      <c r="P26" s="307">
        <v>2183</v>
      </c>
      <c r="Q26" s="307">
        <v>2205</v>
      </c>
      <c r="R26" s="307">
        <v>2097</v>
      </c>
      <c r="S26" s="307">
        <v>2077</v>
      </c>
      <c r="T26" s="307">
        <v>1989</v>
      </c>
      <c r="U26" s="307">
        <v>2002</v>
      </c>
      <c r="V26" s="307">
        <v>2011</v>
      </c>
      <c r="W26" s="307">
        <v>2006</v>
      </c>
      <c r="X26" s="307">
        <v>1987</v>
      </c>
      <c r="Y26" s="308">
        <v>2030</v>
      </c>
    </row>
    <row r="27" spans="3:26" ht="12.75" customHeight="1" x14ac:dyDescent="0.2">
      <c r="C27" s="25"/>
      <c r="D27" s="119"/>
      <c r="E27" s="414"/>
      <c r="F27" s="141" t="s">
        <v>77</v>
      </c>
      <c r="G27" s="141"/>
      <c r="H27" s="142"/>
      <c r="I27" s="143"/>
      <c r="J27" s="348">
        <v>404</v>
      </c>
      <c r="K27" s="348">
        <v>393</v>
      </c>
      <c r="L27" s="348">
        <v>386</v>
      </c>
      <c r="M27" s="348">
        <v>387</v>
      </c>
      <c r="N27" s="349">
        <v>384</v>
      </c>
      <c r="O27" s="349">
        <v>426</v>
      </c>
      <c r="P27" s="349">
        <v>435</v>
      </c>
      <c r="Q27" s="349">
        <v>420</v>
      </c>
      <c r="R27" s="349">
        <v>425</v>
      </c>
      <c r="S27" s="349">
        <v>391</v>
      </c>
      <c r="T27" s="349">
        <v>318</v>
      </c>
      <c r="U27" s="349">
        <v>309</v>
      </c>
      <c r="V27" s="349">
        <v>340</v>
      </c>
      <c r="W27" s="349">
        <v>377</v>
      </c>
      <c r="X27" s="349">
        <v>339</v>
      </c>
      <c r="Y27" s="350">
        <v>348</v>
      </c>
    </row>
    <row r="28" spans="3:26" x14ac:dyDescent="0.2">
      <c r="C28" s="25"/>
      <c r="D28" s="119"/>
      <c r="E28" s="409"/>
      <c r="F28" s="60" t="s">
        <v>78</v>
      </c>
      <c r="G28" s="60"/>
      <c r="H28" s="61"/>
      <c r="I28" s="62"/>
      <c r="J28" s="348">
        <v>212</v>
      </c>
      <c r="K28" s="348">
        <v>212</v>
      </c>
      <c r="L28" s="348">
        <v>229</v>
      </c>
      <c r="M28" s="348">
        <v>233</v>
      </c>
      <c r="N28" s="349">
        <v>286</v>
      </c>
      <c r="O28" s="349">
        <v>356</v>
      </c>
      <c r="P28" s="349">
        <v>406</v>
      </c>
      <c r="Q28" s="349">
        <v>261</v>
      </c>
      <c r="R28" s="349">
        <v>251</v>
      </c>
      <c r="S28" s="349">
        <v>221</v>
      </c>
      <c r="T28" s="349">
        <v>202</v>
      </c>
      <c r="U28" s="349">
        <v>195</v>
      </c>
      <c r="V28" s="349">
        <v>159</v>
      </c>
      <c r="W28" s="349">
        <v>187</v>
      </c>
      <c r="X28" s="349">
        <v>160</v>
      </c>
      <c r="Y28" s="350">
        <v>161</v>
      </c>
    </row>
    <row r="29" spans="3:26" ht="13.5" thickBot="1" x14ac:dyDescent="0.25">
      <c r="C29" s="25"/>
      <c r="D29" s="44"/>
      <c r="E29" s="371"/>
      <c r="F29" s="45" t="s">
        <v>79</v>
      </c>
      <c r="G29" s="45"/>
      <c r="H29" s="46"/>
      <c r="I29" s="47"/>
      <c r="J29" s="309">
        <v>138</v>
      </c>
      <c r="K29" s="309">
        <v>178</v>
      </c>
      <c r="L29" s="309">
        <v>196</v>
      </c>
      <c r="M29" s="309">
        <v>150</v>
      </c>
      <c r="N29" s="310">
        <v>160</v>
      </c>
      <c r="O29" s="310">
        <v>186</v>
      </c>
      <c r="P29" s="310">
        <v>186</v>
      </c>
      <c r="Q29" s="310">
        <v>177</v>
      </c>
      <c r="R29" s="310">
        <v>190</v>
      </c>
      <c r="S29" s="310">
        <v>166</v>
      </c>
      <c r="T29" s="310">
        <v>164</v>
      </c>
      <c r="U29" s="310">
        <v>158</v>
      </c>
      <c r="V29" s="310">
        <v>216</v>
      </c>
      <c r="W29" s="310">
        <v>181</v>
      </c>
      <c r="X29" s="310">
        <v>189</v>
      </c>
      <c r="Y29" s="311">
        <v>204</v>
      </c>
    </row>
    <row r="30" spans="3:26" ht="13.5" x14ac:dyDescent="0.25">
      <c r="D30" s="77" t="s">
        <v>82</v>
      </c>
      <c r="E30" s="78"/>
      <c r="F30" s="78"/>
      <c r="G30" s="78"/>
      <c r="H30" s="78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65" t="s">
        <v>191</v>
      </c>
    </row>
  </sheetData>
  <mergeCells count="20">
    <mergeCell ref="Y7:Y10"/>
    <mergeCell ref="J7:J10"/>
    <mergeCell ref="K7:K10"/>
    <mergeCell ref="L7:L10"/>
    <mergeCell ref="M7:M10"/>
    <mergeCell ref="O7:O10"/>
    <mergeCell ref="P7:P10"/>
    <mergeCell ref="Q7:Q10"/>
    <mergeCell ref="V7:V10"/>
    <mergeCell ref="R7:R10"/>
    <mergeCell ref="U7:U10"/>
    <mergeCell ref="T7:T10"/>
    <mergeCell ref="W7:W10"/>
    <mergeCell ref="X7:X10"/>
    <mergeCell ref="E26:E29"/>
    <mergeCell ref="E20:E23"/>
    <mergeCell ref="S7:S10"/>
    <mergeCell ref="N7:N10"/>
    <mergeCell ref="D7:I11"/>
    <mergeCell ref="E14:E17"/>
  </mergeCells>
  <phoneticPr fontId="0" type="noConversion"/>
  <conditionalFormatting sqref="G6">
    <cfRule type="expression" dxfId="11" priority="1" stopIfTrue="1">
      <formula>#REF!=" "</formula>
    </cfRule>
  </conditionalFormatting>
  <conditionalFormatting sqref="D6">
    <cfRule type="cellIs" dxfId="1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autoPageBreaks="0"/>
  </sheetPr>
  <dimension ref="C1:Z3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3.7109375" style="68" customWidth="1"/>
    <col min="9" max="9" width="1.140625" style="68" customWidth="1"/>
    <col min="10" max="14" width="5.7109375" style="68" hidden="1" customWidth="1"/>
    <col min="15" max="25" width="5.7109375" style="68" customWidth="1"/>
    <col min="26" max="40" width="12.7109375" style="68" customWidth="1"/>
    <col min="41" max="16384" width="9.140625" style="68"/>
  </cols>
  <sheetData>
    <row r="1" spans="3:26" hidden="1" x14ac:dyDescent="0.2"/>
    <row r="2" spans="3:26" hidden="1" x14ac:dyDescent="0.2"/>
    <row r="3" spans="3:26" ht="9" customHeight="1" x14ac:dyDescent="0.2">
      <c r="C3" s="67"/>
    </row>
    <row r="4" spans="3:26" s="69" customFormat="1" ht="15.75" x14ac:dyDescent="0.2">
      <c r="D4" s="16" t="s">
        <v>155</v>
      </c>
      <c r="E4" s="70"/>
      <c r="F4" s="70"/>
      <c r="G4" s="70"/>
      <c r="H4" s="16" t="s">
        <v>153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6" s="69" customFormat="1" ht="15.75" x14ac:dyDescent="0.2">
      <c r="D5" s="183" t="s">
        <v>204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6" s="73" customFormat="1" ht="11.25" customHeight="1" thickBot="1" x14ac:dyDescent="0.25">
      <c r="C6" s="69"/>
      <c r="D6" s="17"/>
      <c r="E6" s="74"/>
      <c r="F6" s="74"/>
      <c r="G6" s="7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8"/>
    </row>
    <row r="7" spans="3:26" ht="6" customHeight="1" x14ac:dyDescent="0.2">
      <c r="C7" s="25"/>
      <c r="D7" s="375"/>
      <c r="E7" s="376"/>
      <c r="F7" s="376"/>
      <c r="G7" s="376"/>
      <c r="H7" s="376"/>
      <c r="I7" s="377"/>
      <c r="J7" s="373" t="s">
        <v>87</v>
      </c>
      <c r="K7" s="373" t="s">
        <v>88</v>
      </c>
      <c r="L7" s="373" t="s">
        <v>89</v>
      </c>
      <c r="M7" s="386" t="s">
        <v>90</v>
      </c>
      <c r="N7" s="386" t="s">
        <v>117</v>
      </c>
      <c r="O7" s="386" t="s">
        <v>123</v>
      </c>
      <c r="P7" s="386" t="s">
        <v>165</v>
      </c>
      <c r="Q7" s="386" t="s">
        <v>168</v>
      </c>
      <c r="R7" s="386" t="s">
        <v>187</v>
      </c>
      <c r="S7" s="386" t="s">
        <v>193</v>
      </c>
      <c r="T7" s="386" t="s">
        <v>194</v>
      </c>
      <c r="U7" s="386" t="s">
        <v>195</v>
      </c>
      <c r="V7" s="386" t="s">
        <v>196</v>
      </c>
      <c r="W7" s="386" t="s">
        <v>198</v>
      </c>
      <c r="X7" s="386" t="s">
        <v>199</v>
      </c>
      <c r="Y7" s="388" t="s">
        <v>203</v>
      </c>
    </row>
    <row r="8" spans="3:26" ht="6" customHeight="1" x14ac:dyDescent="0.2">
      <c r="C8" s="25"/>
      <c r="D8" s="378"/>
      <c r="E8" s="379"/>
      <c r="F8" s="379"/>
      <c r="G8" s="379"/>
      <c r="H8" s="379"/>
      <c r="I8" s="380"/>
      <c r="J8" s="374"/>
      <c r="K8" s="374"/>
      <c r="L8" s="374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9"/>
    </row>
    <row r="9" spans="3:26" ht="6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9"/>
    </row>
    <row r="10" spans="3:26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9"/>
    </row>
    <row r="11" spans="3:26" ht="15" customHeight="1" thickBot="1" x14ac:dyDescent="0.25">
      <c r="C11" s="25"/>
      <c r="D11" s="381"/>
      <c r="E11" s="382"/>
      <c r="F11" s="382"/>
      <c r="G11" s="382"/>
      <c r="H11" s="382"/>
      <c r="I11" s="383"/>
      <c r="J11" s="19"/>
      <c r="K11" s="19"/>
      <c r="L11" s="19"/>
      <c r="M11" s="19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20"/>
    </row>
    <row r="12" spans="3:26" ht="14.25" thickTop="1" thickBot="1" x14ac:dyDescent="0.25">
      <c r="C12" s="25"/>
      <c r="D12" s="21" t="s">
        <v>156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24"/>
    </row>
    <row r="13" spans="3:26" x14ac:dyDescent="0.2">
      <c r="C13" s="25"/>
      <c r="D13" s="26"/>
      <c r="E13" s="27" t="s">
        <v>19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49">
        <v>384</v>
      </c>
      <c r="O13" s="149">
        <v>462</v>
      </c>
      <c r="P13" s="149">
        <v>507</v>
      </c>
      <c r="Q13" s="149">
        <v>474</v>
      </c>
      <c r="R13" s="149">
        <v>468</v>
      </c>
      <c r="S13" s="149">
        <v>509</v>
      </c>
      <c r="T13" s="149">
        <v>420</v>
      </c>
      <c r="U13" s="149">
        <v>445</v>
      </c>
      <c r="V13" s="149">
        <v>497</v>
      </c>
      <c r="W13" s="149">
        <v>511</v>
      </c>
      <c r="X13" s="149">
        <v>486</v>
      </c>
      <c r="Y13" s="31">
        <v>515</v>
      </c>
      <c r="Z13" s="187"/>
    </row>
    <row r="14" spans="3:26" x14ac:dyDescent="0.2">
      <c r="C14" s="25"/>
      <c r="D14" s="32"/>
      <c r="E14" s="365" t="s">
        <v>75</v>
      </c>
      <c r="F14" s="33" t="s">
        <v>76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0">
        <v>343</v>
      </c>
      <c r="O14" s="150">
        <v>409</v>
      </c>
      <c r="P14" s="150">
        <v>426</v>
      </c>
      <c r="Q14" s="150">
        <v>408</v>
      </c>
      <c r="R14" s="150">
        <v>396</v>
      </c>
      <c r="S14" s="150">
        <v>443</v>
      </c>
      <c r="T14" s="150">
        <v>378</v>
      </c>
      <c r="U14" s="150">
        <v>417</v>
      </c>
      <c r="V14" s="150">
        <v>458</v>
      </c>
      <c r="W14" s="150">
        <v>471</v>
      </c>
      <c r="X14" s="150">
        <v>450</v>
      </c>
      <c r="Y14" s="37">
        <v>484</v>
      </c>
      <c r="Z14" s="187"/>
    </row>
    <row r="15" spans="3:26" x14ac:dyDescent="0.2">
      <c r="C15" s="25"/>
      <c r="D15" s="119"/>
      <c r="E15" s="409"/>
      <c r="F15" s="60" t="s">
        <v>77</v>
      </c>
      <c r="G15" s="60"/>
      <c r="H15" s="61"/>
      <c r="I15" s="62"/>
      <c r="J15" s="85">
        <v>0</v>
      </c>
      <c r="K15" s="85">
        <v>21</v>
      </c>
      <c r="L15" s="85">
        <v>21</v>
      </c>
      <c r="M15" s="85">
        <v>24</v>
      </c>
      <c r="N15" s="151">
        <v>26</v>
      </c>
      <c r="O15" s="151">
        <v>34</v>
      </c>
      <c r="P15" s="151">
        <v>41</v>
      </c>
      <c r="Q15" s="151">
        <v>36</v>
      </c>
      <c r="R15" s="151">
        <v>41</v>
      </c>
      <c r="S15" s="151">
        <v>44</v>
      </c>
      <c r="T15" s="151">
        <v>33</v>
      </c>
      <c r="U15" s="151">
        <v>24</v>
      </c>
      <c r="V15" s="151">
        <v>29</v>
      </c>
      <c r="W15" s="151">
        <v>32</v>
      </c>
      <c r="X15" s="151">
        <v>27</v>
      </c>
      <c r="Y15" s="86">
        <v>25</v>
      </c>
      <c r="Z15" s="187"/>
    </row>
    <row r="16" spans="3:26" x14ac:dyDescent="0.2">
      <c r="C16" s="25"/>
      <c r="D16" s="119"/>
      <c r="E16" s="409"/>
      <c r="F16" s="88" t="s">
        <v>78</v>
      </c>
      <c r="G16" s="88"/>
      <c r="H16" s="89"/>
      <c r="I16" s="90"/>
      <c r="J16" s="85">
        <v>6</v>
      </c>
      <c r="K16" s="85">
        <v>14</v>
      </c>
      <c r="L16" s="85">
        <v>16</v>
      </c>
      <c r="M16" s="85">
        <v>16</v>
      </c>
      <c r="N16" s="151">
        <v>15</v>
      </c>
      <c r="O16" s="151">
        <v>18</v>
      </c>
      <c r="P16" s="151">
        <v>35</v>
      </c>
      <c r="Q16" s="151">
        <v>23</v>
      </c>
      <c r="R16" s="151">
        <v>24</v>
      </c>
      <c r="S16" s="151">
        <v>22</v>
      </c>
      <c r="T16" s="151">
        <v>8</v>
      </c>
      <c r="U16" s="151">
        <v>4</v>
      </c>
      <c r="V16" s="151">
        <v>5</v>
      </c>
      <c r="W16" s="151">
        <v>7</v>
      </c>
      <c r="X16" s="151">
        <v>9</v>
      </c>
      <c r="Y16" s="86">
        <v>5</v>
      </c>
    </row>
    <row r="17" spans="3:25" ht="13.5" thickBot="1" x14ac:dyDescent="0.25">
      <c r="C17" s="25"/>
      <c r="D17" s="44"/>
      <c r="E17" s="371"/>
      <c r="F17" s="45" t="s">
        <v>79</v>
      </c>
      <c r="G17" s="45"/>
      <c r="H17" s="46"/>
      <c r="I17" s="47"/>
      <c r="J17" s="63">
        <v>0</v>
      </c>
      <c r="K17" s="63">
        <v>0</v>
      </c>
      <c r="L17" s="63">
        <v>0</v>
      </c>
      <c r="M17" s="63">
        <v>0</v>
      </c>
      <c r="N17" s="152">
        <v>0</v>
      </c>
      <c r="O17" s="152">
        <v>1</v>
      </c>
      <c r="P17" s="152">
        <v>5</v>
      </c>
      <c r="Q17" s="152">
        <v>7</v>
      </c>
      <c r="R17" s="152">
        <v>7</v>
      </c>
      <c r="S17" s="152">
        <v>0</v>
      </c>
      <c r="T17" s="152">
        <v>1</v>
      </c>
      <c r="U17" s="152">
        <v>0</v>
      </c>
      <c r="V17" s="152">
        <v>5</v>
      </c>
      <c r="W17" s="152">
        <v>1</v>
      </c>
      <c r="X17" s="152">
        <v>0</v>
      </c>
      <c r="Y17" s="64">
        <v>1</v>
      </c>
    </row>
    <row r="18" spans="3:25" ht="13.5" thickBot="1" x14ac:dyDescent="0.25">
      <c r="C18" s="25"/>
      <c r="D18" s="50" t="s">
        <v>157</v>
      </c>
      <c r="E18" s="51"/>
      <c r="F18" s="51"/>
      <c r="G18" s="51"/>
      <c r="H18" s="51"/>
      <c r="I18" s="51"/>
      <c r="J18" s="52"/>
      <c r="K18" s="52"/>
      <c r="L18" s="52"/>
      <c r="M18" s="53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53"/>
    </row>
    <row r="19" spans="3:25" x14ac:dyDescent="0.2">
      <c r="C19" s="25"/>
      <c r="D19" s="26"/>
      <c r="E19" s="27" t="s">
        <v>19</v>
      </c>
      <c r="F19" s="132"/>
      <c r="G19" s="132"/>
      <c r="H19" s="133"/>
      <c r="I19" s="134"/>
      <c r="J19" s="30">
        <v>4002</v>
      </c>
      <c r="K19" s="30">
        <v>4273</v>
      </c>
      <c r="L19" s="30">
        <v>4152</v>
      </c>
      <c r="M19" s="30">
        <v>4108</v>
      </c>
      <c r="N19" s="149">
        <v>4097</v>
      </c>
      <c r="O19" s="149">
        <v>4131</v>
      </c>
      <c r="P19" s="149">
        <v>4081</v>
      </c>
      <c r="Q19" s="149">
        <v>3720</v>
      </c>
      <c r="R19" s="149">
        <v>3547</v>
      </c>
      <c r="S19" s="149">
        <v>3467</v>
      </c>
      <c r="T19" s="149">
        <v>3211</v>
      </c>
      <c r="U19" s="149">
        <v>3199</v>
      </c>
      <c r="V19" s="149">
        <v>3325</v>
      </c>
      <c r="W19" s="149">
        <v>3417</v>
      </c>
      <c r="X19" s="149">
        <v>3485</v>
      </c>
      <c r="Y19" s="31">
        <v>3591</v>
      </c>
    </row>
    <row r="20" spans="3:25" x14ac:dyDescent="0.2">
      <c r="C20" s="25"/>
      <c r="D20" s="32"/>
      <c r="E20" s="365" t="s">
        <v>75</v>
      </c>
      <c r="F20" s="33" t="s">
        <v>76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0">
        <v>3000</v>
      </c>
      <c r="O20" s="150">
        <v>2985</v>
      </c>
      <c r="P20" s="150">
        <v>2920</v>
      </c>
      <c r="Q20" s="150">
        <v>2789</v>
      </c>
      <c r="R20" s="150">
        <v>2642</v>
      </c>
      <c r="S20" s="150">
        <v>2611</v>
      </c>
      <c r="T20" s="150">
        <v>2444</v>
      </c>
      <c r="U20" s="150">
        <v>2455</v>
      </c>
      <c r="V20" s="150">
        <v>2486</v>
      </c>
      <c r="W20" s="150">
        <v>2531</v>
      </c>
      <c r="X20" s="150">
        <v>2646</v>
      </c>
      <c r="Y20" s="37">
        <v>2632</v>
      </c>
    </row>
    <row r="21" spans="3:25" x14ac:dyDescent="0.2">
      <c r="C21" s="25"/>
      <c r="D21" s="119"/>
      <c r="E21" s="414"/>
      <c r="F21" s="141" t="s">
        <v>77</v>
      </c>
      <c r="G21" s="141"/>
      <c r="H21" s="142"/>
      <c r="I21" s="143"/>
      <c r="J21" s="85">
        <v>175</v>
      </c>
      <c r="K21" s="85">
        <v>162</v>
      </c>
      <c r="L21" s="85">
        <v>79</v>
      </c>
      <c r="M21" s="85">
        <v>69</v>
      </c>
      <c r="N21" s="151">
        <v>48</v>
      </c>
      <c r="O21" s="151">
        <v>56</v>
      </c>
      <c r="P21" s="151">
        <v>28</v>
      </c>
      <c r="Q21" s="151">
        <v>29</v>
      </c>
      <c r="R21" s="151">
        <v>25</v>
      </c>
      <c r="S21" s="151">
        <v>18</v>
      </c>
      <c r="T21" s="151">
        <v>11</v>
      </c>
      <c r="U21" s="151">
        <v>15</v>
      </c>
      <c r="V21" s="151">
        <v>19</v>
      </c>
      <c r="W21" s="151">
        <v>34</v>
      </c>
      <c r="X21" s="151">
        <v>24</v>
      </c>
      <c r="Y21" s="86">
        <v>39</v>
      </c>
    </row>
    <row r="22" spans="3:25" x14ac:dyDescent="0.2">
      <c r="C22" s="25"/>
      <c r="D22" s="119"/>
      <c r="E22" s="409"/>
      <c r="F22" s="60" t="s">
        <v>78</v>
      </c>
      <c r="G22" s="60"/>
      <c r="H22" s="61"/>
      <c r="I22" s="62"/>
      <c r="J22" s="85">
        <v>246</v>
      </c>
      <c r="K22" s="85">
        <v>272</v>
      </c>
      <c r="L22" s="85">
        <v>199</v>
      </c>
      <c r="M22" s="85">
        <v>239</v>
      </c>
      <c r="N22" s="151">
        <v>442</v>
      </c>
      <c r="O22" s="151">
        <v>423</v>
      </c>
      <c r="P22" s="151">
        <v>429</v>
      </c>
      <c r="Q22" s="151">
        <v>246</v>
      </c>
      <c r="R22" s="151">
        <v>248</v>
      </c>
      <c r="S22" s="151">
        <v>234</v>
      </c>
      <c r="T22" s="151">
        <v>199</v>
      </c>
      <c r="U22" s="151">
        <v>185</v>
      </c>
      <c r="V22" s="151">
        <v>190</v>
      </c>
      <c r="W22" s="151">
        <v>215</v>
      </c>
      <c r="X22" s="151">
        <v>203</v>
      </c>
      <c r="Y22" s="86">
        <v>235</v>
      </c>
    </row>
    <row r="23" spans="3:25" ht="13.5" thickBot="1" x14ac:dyDescent="0.25">
      <c r="C23" s="25"/>
      <c r="D23" s="44"/>
      <c r="E23" s="371"/>
      <c r="F23" s="45" t="s">
        <v>79</v>
      </c>
      <c r="G23" s="45"/>
      <c r="H23" s="46"/>
      <c r="I23" s="47"/>
      <c r="J23" s="63">
        <v>449</v>
      </c>
      <c r="K23" s="63">
        <v>577</v>
      </c>
      <c r="L23" s="63">
        <v>655</v>
      </c>
      <c r="M23" s="63">
        <v>618</v>
      </c>
      <c r="N23" s="152">
        <v>607</v>
      </c>
      <c r="O23" s="152">
        <v>667</v>
      </c>
      <c r="P23" s="152">
        <v>704</v>
      </c>
      <c r="Q23" s="152">
        <v>656</v>
      </c>
      <c r="R23" s="152">
        <v>632</v>
      </c>
      <c r="S23" s="152">
        <v>604</v>
      </c>
      <c r="T23" s="152">
        <v>557</v>
      </c>
      <c r="U23" s="152">
        <v>544</v>
      </c>
      <c r="V23" s="152">
        <v>630</v>
      </c>
      <c r="W23" s="152">
        <v>637</v>
      </c>
      <c r="X23" s="152">
        <v>612</v>
      </c>
      <c r="Y23" s="64">
        <v>685</v>
      </c>
    </row>
    <row r="24" spans="3:25" ht="13.5" thickBot="1" x14ac:dyDescent="0.25">
      <c r="C24" s="25"/>
      <c r="D24" s="50" t="s">
        <v>158</v>
      </c>
      <c r="E24" s="51"/>
      <c r="F24" s="51"/>
      <c r="G24" s="51"/>
      <c r="H24" s="51"/>
      <c r="I24" s="51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53"/>
    </row>
    <row r="25" spans="3:25" x14ac:dyDescent="0.2">
      <c r="C25" s="25"/>
      <c r="D25" s="26"/>
      <c r="E25" s="27" t="s">
        <v>19</v>
      </c>
      <c r="F25" s="132"/>
      <c r="G25" s="132"/>
      <c r="H25" s="133"/>
      <c r="I25" s="134"/>
      <c r="J25" s="30">
        <v>2856</v>
      </c>
      <c r="K25" s="30">
        <v>2911</v>
      </c>
      <c r="L25" s="30">
        <v>3054</v>
      </c>
      <c r="M25" s="30">
        <v>2940</v>
      </c>
      <c r="N25" s="149">
        <v>2946</v>
      </c>
      <c r="O25" s="149">
        <v>3227</v>
      </c>
      <c r="P25" s="149">
        <v>3290</v>
      </c>
      <c r="Q25" s="149">
        <v>3203</v>
      </c>
      <c r="R25" s="149">
        <v>3135</v>
      </c>
      <c r="S25" s="149">
        <v>2965</v>
      </c>
      <c r="T25" s="149">
        <v>2918</v>
      </c>
      <c r="U25" s="149">
        <v>2851</v>
      </c>
      <c r="V25" s="149">
        <v>2660</v>
      </c>
      <c r="W25" s="149">
        <v>2572</v>
      </c>
      <c r="X25" s="149">
        <v>2374</v>
      </c>
      <c r="Y25" s="31">
        <v>2288</v>
      </c>
    </row>
    <row r="26" spans="3:25" ht="12.75" customHeight="1" x14ac:dyDescent="0.2">
      <c r="C26" s="25"/>
      <c r="D26" s="32"/>
      <c r="E26" s="365" t="s">
        <v>75</v>
      </c>
      <c r="F26" s="33" t="s">
        <v>76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0">
        <v>1275</v>
      </c>
      <c r="O26" s="150">
        <v>1345</v>
      </c>
      <c r="P26" s="150">
        <v>1358</v>
      </c>
      <c r="Q26" s="150">
        <v>1431</v>
      </c>
      <c r="R26" s="150">
        <v>1413</v>
      </c>
      <c r="S26" s="150">
        <v>1388</v>
      </c>
      <c r="T26" s="150">
        <v>1431</v>
      </c>
      <c r="U26" s="150">
        <v>1442</v>
      </c>
      <c r="V26" s="150">
        <v>1316</v>
      </c>
      <c r="W26" s="150">
        <v>1268</v>
      </c>
      <c r="X26" s="150">
        <v>1166</v>
      </c>
      <c r="Y26" s="37">
        <v>1132</v>
      </c>
    </row>
    <row r="27" spans="3:25" ht="12.75" customHeight="1" x14ac:dyDescent="0.2">
      <c r="C27" s="25"/>
      <c r="D27" s="119"/>
      <c r="E27" s="414"/>
      <c r="F27" s="141" t="s">
        <v>77</v>
      </c>
      <c r="G27" s="141"/>
      <c r="H27" s="142"/>
      <c r="I27" s="143"/>
      <c r="J27" s="85">
        <v>1369</v>
      </c>
      <c r="K27" s="85">
        <v>1296</v>
      </c>
      <c r="L27" s="85">
        <v>1300</v>
      </c>
      <c r="M27" s="85">
        <v>1311</v>
      </c>
      <c r="N27" s="151">
        <v>1356</v>
      </c>
      <c r="O27" s="151">
        <v>1456</v>
      </c>
      <c r="P27" s="151">
        <v>1465</v>
      </c>
      <c r="Q27" s="151">
        <v>1380</v>
      </c>
      <c r="R27" s="151">
        <v>1329</v>
      </c>
      <c r="S27" s="151">
        <v>1207</v>
      </c>
      <c r="T27" s="151">
        <v>1102</v>
      </c>
      <c r="U27" s="151">
        <v>1042</v>
      </c>
      <c r="V27" s="151">
        <v>1041</v>
      </c>
      <c r="W27" s="151">
        <v>1030</v>
      </c>
      <c r="X27" s="151">
        <v>953</v>
      </c>
      <c r="Y27" s="86">
        <v>929</v>
      </c>
    </row>
    <row r="28" spans="3:25" x14ac:dyDescent="0.2">
      <c r="C28" s="25"/>
      <c r="D28" s="119"/>
      <c r="E28" s="409"/>
      <c r="F28" s="60" t="s">
        <v>78</v>
      </c>
      <c r="G28" s="60"/>
      <c r="H28" s="61"/>
      <c r="I28" s="62"/>
      <c r="J28" s="85">
        <v>242</v>
      </c>
      <c r="K28" s="85">
        <v>215</v>
      </c>
      <c r="L28" s="85">
        <v>322</v>
      </c>
      <c r="M28" s="85">
        <v>261</v>
      </c>
      <c r="N28" s="151">
        <v>248</v>
      </c>
      <c r="O28" s="151">
        <v>352</v>
      </c>
      <c r="P28" s="151">
        <v>389</v>
      </c>
      <c r="Q28" s="151">
        <v>295</v>
      </c>
      <c r="R28" s="151">
        <v>271</v>
      </c>
      <c r="S28" s="151">
        <v>261</v>
      </c>
      <c r="T28" s="151">
        <v>246</v>
      </c>
      <c r="U28" s="151">
        <v>232</v>
      </c>
      <c r="V28" s="151">
        <v>197</v>
      </c>
      <c r="W28" s="151">
        <v>182</v>
      </c>
      <c r="X28" s="151">
        <v>171</v>
      </c>
      <c r="Y28" s="86">
        <v>154</v>
      </c>
    </row>
    <row r="29" spans="3:25" ht="13.5" thickBot="1" x14ac:dyDescent="0.25">
      <c r="C29" s="25"/>
      <c r="D29" s="44"/>
      <c r="E29" s="371"/>
      <c r="F29" s="45" t="s">
        <v>79</v>
      </c>
      <c r="G29" s="45"/>
      <c r="H29" s="46"/>
      <c r="I29" s="47"/>
      <c r="J29" s="63">
        <v>106</v>
      </c>
      <c r="K29" s="63">
        <v>166</v>
      </c>
      <c r="L29" s="63">
        <v>160</v>
      </c>
      <c r="M29" s="63">
        <v>106</v>
      </c>
      <c r="N29" s="152">
        <v>67</v>
      </c>
      <c r="O29" s="152">
        <v>74</v>
      </c>
      <c r="P29" s="152">
        <v>78</v>
      </c>
      <c r="Q29" s="152">
        <v>97</v>
      </c>
      <c r="R29" s="152">
        <v>122</v>
      </c>
      <c r="S29" s="152">
        <v>109</v>
      </c>
      <c r="T29" s="152">
        <v>139</v>
      </c>
      <c r="U29" s="152">
        <v>135</v>
      </c>
      <c r="V29" s="152">
        <v>106</v>
      </c>
      <c r="W29" s="152">
        <v>92</v>
      </c>
      <c r="X29" s="152">
        <v>84</v>
      </c>
      <c r="Y29" s="64">
        <v>73</v>
      </c>
    </row>
    <row r="30" spans="3:25" ht="13.5" x14ac:dyDescent="0.25">
      <c r="D30" s="77" t="s">
        <v>82</v>
      </c>
      <c r="E30" s="78"/>
      <c r="F30" s="78"/>
      <c r="G30" s="78"/>
      <c r="H30" s="78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65" t="s">
        <v>191</v>
      </c>
    </row>
  </sheetData>
  <mergeCells count="20">
    <mergeCell ref="E26:E29"/>
    <mergeCell ref="E20:E23"/>
    <mergeCell ref="S7:S10"/>
    <mergeCell ref="N7:N10"/>
    <mergeCell ref="R7:R10"/>
    <mergeCell ref="D7:I11"/>
    <mergeCell ref="E14:E17"/>
    <mergeCell ref="V7:V10"/>
    <mergeCell ref="Y7:Y10"/>
    <mergeCell ref="J7:J10"/>
    <mergeCell ref="K7:K10"/>
    <mergeCell ref="L7:L10"/>
    <mergeCell ref="M7:M10"/>
    <mergeCell ref="O7:O10"/>
    <mergeCell ref="P7:P10"/>
    <mergeCell ref="Q7:Q10"/>
    <mergeCell ref="T7:T10"/>
    <mergeCell ref="W7:W10"/>
    <mergeCell ref="U7:U10"/>
    <mergeCell ref="X7:X10"/>
  </mergeCells>
  <phoneticPr fontId="0" type="noConversion"/>
  <conditionalFormatting sqref="G6">
    <cfRule type="expression" dxfId="9" priority="1" stopIfTrue="1">
      <formula>#REF!=" "</formula>
    </cfRule>
  </conditionalFormatting>
  <conditionalFormatting sqref="D6">
    <cfRule type="cellIs" dxfId="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C1:Y42"/>
  <sheetViews>
    <sheetView showGridLines="0" topLeftCell="C3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7.28515625" style="68" customWidth="1"/>
    <col min="8" max="8" width="16.5703125" style="68" customWidth="1"/>
    <col min="9" max="9" width="1.140625" style="68" customWidth="1"/>
    <col min="10" max="10" width="6.5703125" style="68" customWidth="1"/>
    <col min="11" max="14" width="6.5703125" style="68" hidden="1" customWidth="1"/>
    <col min="15" max="25" width="6.5703125" style="68" customWidth="1"/>
    <col min="26" max="34" width="7.7109375" style="68" customWidth="1"/>
    <col min="35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6" t="s">
        <v>175</v>
      </c>
      <c r="E4" s="70"/>
      <c r="F4" s="70"/>
      <c r="G4" s="70"/>
      <c r="H4" s="16" t="s">
        <v>0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5" s="69" customFormat="1" ht="15.75" x14ac:dyDescent="0.2">
      <c r="D5" s="183" t="s">
        <v>200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5" s="73" customFormat="1" ht="21" customHeight="1" x14ac:dyDescent="0.2">
      <c r="C6" s="69"/>
      <c r="D6" s="237"/>
      <c r="E6" s="238"/>
      <c r="F6" s="238"/>
      <c r="G6" s="238"/>
      <c r="H6" s="23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40"/>
    </row>
    <row r="7" spans="3:25" ht="13.5" customHeight="1" x14ac:dyDescent="0.2">
      <c r="C7" s="103"/>
      <c r="D7" s="244"/>
      <c r="E7" s="244"/>
      <c r="F7" s="244"/>
      <c r="G7" s="244"/>
      <c r="H7" s="244"/>
      <c r="I7" s="244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</row>
    <row r="8" spans="3:25" ht="13.5" customHeight="1" x14ac:dyDescent="0.2">
      <c r="C8" s="103"/>
      <c r="D8" s="244"/>
      <c r="E8" s="244"/>
      <c r="F8" s="244"/>
      <c r="G8" s="244"/>
      <c r="H8" s="244"/>
      <c r="I8" s="244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</row>
    <row r="9" spans="3:25" ht="13.5" customHeight="1" x14ac:dyDescent="0.2">
      <c r="C9" s="103"/>
      <c r="D9" s="244"/>
      <c r="E9" s="244"/>
      <c r="F9" s="244"/>
      <c r="G9" s="244"/>
      <c r="H9" s="244"/>
      <c r="I9" s="244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</row>
    <row r="10" spans="3:25" ht="13.5" customHeight="1" x14ac:dyDescent="0.2">
      <c r="C10" s="103"/>
      <c r="D10" s="244"/>
      <c r="E10" s="244"/>
      <c r="F10" s="244"/>
      <c r="G10" s="244"/>
      <c r="H10" s="244"/>
      <c r="I10" s="244"/>
      <c r="J10" s="241" t="s">
        <v>179</v>
      </c>
      <c r="K10" s="241" t="s">
        <v>180</v>
      </c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</row>
    <row r="11" spans="3:25" ht="13.5" customHeight="1" x14ac:dyDescent="0.2">
      <c r="C11" s="103"/>
      <c r="D11" s="244"/>
      <c r="E11" s="244"/>
      <c r="F11" s="244"/>
      <c r="G11" s="244"/>
      <c r="H11" s="244"/>
      <c r="I11" s="244"/>
      <c r="J11" s="241"/>
      <c r="K11" s="241">
        <v>2003</v>
      </c>
      <c r="L11" s="241">
        <v>2004</v>
      </c>
      <c r="M11" s="241">
        <v>2005</v>
      </c>
      <c r="N11" s="241">
        <v>2006</v>
      </c>
      <c r="O11" s="241">
        <v>2008</v>
      </c>
      <c r="P11" s="241">
        <v>2009</v>
      </c>
      <c r="Q11" s="241">
        <v>2010</v>
      </c>
      <c r="R11" s="241">
        <v>2011</v>
      </c>
      <c r="S11" s="241">
        <v>2012</v>
      </c>
      <c r="T11" s="241">
        <v>2013</v>
      </c>
      <c r="U11" s="241">
        <v>2014</v>
      </c>
      <c r="V11" s="241">
        <v>2015</v>
      </c>
      <c r="W11" s="241">
        <v>2016</v>
      </c>
      <c r="X11" s="241">
        <v>2017</v>
      </c>
      <c r="Y11" s="241">
        <v>2018</v>
      </c>
    </row>
    <row r="12" spans="3:25" ht="13.5" customHeight="1" x14ac:dyDescent="0.2">
      <c r="C12" s="103"/>
      <c r="D12" s="244"/>
      <c r="E12" s="244"/>
      <c r="F12" s="244"/>
      <c r="G12" s="244"/>
      <c r="H12" s="244"/>
      <c r="I12" s="244"/>
      <c r="J12" s="241" t="s">
        <v>181</v>
      </c>
      <c r="K12" s="247">
        <v>12836.851233674244</v>
      </c>
      <c r="L12" s="247">
        <v>13623.272388543337</v>
      </c>
      <c r="M12" s="247">
        <v>14367.783794227647</v>
      </c>
      <c r="N12" s="247">
        <v>15253.833992316529</v>
      </c>
      <c r="O12" s="247">
        <v>16692.721637407063</v>
      </c>
      <c r="P12" s="247">
        <v>18002.17040259717</v>
      </c>
      <c r="Q12" s="247">
        <v>18049.519524798856</v>
      </c>
      <c r="R12" s="247">
        <v>18395.426526556814</v>
      </c>
      <c r="S12" s="247">
        <v>18988.328998435834</v>
      </c>
      <c r="T12" s="247">
        <v>19139.048809352895</v>
      </c>
      <c r="U12" s="247">
        <v>19441.575265613854</v>
      </c>
      <c r="V12" s="247">
        <v>19947.280559987084</v>
      </c>
      <c r="W12" s="247">
        <v>20952.976766104635</v>
      </c>
      <c r="X12" s="247">
        <v>22593.048334659456</v>
      </c>
      <c r="Y12" s="247">
        <v>25171.383453080667</v>
      </c>
    </row>
    <row r="13" spans="3:25" ht="13.5" customHeight="1" x14ac:dyDescent="0.2">
      <c r="C13" s="103"/>
      <c r="D13" s="244"/>
      <c r="E13" s="244"/>
      <c r="F13" s="244"/>
      <c r="G13" s="244"/>
      <c r="H13" s="244"/>
      <c r="I13" s="244"/>
      <c r="J13" s="241" t="s">
        <v>182</v>
      </c>
      <c r="K13" s="247">
        <f t="shared" ref="K13:W13" si="0">K12/K22*100</f>
        <v>13441.729040496592</v>
      </c>
      <c r="L13" s="247">
        <f t="shared" si="0"/>
        <v>13887.127817067621</v>
      </c>
      <c r="M13" s="247">
        <f t="shared" si="0"/>
        <v>14367.783794227649</v>
      </c>
      <c r="N13" s="247">
        <f t="shared" si="0"/>
        <v>18378.113243754855</v>
      </c>
      <c r="O13" s="247">
        <f t="shared" si="0"/>
        <v>18404.323745763024</v>
      </c>
      <c r="P13" s="247">
        <f t="shared" si="0"/>
        <v>19631.592587346968</v>
      </c>
      <c r="Q13" s="247">
        <f t="shared" si="0"/>
        <v>19408.085510536403</v>
      </c>
      <c r="R13" s="247">
        <f t="shared" si="0"/>
        <v>19404.458361346853</v>
      </c>
      <c r="S13" s="247">
        <f t="shared" si="0"/>
        <v>19395.637383489106</v>
      </c>
      <c r="T13" s="247">
        <f t="shared" si="0"/>
        <v>19273.966575380557</v>
      </c>
      <c r="U13" s="247">
        <f t="shared" si="0"/>
        <v>19500.075492090124</v>
      </c>
      <c r="V13" s="247">
        <f t="shared" si="0"/>
        <v>19947.280559987084</v>
      </c>
      <c r="W13" s="247">
        <f t="shared" si="0"/>
        <v>20807.325487690799</v>
      </c>
      <c r="X13" s="247">
        <f>X12/X22*100</f>
        <v>21913.72292401499</v>
      </c>
      <c r="Y13" s="247">
        <f>Y12/Y22*100</f>
        <v>23904.44772372333</v>
      </c>
    </row>
    <row r="14" spans="3:25" ht="13.5" customHeight="1" x14ac:dyDescent="0.2">
      <c r="C14" s="103"/>
      <c r="D14" s="244"/>
      <c r="E14" s="244"/>
      <c r="F14" s="244"/>
      <c r="G14" s="244"/>
      <c r="H14" s="244"/>
      <c r="I14" s="244"/>
      <c r="J14" s="241" t="s">
        <v>183</v>
      </c>
      <c r="K14" s="247">
        <v>58.224905999999997</v>
      </c>
      <c r="L14" s="247">
        <v>57.761000000000003</v>
      </c>
      <c r="M14" s="247">
        <v>57.005009000000001</v>
      </c>
      <c r="N14" s="247">
        <v>56.354247000000001</v>
      </c>
      <c r="O14" s="247">
        <v>56.019025999999897</v>
      </c>
      <c r="P14" s="247">
        <v>56.166730000000001</v>
      </c>
      <c r="Q14" s="247">
        <v>56.370235000000001</v>
      </c>
      <c r="R14" s="247">
        <v>55.965041999999997</v>
      </c>
      <c r="S14" s="247">
        <v>55.701431999999897</v>
      </c>
      <c r="T14" s="247">
        <v>56.113999999999997</v>
      </c>
      <c r="U14" s="247">
        <v>57.025965999999798</v>
      </c>
      <c r="V14" s="247">
        <v>58.17</v>
      </c>
      <c r="W14" s="247">
        <v>59.054510999999899</v>
      </c>
      <c r="X14" s="247">
        <v>60.197975999999898</v>
      </c>
      <c r="Y14" s="247">
        <v>61.080081800000002</v>
      </c>
    </row>
    <row r="15" spans="3:25" ht="13.5" customHeight="1" x14ac:dyDescent="0.2">
      <c r="C15" s="103"/>
      <c r="D15" s="244"/>
      <c r="E15" s="244"/>
      <c r="F15" s="244"/>
      <c r="G15" s="244"/>
      <c r="H15" s="244"/>
      <c r="I15" s="244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</row>
    <row r="16" spans="3:25" ht="13.5" customHeight="1" x14ac:dyDescent="0.2">
      <c r="C16" s="103"/>
      <c r="D16" s="244"/>
      <c r="E16" s="244"/>
      <c r="F16" s="244"/>
      <c r="G16" s="244"/>
      <c r="H16" s="244"/>
      <c r="I16" s="244"/>
      <c r="J16" s="241" t="s">
        <v>184</v>
      </c>
      <c r="K16" s="241" t="s">
        <v>180</v>
      </c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</row>
    <row r="17" spans="3:25" ht="13.5" customHeight="1" x14ac:dyDescent="0.2">
      <c r="C17" s="103"/>
      <c r="D17" s="244"/>
      <c r="E17" s="244"/>
      <c r="F17" s="244"/>
      <c r="G17" s="244"/>
      <c r="H17" s="244"/>
      <c r="I17" s="244"/>
      <c r="J17" s="241"/>
      <c r="K17" s="241">
        <v>2003</v>
      </c>
      <c r="L17" s="241">
        <v>2004</v>
      </c>
      <c r="M17" s="241">
        <v>2005</v>
      </c>
      <c r="N17" s="241">
        <v>2006</v>
      </c>
      <c r="O17" s="241">
        <v>2008</v>
      </c>
      <c r="P17" s="241">
        <v>2009</v>
      </c>
      <c r="Q17" s="241">
        <v>2010</v>
      </c>
      <c r="R17" s="241">
        <v>2011</v>
      </c>
      <c r="S17" s="241">
        <v>2012</v>
      </c>
      <c r="T17" s="241">
        <v>2013</v>
      </c>
      <c r="U17" s="241">
        <v>2014</v>
      </c>
      <c r="V17" s="241">
        <v>2015</v>
      </c>
      <c r="W17" s="241">
        <v>2016</v>
      </c>
      <c r="X17" s="241">
        <v>2017</v>
      </c>
      <c r="Y17" s="241">
        <v>2018</v>
      </c>
    </row>
    <row r="18" spans="3:25" ht="13.5" customHeight="1" x14ac:dyDescent="0.2">
      <c r="C18" s="103"/>
      <c r="D18" s="244"/>
      <c r="E18" s="244"/>
      <c r="F18" s="244"/>
      <c r="G18" s="244"/>
      <c r="H18" s="244"/>
      <c r="I18" s="244"/>
      <c r="J18" s="241" t="s">
        <v>185</v>
      </c>
      <c r="K18" s="247">
        <v>18259.938414973338</v>
      </c>
      <c r="L18" s="247">
        <v>19516.826168849544</v>
      </c>
      <c r="M18" s="247">
        <v>20774.853254069654</v>
      </c>
      <c r="N18" s="247">
        <v>21942.078430025547</v>
      </c>
      <c r="O18" s="247">
        <v>21709.264492789873</v>
      </c>
      <c r="P18" s="247">
        <v>22684.578222085522</v>
      </c>
      <c r="Q18" s="247">
        <v>22248.050336587876</v>
      </c>
      <c r="R18" s="247">
        <v>23027.736352816963</v>
      </c>
      <c r="S18" s="247">
        <v>24522.845928011786</v>
      </c>
      <c r="T18" s="247">
        <v>24666.420701932911</v>
      </c>
      <c r="U18" s="247">
        <v>24990.49730821437</v>
      </c>
      <c r="V18" s="247">
        <v>25507.432431231035</v>
      </c>
      <c r="W18" s="247">
        <v>26700.266037625501</v>
      </c>
      <c r="X18" s="247">
        <v>28397.954765171031</v>
      </c>
      <c r="Y18" s="247">
        <v>31484.583302413004</v>
      </c>
    </row>
    <row r="19" spans="3:25" ht="13.5" customHeight="1" x14ac:dyDescent="0.2">
      <c r="C19" s="103"/>
      <c r="D19" s="244"/>
      <c r="E19" s="244"/>
      <c r="F19" s="244"/>
      <c r="G19" s="244"/>
      <c r="H19" s="244"/>
      <c r="I19" s="244"/>
      <c r="J19" s="241" t="s">
        <v>186</v>
      </c>
      <c r="K19" s="247">
        <f t="shared" ref="K19:V19" si="1">K18/K22*100</f>
        <v>19120.354361228627</v>
      </c>
      <c r="L19" s="247">
        <f t="shared" si="1"/>
        <v>19894.827898929198</v>
      </c>
      <c r="M19" s="247">
        <f t="shared" si="1"/>
        <v>20774.853254069654</v>
      </c>
      <c r="N19" s="247">
        <f t="shared" si="1"/>
        <v>26436.239072319939</v>
      </c>
      <c r="O19" s="247">
        <f t="shared" si="1"/>
        <v>23935.241998665791</v>
      </c>
      <c r="P19" s="247">
        <f t="shared" si="1"/>
        <v>24737.817036080178</v>
      </c>
      <c r="Q19" s="247">
        <f t="shared" si="1"/>
        <v>23922.634770524597</v>
      </c>
      <c r="R19" s="247">
        <f t="shared" si="1"/>
        <v>24290.861131663463</v>
      </c>
      <c r="S19" s="247">
        <f t="shared" si="1"/>
        <v>25048.87224516015</v>
      </c>
      <c r="T19" s="247">
        <f t="shared" si="1"/>
        <v>24840.302821684705</v>
      </c>
      <c r="U19" s="247">
        <f t="shared" si="1"/>
        <v>25065.694391388537</v>
      </c>
      <c r="V19" s="247">
        <f t="shared" si="1"/>
        <v>25507.432431231035</v>
      </c>
      <c r="W19" s="247">
        <v>26514.663393868421</v>
      </c>
      <c r="X19" s="247">
        <f>X18/X22*100</f>
        <v>27544.088036053374</v>
      </c>
      <c r="Y19" s="247">
        <v>29899.889176080727</v>
      </c>
    </row>
    <row r="20" spans="3:25" ht="13.5" customHeight="1" x14ac:dyDescent="0.2">
      <c r="C20" s="103"/>
      <c r="D20" s="244"/>
      <c r="E20" s="244"/>
      <c r="F20" s="244"/>
      <c r="G20" s="244"/>
      <c r="H20" s="244"/>
      <c r="I20" s="244"/>
      <c r="J20" s="241" t="s">
        <v>183</v>
      </c>
      <c r="K20" s="247">
        <v>22.784645000000001</v>
      </c>
      <c r="L20" s="247">
        <v>22.846171999999999</v>
      </c>
      <c r="M20" s="247">
        <v>23.788703000000002</v>
      </c>
      <c r="N20" s="247">
        <v>23.742065</v>
      </c>
      <c r="O20" s="247">
        <v>23.775466000000002</v>
      </c>
      <c r="P20" s="247">
        <v>24.004982999999999</v>
      </c>
      <c r="Q20" s="247">
        <v>24.196356000000002</v>
      </c>
      <c r="R20" s="247">
        <v>24.431726999999999</v>
      </c>
      <c r="S20" s="247">
        <v>24.491177</v>
      </c>
      <c r="T20" s="247">
        <v>24.815999999999999</v>
      </c>
      <c r="U20" s="247">
        <v>25.333926999999999</v>
      </c>
      <c r="V20" s="247">
        <v>26.059000000000001</v>
      </c>
      <c r="W20" s="247">
        <v>26.684633999999999</v>
      </c>
      <c r="X20" s="247">
        <v>27.411017000000001</v>
      </c>
      <c r="Y20" s="247">
        <v>27.865973300000004</v>
      </c>
    </row>
    <row r="21" spans="3:25" ht="13.5" customHeight="1" x14ac:dyDescent="0.2">
      <c r="C21" s="103"/>
      <c r="D21" s="244"/>
      <c r="E21" s="244"/>
      <c r="F21" s="244"/>
      <c r="G21" s="244"/>
      <c r="H21" s="244"/>
      <c r="I21" s="244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</row>
    <row r="22" spans="3:25" ht="13.5" customHeight="1" x14ac:dyDescent="0.2">
      <c r="C22" s="103"/>
      <c r="D22" s="244"/>
      <c r="E22" s="244"/>
      <c r="F22" s="244"/>
      <c r="G22" s="244"/>
      <c r="H22" s="244"/>
      <c r="I22" s="244"/>
      <c r="J22" s="241" t="s">
        <v>188</v>
      </c>
      <c r="K22" s="241">
        <v>95.5</v>
      </c>
      <c r="L22" s="241">
        <v>98.1</v>
      </c>
      <c r="M22" s="241">
        <v>100</v>
      </c>
      <c r="N22" s="241">
        <v>83</v>
      </c>
      <c r="O22" s="241">
        <v>90.7</v>
      </c>
      <c r="P22" s="241">
        <v>91.7</v>
      </c>
      <c r="Q22" s="241">
        <v>93</v>
      </c>
      <c r="R22" s="241">
        <v>94.8</v>
      </c>
      <c r="S22" s="241">
        <v>97.9</v>
      </c>
      <c r="T22" s="241">
        <v>99.3</v>
      </c>
      <c r="U22" s="241">
        <v>99.7</v>
      </c>
      <c r="V22" s="241">
        <v>100</v>
      </c>
      <c r="W22" s="241">
        <v>100.7</v>
      </c>
      <c r="X22" s="241">
        <v>103.1</v>
      </c>
      <c r="Y22" s="241">
        <v>105.3</v>
      </c>
    </row>
    <row r="23" spans="3:25" ht="13.5" customHeight="1" x14ac:dyDescent="0.2">
      <c r="C23" s="103"/>
      <c r="D23" s="244"/>
      <c r="E23" s="244"/>
      <c r="F23" s="244"/>
      <c r="G23" s="244"/>
      <c r="H23" s="244"/>
      <c r="I23" s="244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</row>
    <row r="24" spans="3:25" ht="13.5" customHeight="1" x14ac:dyDescent="0.2">
      <c r="C24" s="103"/>
      <c r="D24" s="244"/>
      <c r="E24" s="244"/>
      <c r="F24" s="244"/>
      <c r="G24" s="244"/>
      <c r="H24" s="244"/>
      <c r="I24" s="244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</row>
    <row r="25" spans="3:25" ht="13.5" customHeight="1" x14ac:dyDescent="0.2">
      <c r="C25" s="103"/>
      <c r="D25" s="244"/>
      <c r="E25" s="244"/>
      <c r="F25" s="244"/>
      <c r="G25" s="244"/>
      <c r="H25" s="244"/>
      <c r="I25" s="244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</row>
    <row r="26" spans="3:25" ht="13.5" customHeight="1" x14ac:dyDescent="0.2">
      <c r="C26" s="103"/>
      <c r="D26" s="244"/>
      <c r="E26" s="244"/>
      <c r="F26" s="244"/>
      <c r="G26" s="244"/>
      <c r="H26" s="244"/>
      <c r="I26" s="244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</row>
    <row r="27" spans="3:25" ht="13.5" customHeight="1" x14ac:dyDescent="0.2">
      <c r="C27" s="103"/>
      <c r="D27" s="244"/>
      <c r="E27" s="244"/>
      <c r="F27" s="244"/>
      <c r="G27" s="244"/>
      <c r="H27" s="244"/>
      <c r="I27" s="244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</row>
    <row r="28" spans="3:25" ht="13.5" customHeight="1" x14ac:dyDescent="0.2">
      <c r="C28" s="103"/>
      <c r="D28" s="244"/>
      <c r="E28" s="244"/>
      <c r="F28" s="244"/>
      <c r="G28" s="244"/>
      <c r="H28" s="244"/>
      <c r="I28" s="244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</row>
    <row r="29" spans="3:25" ht="13.5" customHeight="1" x14ac:dyDescent="0.2">
      <c r="C29" s="103"/>
      <c r="D29" s="244"/>
      <c r="E29" s="244"/>
      <c r="F29" s="244"/>
      <c r="G29" s="244"/>
      <c r="H29" s="244"/>
      <c r="I29" s="244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</row>
    <row r="30" spans="3:25" ht="13.5" customHeight="1" x14ac:dyDescent="0.2">
      <c r="C30" s="103"/>
      <c r="D30" s="244"/>
      <c r="E30" s="244"/>
      <c r="F30" s="244"/>
      <c r="G30" s="244"/>
      <c r="H30" s="244"/>
      <c r="I30" s="244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</row>
    <row r="31" spans="3:25" ht="13.5" customHeight="1" x14ac:dyDescent="0.2">
      <c r="C31" s="103"/>
      <c r="D31" s="244"/>
      <c r="E31" s="244"/>
      <c r="F31" s="244"/>
      <c r="G31" s="244"/>
      <c r="H31" s="244"/>
      <c r="I31" s="244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</row>
    <row r="32" spans="3:25" ht="13.5" customHeight="1" x14ac:dyDescent="0.2">
      <c r="C32" s="10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</row>
    <row r="33" spans="3:25" ht="13.5" customHeight="1" x14ac:dyDescent="0.2">
      <c r="C33" s="103"/>
      <c r="D33" s="238"/>
      <c r="E33" s="156"/>
      <c r="F33" s="156"/>
      <c r="G33" s="156"/>
      <c r="H33" s="157"/>
      <c r="I33" s="156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</row>
    <row r="34" spans="3:25" ht="13.5" customHeight="1" x14ac:dyDescent="0.2">
      <c r="C34" s="103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</row>
    <row r="35" spans="3:25" ht="13.5" customHeight="1" x14ac:dyDescent="0.2">
      <c r="C35" s="103"/>
      <c r="D35" s="238"/>
      <c r="E35" s="156"/>
      <c r="F35" s="156"/>
      <c r="G35" s="156"/>
      <c r="H35" s="157"/>
      <c r="I35" s="156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</row>
    <row r="36" spans="3:25" ht="13.5" customHeight="1" x14ac:dyDescent="0.2">
      <c r="C36" s="103"/>
      <c r="D36" s="238"/>
      <c r="E36" s="156"/>
      <c r="F36" s="156"/>
      <c r="G36" s="156"/>
      <c r="H36" s="157"/>
      <c r="I36" s="156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</row>
    <row r="37" spans="3:25" ht="13.5" customHeight="1" x14ac:dyDescent="0.2">
      <c r="C37" s="103"/>
      <c r="D37" s="238"/>
      <c r="E37" s="156"/>
      <c r="F37" s="156"/>
      <c r="G37" s="156"/>
      <c r="H37" s="157"/>
      <c r="I37" s="156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</row>
    <row r="38" spans="3:25" ht="13.5" x14ac:dyDescent="0.25">
      <c r="C38" s="103"/>
      <c r="D38" s="159" t="s">
        <v>83</v>
      </c>
      <c r="E38" s="160"/>
      <c r="F38" s="160"/>
      <c r="G38" s="160"/>
      <c r="H38" s="160"/>
      <c r="I38" s="159"/>
      <c r="J38" s="159"/>
      <c r="K38" s="159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 t="s">
        <v>192</v>
      </c>
    </row>
    <row r="39" spans="3:25" ht="13.5" x14ac:dyDescent="0.25">
      <c r="C39" s="103"/>
      <c r="D39" s="106" t="s">
        <v>56</v>
      </c>
      <c r="E39" s="93" t="s">
        <v>220</v>
      </c>
      <c r="F39" s="93"/>
      <c r="G39" s="93"/>
      <c r="H39" s="93"/>
      <c r="I39" s="93"/>
      <c r="J39" s="93"/>
      <c r="K39" s="93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3:25" x14ac:dyDescent="0.2">
      <c r="Y40" s="186"/>
    </row>
    <row r="42" spans="3:25" x14ac:dyDescent="0.2">
      <c r="P42" s="186"/>
      <c r="Q42" s="186"/>
      <c r="R42" s="186"/>
      <c r="S42" s="186"/>
      <c r="T42" s="186"/>
      <c r="U42" s="186"/>
      <c r="V42" s="186"/>
      <c r="W42" s="186"/>
      <c r="X42" s="186"/>
      <c r="Y42" s="186"/>
    </row>
  </sheetData>
  <phoneticPr fontId="0" type="noConversion"/>
  <conditionalFormatting sqref="G6">
    <cfRule type="expression" dxfId="7" priority="1" stopIfTrue="1">
      <formula>#REF!=" "</formula>
    </cfRule>
  </conditionalFormatting>
  <conditionalFormatting sqref="D6">
    <cfRule type="cellIs" dxfId="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autoPageBreaks="0"/>
  </sheetPr>
  <dimension ref="C1:Y32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1.7109375" style="68" customWidth="1"/>
    <col min="6" max="6" width="5.28515625" style="68" customWidth="1"/>
    <col min="7" max="7" width="4.28515625" style="68" customWidth="1"/>
    <col min="8" max="8" width="1.140625" style="68" customWidth="1"/>
    <col min="9" max="9" width="6.5703125" style="68" customWidth="1"/>
    <col min="10" max="14" width="7" style="68" hidden="1" customWidth="1"/>
    <col min="15" max="24" width="7" style="68" customWidth="1"/>
    <col min="25" max="33" width="7.7109375" style="68" customWidth="1"/>
    <col min="34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6" t="s">
        <v>178</v>
      </c>
      <c r="E4" s="70"/>
      <c r="F4" s="70"/>
      <c r="G4" s="16" t="s">
        <v>205</v>
      </c>
      <c r="H4" s="71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5" s="69" customFormat="1" ht="15.75" x14ac:dyDescent="0.2">
      <c r="D5" s="18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5" s="73" customFormat="1" ht="21" customHeight="1" x14ac:dyDescent="0.2">
      <c r="C6" s="69"/>
      <c r="D6" s="237"/>
      <c r="E6" s="238"/>
      <c r="F6" s="238"/>
      <c r="G6" s="238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40"/>
      <c r="Y6" s="240"/>
    </row>
    <row r="7" spans="3:25" ht="13.5" customHeight="1" x14ac:dyDescent="0.2">
      <c r="C7" s="103"/>
      <c r="D7" s="244"/>
      <c r="E7" s="244"/>
      <c r="F7" s="244"/>
      <c r="G7" s="244"/>
      <c r="H7" s="244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</row>
    <row r="8" spans="3:25" ht="13.5" customHeight="1" x14ac:dyDescent="0.2">
      <c r="C8" s="103"/>
      <c r="D8" s="244"/>
      <c r="E8" s="244"/>
      <c r="F8" s="244"/>
      <c r="G8" s="244"/>
      <c r="H8" s="244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</row>
    <row r="9" spans="3:25" ht="13.5" customHeight="1" x14ac:dyDescent="0.2">
      <c r="C9" s="103"/>
      <c r="D9" s="244"/>
      <c r="E9" s="244"/>
      <c r="F9" s="244"/>
      <c r="G9" s="244"/>
      <c r="H9" s="244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</row>
    <row r="10" spans="3:25" ht="13.5" customHeight="1" x14ac:dyDescent="0.2">
      <c r="C10" s="103"/>
      <c r="D10" s="244"/>
      <c r="E10" s="244"/>
      <c r="F10" s="244"/>
      <c r="G10" s="244"/>
      <c r="H10" s="244"/>
      <c r="I10" s="241"/>
      <c r="J10" s="241" t="s">
        <v>87</v>
      </c>
      <c r="K10" s="241" t="s">
        <v>88</v>
      </c>
      <c r="L10" s="241" t="s">
        <v>89</v>
      </c>
      <c r="M10" s="241" t="s">
        <v>90</v>
      </c>
      <c r="N10" s="241" t="s">
        <v>1</v>
      </c>
      <c r="O10" s="241" t="s">
        <v>123</v>
      </c>
      <c r="P10" s="241" t="s">
        <v>165</v>
      </c>
      <c r="Q10" s="241" t="s">
        <v>168</v>
      </c>
      <c r="R10" s="241" t="s">
        <v>187</v>
      </c>
      <c r="S10" s="241" t="s">
        <v>193</v>
      </c>
      <c r="T10" s="241" t="s">
        <v>194</v>
      </c>
      <c r="U10" s="241" t="s">
        <v>195</v>
      </c>
      <c r="V10" s="241" t="s">
        <v>196</v>
      </c>
      <c r="W10" s="241" t="s">
        <v>198</v>
      </c>
      <c r="X10" s="241" t="s">
        <v>199</v>
      </c>
      <c r="Y10" s="241" t="s">
        <v>203</v>
      </c>
    </row>
    <row r="11" spans="3:25" ht="13.5" customHeight="1" x14ac:dyDescent="0.2">
      <c r="C11" s="103"/>
      <c r="D11" s="244"/>
      <c r="E11" s="244"/>
      <c r="F11" s="244"/>
      <c r="G11" s="244"/>
      <c r="H11" s="244"/>
      <c r="I11" s="241" t="s">
        <v>2</v>
      </c>
      <c r="J11" s="246">
        <v>52.292274052478135</v>
      </c>
      <c r="K11" s="246">
        <v>52.691774033696731</v>
      </c>
      <c r="L11" s="246">
        <v>53.064452644526448</v>
      </c>
      <c r="M11" s="246">
        <v>53.920029168692267</v>
      </c>
      <c r="N11" s="246">
        <v>55.629114850036579</v>
      </c>
      <c r="O11" s="246">
        <v>59.188998233661366</v>
      </c>
      <c r="P11" s="246">
        <v>60.331488933601612</v>
      </c>
      <c r="Q11" s="246">
        <v>62.099271173661727</v>
      </c>
      <c r="R11" s="246">
        <v>65.113407258064512</v>
      </c>
      <c r="S11" s="246">
        <v>67.925264217413186</v>
      </c>
      <c r="T11" s="246">
        <v>71.383320773674953</v>
      </c>
      <c r="U11" s="246">
        <v>75.422077922077918</v>
      </c>
      <c r="V11" s="246">
        <v>79.039800995024876</v>
      </c>
      <c r="W11" s="246">
        <v>81.605438813349821</v>
      </c>
      <c r="X11" s="246">
        <v>82.84815724815725</v>
      </c>
      <c r="Y11" s="246">
        <v>82.813141182217876</v>
      </c>
    </row>
    <row r="12" spans="3:25" ht="13.5" customHeight="1" x14ac:dyDescent="0.2">
      <c r="C12" s="103"/>
      <c r="D12" s="244"/>
      <c r="E12" s="244"/>
      <c r="F12" s="244"/>
      <c r="G12" s="244"/>
      <c r="H12" s="244"/>
      <c r="I12" s="241" t="s">
        <v>3</v>
      </c>
      <c r="J12" s="246">
        <v>99.16024340770791</v>
      </c>
      <c r="K12" s="246">
        <v>78.108108108108112</v>
      </c>
      <c r="L12" s="246">
        <v>75.689873417721515</v>
      </c>
      <c r="M12" s="246">
        <v>80.372043010752691</v>
      </c>
      <c r="N12" s="246">
        <v>79.924369747899163</v>
      </c>
      <c r="O12" s="246">
        <v>79.252587991718428</v>
      </c>
      <c r="P12" s="246">
        <v>81.795634920634924</v>
      </c>
      <c r="Q12" s="246">
        <v>84.54633204633204</v>
      </c>
      <c r="R12" s="246">
        <v>82.101338432122375</v>
      </c>
      <c r="S12" s="246">
        <v>85.456273764258555</v>
      </c>
      <c r="T12" s="246">
        <v>82.49444444444444</v>
      </c>
      <c r="U12" s="246">
        <v>81.291666666666671</v>
      </c>
      <c r="V12" s="246">
        <v>82.132867132867133</v>
      </c>
      <c r="W12" s="246">
        <v>79.77834179357022</v>
      </c>
      <c r="X12" s="259">
        <v>79.857621440536008</v>
      </c>
      <c r="Y12" s="246">
        <v>79.391376451077946</v>
      </c>
    </row>
    <row r="13" spans="3:25" ht="13.5" customHeight="1" x14ac:dyDescent="0.2">
      <c r="C13" s="103"/>
      <c r="D13" s="244"/>
      <c r="E13" s="244"/>
      <c r="F13" s="244"/>
      <c r="G13" s="244"/>
      <c r="H13" s="244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</row>
    <row r="14" spans="3:25" ht="13.5" customHeight="1" x14ac:dyDescent="0.2">
      <c r="C14" s="103"/>
      <c r="D14" s="244"/>
      <c r="E14" s="244"/>
      <c r="F14" s="244"/>
      <c r="G14" s="244"/>
      <c r="H14" s="244"/>
      <c r="I14" s="241"/>
      <c r="J14" s="241"/>
      <c r="K14" s="241"/>
      <c r="L14" s="241"/>
      <c r="M14" s="241"/>
      <c r="N14" s="241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</row>
    <row r="15" spans="3:25" ht="13.5" customHeight="1" x14ac:dyDescent="0.2">
      <c r="C15" s="103"/>
      <c r="D15" s="244"/>
      <c r="E15" s="244"/>
      <c r="F15" s="244"/>
      <c r="G15" s="244"/>
      <c r="H15" s="244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</row>
    <row r="16" spans="3:25" ht="13.5" customHeight="1" x14ac:dyDescent="0.2">
      <c r="C16" s="103"/>
      <c r="D16" s="244"/>
      <c r="E16" s="244"/>
      <c r="F16" s="244"/>
      <c r="G16" s="244"/>
      <c r="H16" s="244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</row>
    <row r="17" spans="3:25" ht="13.5" customHeight="1" x14ac:dyDescent="0.2">
      <c r="C17" s="103"/>
      <c r="D17" s="244"/>
      <c r="E17" s="244"/>
      <c r="F17" s="244"/>
      <c r="G17" s="244"/>
      <c r="H17" s="244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</row>
    <row r="18" spans="3:25" ht="13.5" customHeight="1" x14ac:dyDescent="0.2">
      <c r="C18" s="103"/>
      <c r="D18" s="244"/>
      <c r="E18" s="244"/>
      <c r="F18" s="244"/>
      <c r="G18" s="244"/>
      <c r="H18" s="244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</row>
    <row r="19" spans="3:25" ht="13.5" customHeight="1" x14ac:dyDescent="0.2">
      <c r="C19" s="103"/>
      <c r="D19" s="244"/>
      <c r="E19" s="244"/>
      <c r="F19" s="244"/>
      <c r="G19" s="244"/>
      <c r="H19" s="244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</row>
    <row r="20" spans="3:25" ht="13.5" customHeight="1" x14ac:dyDescent="0.2">
      <c r="C20" s="103"/>
      <c r="D20" s="244"/>
      <c r="E20" s="244"/>
      <c r="F20" s="244"/>
      <c r="G20" s="244"/>
      <c r="H20" s="244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</row>
    <row r="21" spans="3:25" ht="13.5" customHeight="1" x14ac:dyDescent="0.2">
      <c r="C21" s="103"/>
      <c r="D21" s="244"/>
      <c r="E21" s="244"/>
      <c r="F21" s="244"/>
      <c r="G21" s="244"/>
      <c r="H21" s="244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</row>
    <row r="22" spans="3:25" ht="13.5" customHeight="1" x14ac:dyDescent="0.2">
      <c r="C22" s="103"/>
      <c r="D22" s="244"/>
      <c r="E22" s="244"/>
      <c r="F22" s="244"/>
      <c r="G22" s="244"/>
      <c r="H22" s="244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</row>
    <row r="23" spans="3:25" ht="13.5" customHeight="1" x14ac:dyDescent="0.2">
      <c r="C23" s="103"/>
      <c r="D23" s="244"/>
      <c r="E23" s="244"/>
      <c r="F23" s="244"/>
      <c r="G23" s="244"/>
      <c r="H23" s="244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</row>
    <row r="24" spans="3:25" ht="13.5" customHeight="1" x14ac:dyDescent="0.2">
      <c r="C24" s="103"/>
      <c r="D24" s="244"/>
      <c r="E24" s="244"/>
      <c r="F24" s="244"/>
      <c r="G24" s="244"/>
      <c r="H24" s="244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</row>
    <row r="25" spans="3:25" ht="13.5" customHeight="1" x14ac:dyDescent="0.2">
      <c r="C25" s="103"/>
      <c r="D25" s="244"/>
      <c r="E25" s="244"/>
      <c r="F25" s="244"/>
      <c r="G25" s="244"/>
      <c r="H25" s="244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</row>
    <row r="26" spans="3:25" ht="13.5" customHeight="1" x14ac:dyDescent="0.2">
      <c r="C26" s="103"/>
      <c r="D26" s="244"/>
      <c r="E26" s="244"/>
      <c r="F26" s="244"/>
      <c r="G26" s="244"/>
      <c r="H26" s="244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</row>
    <row r="27" spans="3:25" ht="13.5" customHeight="1" x14ac:dyDescent="0.2">
      <c r="C27" s="103"/>
      <c r="D27" s="244"/>
      <c r="E27" s="244"/>
      <c r="F27" s="244"/>
      <c r="G27" s="244"/>
      <c r="H27" s="244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</row>
    <row r="28" spans="3:25" ht="13.5" customHeight="1" x14ac:dyDescent="0.2">
      <c r="C28" s="103"/>
      <c r="D28" s="244"/>
      <c r="E28" s="244"/>
      <c r="F28" s="244"/>
      <c r="G28" s="244"/>
      <c r="H28" s="244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</row>
    <row r="29" spans="3:25" ht="13.5" x14ac:dyDescent="0.25">
      <c r="C29" s="103"/>
      <c r="D29" s="159"/>
      <c r="E29" s="160"/>
      <c r="F29" s="160"/>
      <c r="G29" s="160"/>
      <c r="H29" s="159"/>
      <c r="I29" s="159"/>
      <c r="J29" s="159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 t="s">
        <v>191</v>
      </c>
    </row>
    <row r="30" spans="3:25" x14ac:dyDescent="0.2">
      <c r="X30" s="186"/>
    </row>
    <row r="32" spans="3:25" x14ac:dyDescent="0.2">
      <c r="O32" s="186"/>
      <c r="P32" s="186"/>
      <c r="Q32" s="186"/>
      <c r="R32" s="186"/>
      <c r="S32" s="186"/>
      <c r="T32" s="186"/>
      <c r="U32" s="186"/>
      <c r="V32" s="186"/>
      <c r="W32" s="186"/>
      <c r="X32" s="186"/>
    </row>
  </sheetData>
  <phoneticPr fontId="0" type="noConversion"/>
  <conditionalFormatting sqref="D6">
    <cfRule type="cellIs" dxfId="5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C1:W37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1.7109375" style="68" customWidth="1"/>
    <col min="6" max="6" width="5.85546875" style="68" customWidth="1"/>
    <col min="7" max="7" width="9.5703125" style="68" customWidth="1"/>
    <col min="8" max="8" width="1.140625" style="68" customWidth="1"/>
    <col min="9" max="9" width="11.140625" style="68" customWidth="1"/>
    <col min="10" max="12" width="10.7109375" style="68" hidden="1" customWidth="1"/>
    <col min="13" max="23" width="8.5703125" style="68" customWidth="1"/>
    <col min="24" max="32" width="7.7109375" style="68" customWidth="1"/>
    <col min="33" max="16384" width="9.140625" style="68"/>
  </cols>
  <sheetData>
    <row r="1" spans="3:23" hidden="1" x14ac:dyDescent="0.2"/>
    <row r="2" spans="3:23" hidden="1" x14ac:dyDescent="0.2"/>
    <row r="3" spans="3:23" ht="9" customHeight="1" x14ac:dyDescent="0.2">
      <c r="C3" s="67"/>
    </row>
    <row r="4" spans="3:23" s="69" customFormat="1" ht="15.75" x14ac:dyDescent="0.2">
      <c r="D4" s="16" t="s">
        <v>177</v>
      </c>
      <c r="E4" s="70"/>
      <c r="F4" s="70"/>
      <c r="G4" s="16" t="s">
        <v>5</v>
      </c>
      <c r="H4" s="71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3:23" s="69" customFormat="1" ht="15.75" x14ac:dyDescent="0.2">
      <c r="D5" s="183" t="s">
        <v>206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3:23" s="73" customFormat="1" ht="21" customHeight="1" x14ac:dyDescent="0.2">
      <c r="C6" s="69"/>
      <c r="D6" s="237"/>
      <c r="E6" s="238"/>
      <c r="F6" s="238"/>
      <c r="G6" s="238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40"/>
    </row>
    <row r="7" spans="3:23" ht="13.5" customHeight="1" x14ac:dyDescent="0.2">
      <c r="C7" s="103"/>
      <c r="D7" s="244"/>
      <c r="E7" s="244"/>
      <c r="F7" s="244"/>
      <c r="G7" s="244"/>
      <c r="H7" s="244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</row>
    <row r="8" spans="3:23" ht="13.5" customHeight="1" x14ac:dyDescent="0.2">
      <c r="C8" s="103"/>
      <c r="D8" s="244"/>
      <c r="E8" s="244"/>
      <c r="F8" s="244"/>
      <c r="G8" s="244"/>
      <c r="H8" s="244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</row>
    <row r="9" spans="3:23" ht="13.5" customHeight="1" x14ac:dyDescent="0.2">
      <c r="C9" s="103"/>
      <c r="D9" s="244"/>
      <c r="E9" s="244"/>
      <c r="F9" s="244"/>
      <c r="G9" s="244"/>
      <c r="H9" s="244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</row>
    <row r="10" spans="3:23" ht="13.5" customHeight="1" x14ac:dyDescent="0.2">
      <c r="C10" s="103"/>
      <c r="D10" s="244"/>
      <c r="E10" s="244"/>
      <c r="F10" s="244"/>
      <c r="G10" s="244"/>
      <c r="H10" s="244"/>
      <c r="I10" s="241"/>
      <c r="J10" s="241" t="s">
        <v>89</v>
      </c>
      <c r="K10" s="241" t="s">
        <v>90</v>
      </c>
      <c r="L10" s="241" t="s">
        <v>1</v>
      </c>
      <c r="M10" s="241" t="s">
        <v>123</v>
      </c>
      <c r="N10" s="241" t="s">
        <v>165</v>
      </c>
      <c r="O10" s="241" t="s">
        <v>168</v>
      </c>
      <c r="P10" s="241" t="s">
        <v>187</v>
      </c>
      <c r="Q10" s="241" t="s">
        <v>193</v>
      </c>
      <c r="R10" s="241" t="s">
        <v>194</v>
      </c>
      <c r="S10" s="241" t="s">
        <v>195</v>
      </c>
      <c r="T10" s="241" t="s">
        <v>196</v>
      </c>
      <c r="U10" s="241" t="s">
        <v>198</v>
      </c>
      <c r="V10" s="241" t="s">
        <v>199</v>
      </c>
      <c r="W10" s="241" t="s">
        <v>203</v>
      </c>
    </row>
    <row r="11" spans="3:23" ht="13.5" customHeight="1" x14ac:dyDescent="0.2">
      <c r="C11" s="103"/>
      <c r="D11" s="244"/>
      <c r="E11" s="244"/>
      <c r="F11" s="244"/>
      <c r="G11" s="244"/>
      <c r="H11" s="244"/>
      <c r="I11" s="241" t="s">
        <v>129</v>
      </c>
      <c r="J11" s="247">
        <v>215707</v>
      </c>
      <c r="K11" s="247">
        <v>221827</v>
      </c>
      <c r="L11" s="247">
        <v>228135</v>
      </c>
      <c r="M11" s="247">
        <v>234566</v>
      </c>
      <c r="N11" s="247">
        <v>239878</v>
      </c>
      <c r="O11" s="247">
        <v>247093</v>
      </c>
      <c r="P11" s="247">
        <v>258370</v>
      </c>
      <c r="Q11" s="247">
        <v>269935</v>
      </c>
      <c r="R11" s="247">
        <v>284177</v>
      </c>
      <c r="S11" s="247">
        <v>301990</v>
      </c>
      <c r="T11" s="247">
        <v>317740</v>
      </c>
      <c r="U11" s="247">
        <v>330094</v>
      </c>
      <c r="V11" s="247">
        <v>337192</v>
      </c>
      <c r="W11" s="247">
        <v>339037</v>
      </c>
    </row>
    <row r="12" spans="3:23" ht="13.5" customHeight="1" x14ac:dyDescent="0.2">
      <c r="C12" s="103"/>
      <c r="D12" s="244"/>
      <c r="E12" s="244"/>
      <c r="F12" s="244"/>
      <c r="G12" s="244"/>
      <c r="H12" s="244"/>
      <c r="I12" s="241" t="s">
        <v>130</v>
      </c>
      <c r="J12" s="247">
        <v>35877</v>
      </c>
      <c r="K12" s="247">
        <v>37373</v>
      </c>
      <c r="L12" s="247">
        <v>38044</v>
      </c>
      <c r="M12" s="247">
        <v>38279</v>
      </c>
      <c r="N12" s="247">
        <v>41225</v>
      </c>
      <c r="O12" s="247">
        <v>43795</v>
      </c>
      <c r="P12" s="247">
        <v>42939</v>
      </c>
      <c r="Q12" s="247">
        <v>44950</v>
      </c>
      <c r="R12" s="247">
        <v>44547</v>
      </c>
      <c r="S12" s="247">
        <v>44873</v>
      </c>
      <c r="T12" s="247">
        <v>46980</v>
      </c>
      <c r="U12" s="247">
        <v>47149</v>
      </c>
      <c r="V12" s="247">
        <v>47675</v>
      </c>
      <c r="W12" s="247">
        <v>47873</v>
      </c>
    </row>
    <row r="13" spans="3:23" ht="13.5" customHeight="1" x14ac:dyDescent="0.2">
      <c r="C13" s="103"/>
      <c r="D13" s="244"/>
      <c r="E13" s="244"/>
      <c r="F13" s="244"/>
      <c r="G13" s="244"/>
      <c r="H13" s="244"/>
      <c r="I13" s="241" t="s">
        <v>4</v>
      </c>
      <c r="J13" s="248">
        <v>0.43105450054654421</v>
      </c>
      <c r="K13" s="248">
        <v>0.47899999999999998</v>
      </c>
      <c r="L13" s="248">
        <v>0.498</v>
      </c>
      <c r="M13" s="248">
        <v>0.51193152305335243</v>
      </c>
      <c r="N13" s="248">
        <v>0.52062054805818292</v>
      </c>
      <c r="O13" s="248">
        <v>0.5309489019725816</v>
      </c>
      <c r="P13" s="248">
        <v>0.54470860819645517</v>
      </c>
      <c r="Q13" s="248">
        <v>0.55302536744067887</v>
      </c>
      <c r="R13" s="248">
        <v>0.56163349361539816</v>
      </c>
      <c r="S13" s="248">
        <v>0.57021850288139819</v>
      </c>
      <c r="T13" s="248">
        <v>0.57621303234511123</v>
      </c>
      <c r="U13" s="248">
        <v>0.58016471986023765</v>
      </c>
      <c r="V13" s="248">
        <v>0.58570885132682182</v>
      </c>
      <c r="W13" s="248">
        <v>0.59123154564890612</v>
      </c>
    </row>
    <row r="14" spans="3:23" ht="13.5" customHeight="1" x14ac:dyDescent="0.2">
      <c r="C14" s="103"/>
      <c r="D14" s="244"/>
      <c r="E14" s="244"/>
      <c r="F14" s="244"/>
      <c r="G14" s="244"/>
      <c r="H14" s="244"/>
      <c r="I14" s="261" t="s">
        <v>213</v>
      </c>
      <c r="J14" s="248">
        <v>7.2598465348938851E-2</v>
      </c>
      <c r="K14" s="248">
        <v>8.2000000000000003E-2</v>
      </c>
      <c r="L14" s="248">
        <v>8.8999999999999996E-2</v>
      </c>
      <c r="M14" s="248">
        <v>9.5594974389966766E-2</v>
      </c>
      <c r="N14" s="248">
        <v>0.10975246127714859</v>
      </c>
      <c r="O14" s="248">
        <v>0.11981298286314591</v>
      </c>
      <c r="P14" s="248">
        <v>0.11879026970500928</v>
      </c>
      <c r="Q14" s="248">
        <v>0.12463641934401593</v>
      </c>
      <c r="R14" s="248">
        <v>0.12294220085499571</v>
      </c>
      <c r="S14" s="248">
        <v>0.12286869782125949</v>
      </c>
      <c r="T14" s="248">
        <v>0.12710144849117758</v>
      </c>
      <c r="U14" s="248">
        <v>0.12455783013808644</v>
      </c>
      <c r="V14" s="248">
        <v>0.12161431362845583</v>
      </c>
      <c r="W14" s="248">
        <v>0.1169242567825008</v>
      </c>
    </row>
    <row r="15" spans="3:23" ht="13.5" customHeight="1" x14ac:dyDescent="0.2">
      <c r="C15" s="103"/>
      <c r="D15" s="244"/>
      <c r="E15" s="244"/>
      <c r="F15" s="244"/>
      <c r="G15" s="244"/>
      <c r="H15" s="244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</row>
    <row r="16" spans="3:23" ht="13.5" customHeight="1" x14ac:dyDescent="0.2">
      <c r="C16" s="103"/>
      <c r="D16" s="244"/>
      <c r="E16" s="244"/>
      <c r="F16" s="244"/>
      <c r="G16" s="244"/>
      <c r="H16" s="244"/>
      <c r="I16" s="241"/>
      <c r="J16" s="241"/>
      <c r="K16" s="241"/>
      <c r="L16" s="241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3:23" ht="13.5" customHeight="1" x14ac:dyDescent="0.2">
      <c r="C17" s="103"/>
      <c r="D17" s="244"/>
      <c r="E17" s="244"/>
      <c r="F17" s="244"/>
      <c r="G17" s="244"/>
      <c r="H17" s="244"/>
      <c r="I17" s="241"/>
      <c r="J17" s="241"/>
      <c r="K17" s="241"/>
      <c r="L17" s="241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3:23" ht="13.5" customHeight="1" x14ac:dyDescent="0.2">
      <c r="C18" s="103"/>
      <c r="D18" s="244"/>
      <c r="E18" s="244"/>
      <c r="F18" s="244"/>
      <c r="G18" s="244"/>
      <c r="H18" s="244"/>
      <c r="I18" s="241"/>
      <c r="J18" s="241"/>
      <c r="K18" s="241"/>
      <c r="L18" s="241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</row>
    <row r="19" spans="3:23" ht="13.5" customHeight="1" x14ac:dyDescent="0.2">
      <c r="C19" s="103"/>
      <c r="D19" s="244"/>
      <c r="E19" s="244"/>
      <c r="F19" s="244"/>
      <c r="G19" s="244"/>
      <c r="H19" s="244"/>
      <c r="I19" s="241"/>
      <c r="J19" s="241"/>
      <c r="K19" s="241"/>
      <c r="L19" s="241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</row>
    <row r="20" spans="3:23" ht="13.5" customHeight="1" x14ac:dyDescent="0.2">
      <c r="C20" s="103"/>
      <c r="D20" s="244"/>
      <c r="E20" s="244"/>
      <c r="F20" s="244"/>
      <c r="G20" s="244"/>
      <c r="H20" s="244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</row>
    <row r="21" spans="3:23" ht="13.5" customHeight="1" x14ac:dyDescent="0.2">
      <c r="C21" s="103"/>
      <c r="D21" s="244"/>
      <c r="E21" s="244"/>
      <c r="F21" s="244"/>
      <c r="G21" s="244"/>
      <c r="H21" s="244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</row>
    <row r="22" spans="3:23" ht="13.5" customHeight="1" x14ac:dyDescent="0.2">
      <c r="C22" s="103"/>
      <c r="D22" s="244"/>
      <c r="E22" s="244"/>
      <c r="F22" s="244"/>
      <c r="G22" s="244"/>
      <c r="H22" s="244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</row>
    <row r="23" spans="3:23" ht="13.5" customHeight="1" x14ac:dyDescent="0.2">
      <c r="C23" s="103"/>
      <c r="D23" s="244"/>
      <c r="E23" s="244"/>
      <c r="F23" s="244"/>
      <c r="G23" s="244"/>
      <c r="H23" s="244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</row>
    <row r="24" spans="3:23" ht="13.5" customHeight="1" x14ac:dyDescent="0.2">
      <c r="C24" s="103"/>
      <c r="D24" s="244"/>
      <c r="E24" s="244"/>
      <c r="F24" s="244"/>
      <c r="G24" s="244"/>
      <c r="H24" s="244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</row>
    <row r="25" spans="3:23" ht="13.5" customHeight="1" x14ac:dyDescent="0.2">
      <c r="C25" s="103"/>
      <c r="D25" s="244"/>
      <c r="E25" s="244"/>
      <c r="F25" s="244"/>
      <c r="G25" s="244"/>
      <c r="H25" s="244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</row>
    <row r="26" spans="3:23" ht="13.5" customHeight="1" x14ac:dyDescent="0.2">
      <c r="C26" s="103"/>
      <c r="D26" s="244"/>
      <c r="E26" s="244"/>
      <c r="F26" s="244"/>
      <c r="G26" s="244"/>
      <c r="H26" s="244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</row>
    <row r="27" spans="3:23" ht="13.5" customHeight="1" x14ac:dyDescent="0.2">
      <c r="C27" s="103"/>
      <c r="D27" s="244"/>
      <c r="E27" s="244"/>
      <c r="F27" s="244"/>
      <c r="G27" s="244"/>
      <c r="H27" s="244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</row>
    <row r="28" spans="3:23" ht="13.5" customHeight="1" x14ac:dyDescent="0.2">
      <c r="C28" s="103"/>
      <c r="D28" s="244"/>
      <c r="E28" s="244"/>
      <c r="F28" s="244"/>
      <c r="G28" s="244"/>
      <c r="H28" s="244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</row>
    <row r="29" spans="3:23" ht="13.5" customHeight="1" x14ac:dyDescent="0.2">
      <c r="C29" s="103"/>
      <c r="D29" s="244"/>
      <c r="E29" s="244"/>
      <c r="F29" s="244"/>
      <c r="G29" s="244"/>
      <c r="H29" s="244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</row>
    <row r="30" spans="3:23" ht="13.5" customHeight="1" x14ac:dyDescent="0.2">
      <c r="C30" s="103"/>
      <c r="D30" s="244"/>
      <c r="E30" s="244"/>
      <c r="F30" s="244"/>
      <c r="G30" s="244"/>
      <c r="H30" s="244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</row>
    <row r="31" spans="3:23" ht="13.5" customHeight="1" x14ac:dyDescent="0.2">
      <c r="C31" s="103"/>
      <c r="D31" s="244"/>
      <c r="E31" s="244"/>
      <c r="F31" s="244"/>
      <c r="G31" s="244"/>
      <c r="H31" s="24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</row>
    <row r="32" spans="3:23" ht="13.5" customHeight="1" x14ac:dyDescent="0.2">
      <c r="C32" s="10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</row>
    <row r="33" spans="3:23" ht="13.5" customHeight="1" x14ac:dyDescent="0.2">
      <c r="C33" s="103"/>
      <c r="D33" s="238"/>
      <c r="E33" s="156"/>
      <c r="F33" s="156"/>
      <c r="G33" s="157"/>
      <c r="H33" s="156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</row>
    <row r="34" spans="3:23" ht="19.5" customHeight="1" x14ac:dyDescent="0.25">
      <c r="C34" s="103"/>
      <c r="D34" s="159"/>
      <c r="E34" s="160"/>
      <c r="F34" s="160"/>
      <c r="G34" s="160"/>
      <c r="H34" s="159"/>
      <c r="I34" s="159"/>
      <c r="J34" s="159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</row>
    <row r="35" spans="3:23" ht="19.5" customHeight="1" x14ac:dyDescent="0.25">
      <c r="C35" s="103"/>
      <c r="D35" s="159"/>
      <c r="E35" s="160"/>
      <c r="F35" s="160"/>
      <c r="G35" s="160"/>
      <c r="H35" s="159"/>
      <c r="I35" s="159"/>
      <c r="J35" s="159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</row>
    <row r="36" spans="3:23" ht="19.5" customHeight="1" x14ac:dyDescent="0.25">
      <c r="C36" s="103"/>
      <c r="D36" s="159"/>
      <c r="E36" s="160"/>
      <c r="F36" s="160"/>
      <c r="G36" s="160"/>
      <c r="H36" s="159"/>
      <c r="I36" s="159"/>
      <c r="J36" s="159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 t="s">
        <v>191</v>
      </c>
    </row>
    <row r="37" spans="3:23" x14ac:dyDescent="0.2">
      <c r="V37" s="186"/>
      <c r="W37" s="186"/>
    </row>
  </sheetData>
  <phoneticPr fontId="0" type="noConversion"/>
  <conditionalFormatting sqref="D6">
    <cfRule type="cellIs" dxfId="4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autoPageBreaks="0"/>
  </sheetPr>
  <dimension ref="C1:Y35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1.7109375" style="68" customWidth="1"/>
    <col min="6" max="6" width="6.7109375" style="68" customWidth="1"/>
    <col min="7" max="7" width="5.28515625" style="68" customWidth="1"/>
    <col min="8" max="8" width="0.5703125" style="68" customWidth="1"/>
    <col min="9" max="9" width="18" style="68" customWidth="1"/>
    <col min="10" max="10" width="6.5703125" style="68" hidden="1" customWidth="1"/>
    <col min="11" max="11" width="18.140625" style="68" hidden="1" customWidth="1"/>
    <col min="12" max="12" width="22.5703125" style="68" hidden="1" customWidth="1"/>
    <col min="13" max="13" width="23" style="68" hidden="1" customWidth="1"/>
    <col min="14" max="14" width="25.42578125" style="68" hidden="1" customWidth="1"/>
    <col min="15" max="15" width="6.5703125" style="68" bestFit="1" customWidth="1"/>
    <col min="16" max="24" width="9.7109375" style="68" customWidth="1"/>
    <col min="25" max="25" width="9.140625" style="68" customWidth="1"/>
    <col min="26" max="34" width="7.7109375" style="68" customWidth="1"/>
    <col min="35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6" t="s">
        <v>209</v>
      </c>
      <c r="E4" s="70"/>
      <c r="F4" s="70"/>
      <c r="G4" s="16" t="s">
        <v>207</v>
      </c>
      <c r="H4" s="260"/>
      <c r="I4" s="71"/>
      <c r="J4" s="70"/>
      <c r="K4" s="70"/>
      <c r="L4" s="70"/>
      <c r="M4" s="70"/>
      <c r="N4" s="70"/>
      <c r="O4" s="16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5" s="69" customFormat="1" ht="15.75" x14ac:dyDescent="0.2">
      <c r="D5" s="18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5" s="73" customFormat="1" ht="16.5" x14ac:dyDescent="0.2">
      <c r="C6" s="69"/>
      <c r="D6" s="237"/>
      <c r="E6" s="238"/>
      <c r="F6" s="238"/>
      <c r="G6" s="238"/>
      <c r="H6" s="23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40"/>
    </row>
    <row r="7" spans="3:25" x14ac:dyDescent="0.2">
      <c r="C7" s="103"/>
      <c r="D7" s="244"/>
      <c r="E7" s="244"/>
      <c r="F7" s="244"/>
      <c r="G7" s="244"/>
      <c r="H7" s="244"/>
      <c r="I7" s="244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</row>
    <row r="8" spans="3:25" x14ac:dyDescent="0.2">
      <c r="C8" s="103"/>
      <c r="D8" s="244"/>
      <c r="E8" s="244"/>
      <c r="F8" s="244"/>
      <c r="G8" s="244"/>
      <c r="H8" s="244"/>
      <c r="I8" s="244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</row>
    <row r="9" spans="3:25" x14ac:dyDescent="0.2">
      <c r="C9" s="103"/>
      <c r="D9" s="244"/>
      <c r="E9" s="244"/>
      <c r="F9" s="244"/>
      <c r="G9" s="244"/>
      <c r="H9" s="244"/>
      <c r="I9" s="244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</row>
    <row r="10" spans="3:25" x14ac:dyDescent="0.2">
      <c r="C10" s="103"/>
      <c r="D10" s="244"/>
      <c r="E10" s="244"/>
      <c r="F10" s="244"/>
      <c r="G10" s="244"/>
      <c r="H10" s="244"/>
      <c r="I10" s="244"/>
      <c r="J10" s="241" t="s">
        <v>87</v>
      </c>
      <c r="K10" s="241" t="s">
        <v>88</v>
      </c>
      <c r="L10" s="241" t="s">
        <v>89</v>
      </c>
      <c r="M10" s="241" t="s">
        <v>90</v>
      </c>
      <c r="N10" s="241" t="s">
        <v>1</v>
      </c>
      <c r="O10" s="241" t="s">
        <v>123</v>
      </c>
      <c r="P10" s="241" t="s">
        <v>165</v>
      </c>
      <c r="Q10" s="241" t="s">
        <v>168</v>
      </c>
      <c r="R10" s="241" t="s">
        <v>187</v>
      </c>
      <c r="S10" s="241" t="s">
        <v>193</v>
      </c>
      <c r="T10" s="241" t="s">
        <v>194</v>
      </c>
      <c r="U10" s="241" t="s">
        <v>195</v>
      </c>
      <c r="V10" s="241" t="s">
        <v>196</v>
      </c>
      <c r="W10" s="241" t="s">
        <v>198</v>
      </c>
      <c r="X10" s="241" t="s">
        <v>199</v>
      </c>
      <c r="Y10" s="241" t="s">
        <v>203</v>
      </c>
    </row>
    <row r="11" spans="3:25" x14ac:dyDescent="0.2">
      <c r="C11" s="103"/>
      <c r="D11" s="244"/>
      <c r="E11" s="244"/>
      <c r="F11" s="244"/>
      <c r="G11" s="244"/>
      <c r="H11" s="244"/>
      <c r="I11" s="244" t="s">
        <v>208</v>
      </c>
      <c r="J11" s="246">
        <v>762.10652920962195</v>
      </c>
      <c r="K11" s="246">
        <v>764.72696245733789</v>
      </c>
      <c r="L11" s="246">
        <v>728.20735785953173</v>
      </c>
      <c r="M11" s="246">
        <v>732.02657807308969</v>
      </c>
      <c r="N11" s="246">
        <v>777.8851351351351</v>
      </c>
      <c r="O11" s="246">
        <v>793.15540540540542</v>
      </c>
      <c r="P11" s="246">
        <v>814.37837837837833</v>
      </c>
      <c r="Q11" s="246">
        <v>841.30232558139539</v>
      </c>
      <c r="R11" s="246">
        <v>843.67218543046363</v>
      </c>
      <c r="S11" s="246">
        <v>865.73870967741937</v>
      </c>
      <c r="T11" s="246">
        <v>867.625</v>
      </c>
      <c r="U11" s="246">
        <v>874.17948717948718</v>
      </c>
      <c r="V11" s="246">
        <v>909.23824451410655</v>
      </c>
      <c r="W11" s="246">
        <v>922.89096573208724</v>
      </c>
      <c r="X11" s="246">
        <v>936.07716049382714</v>
      </c>
      <c r="Y11" s="246">
        <v>922.84545454545457</v>
      </c>
    </row>
    <row r="12" spans="3:25" x14ac:dyDescent="0.2">
      <c r="C12" s="103"/>
      <c r="D12" s="244"/>
      <c r="E12" s="244"/>
      <c r="F12" s="244"/>
      <c r="G12" s="244"/>
      <c r="H12" s="244"/>
      <c r="I12" s="244" t="s">
        <v>210</v>
      </c>
      <c r="J12" s="246">
        <v>609.73883161512026</v>
      </c>
      <c r="K12" s="246">
        <v>602.35836177474403</v>
      </c>
      <c r="L12" s="246">
        <v>608.41806020066895</v>
      </c>
      <c r="M12" s="246">
        <v>570.84717607973425</v>
      </c>
      <c r="N12" s="246">
        <v>637.49662162162167</v>
      </c>
      <c r="O12" s="246">
        <v>656.33445945945948</v>
      </c>
      <c r="P12" s="246">
        <v>676.34797297297303</v>
      </c>
      <c r="Q12" s="246">
        <v>706.49169435215947</v>
      </c>
      <c r="R12" s="246">
        <v>722.48344370860923</v>
      </c>
      <c r="S12" s="246">
        <v>745.22903225806454</v>
      </c>
      <c r="T12" s="246">
        <v>758.39743589743591</v>
      </c>
      <c r="U12" s="246">
        <v>766.10576923076928</v>
      </c>
      <c r="V12" s="246">
        <v>802.79937304075236</v>
      </c>
      <c r="W12" s="246">
        <v>820.08099688473521</v>
      </c>
      <c r="X12" s="246">
        <v>835.92592592592598</v>
      </c>
      <c r="Y12" s="246">
        <v>829.28787878787875</v>
      </c>
    </row>
    <row r="13" spans="3:25" x14ac:dyDescent="0.2">
      <c r="C13" s="103"/>
      <c r="D13" s="244"/>
      <c r="E13" s="244"/>
      <c r="F13" s="244"/>
      <c r="G13" s="244"/>
      <c r="H13" s="244"/>
      <c r="I13" s="244" t="s">
        <v>211</v>
      </c>
      <c r="J13" s="246">
        <v>152.36769759450172</v>
      </c>
      <c r="K13" s="246">
        <v>162.36860068259386</v>
      </c>
      <c r="L13" s="246">
        <v>119.78929765886288</v>
      </c>
      <c r="M13" s="246">
        <v>161.17940199335547</v>
      </c>
      <c r="N13" s="246">
        <v>140.38851351351352</v>
      </c>
      <c r="O13" s="246">
        <v>136.82094594594594</v>
      </c>
      <c r="P13" s="246">
        <v>138.03040540540542</v>
      </c>
      <c r="Q13" s="246">
        <v>134.81063122923587</v>
      </c>
      <c r="R13" s="246">
        <v>121.1887417218543</v>
      </c>
      <c r="S13" s="246">
        <v>120.50967741935484</v>
      </c>
      <c r="T13" s="246">
        <v>109.2275641025641</v>
      </c>
      <c r="U13" s="246">
        <v>108.07371794871794</v>
      </c>
      <c r="V13" s="246">
        <v>106.43887147335423</v>
      </c>
      <c r="W13" s="246">
        <v>102.80996884735202</v>
      </c>
      <c r="X13" s="246">
        <v>100.15123456790124</v>
      </c>
      <c r="Y13" s="246">
        <v>93.557575757575762</v>
      </c>
    </row>
    <row r="14" spans="3:25" x14ac:dyDescent="0.2">
      <c r="C14" s="103"/>
      <c r="D14" s="244"/>
      <c r="E14" s="244"/>
      <c r="F14" s="244"/>
      <c r="G14" s="244"/>
      <c r="H14" s="244"/>
      <c r="I14" s="244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</row>
    <row r="15" spans="3:25" x14ac:dyDescent="0.2">
      <c r="C15" s="103"/>
      <c r="D15" s="244"/>
      <c r="E15" s="244"/>
      <c r="F15" s="244"/>
      <c r="G15" s="244"/>
      <c r="H15" s="244"/>
      <c r="I15" s="244"/>
      <c r="J15" s="241"/>
      <c r="K15" s="241"/>
      <c r="L15" s="241"/>
      <c r="M15" s="241"/>
      <c r="N15" s="241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</row>
    <row r="16" spans="3:25" x14ac:dyDescent="0.2">
      <c r="C16" s="103"/>
      <c r="D16" s="244"/>
      <c r="E16" s="244"/>
      <c r="F16" s="244"/>
      <c r="G16" s="244"/>
      <c r="H16" s="244"/>
      <c r="I16" s="244"/>
      <c r="J16" s="241"/>
      <c r="K16" s="241"/>
      <c r="L16" s="241"/>
      <c r="M16" s="241"/>
      <c r="N16" s="241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</row>
    <row r="17" spans="3:25" x14ac:dyDescent="0.2">
      <c r="C17" s="103"/>
      <c r="D17" s="244"/>
      <c r="E17" s="244"/>
      <c r="F17" s="244"/>
      <c r="G17" s="244"/>
      <c r="H17" s="244"/>
      <c r="I17" s="244"/>
      <c r="J17" s="241"/>
      <c r="K17" s="241"/>
      <c r="L17" s="241"/>
      <c r="M17" s="241"/>
      <c r="N17" s="241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</row>
    <row r="18" spans="3:25" x14ac:dyDescent="0.2">
      <c r="C18" s="103"/>
      <c r="D18" s="244"/>
      <c r="E18" s="244"/>
      <c r="F18" s="244"/>
      <c r="G18" s="244"/>
      <c r="H18" s="244"/>
      <c r="I18" s="244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</row>
    <row r="19" spans="3:25" x14ac:dyDescent="0.2">
      <c r="C19" s="103"/>
      <c r="D19" s="244"/>
      <c r="E19" s="244"/>
      <c r="F19" s="244"/>
      <c r="G19" s="244"/>
      <c r="H19" s="244"/>
      <c r="I19" s="244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</row>
    <row r="20" spans="3:25" x14ac:dyDescent="0.2">
      <c r="C20" s="103"/>
      <c r="D20" s="244"/>
      <c r="E20" s="244"/>
      <c r="F20" s="244"/>
      <c r="G20" s="244"/>
      <c r="H20" s="244"/>
      <c r="I20" s="244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</row>
    <row r="21" spans="3:25" x14ac:dyDescent="0.2">
      <c r="C21" s="103"/>
      <c r="D21" s="244"/>
      <c r="E21" s="244"/>
      <c r="F21" s="244"/>
      <c r="G21" s="244"/>
      <c r="H21" s="244"/>
      <c r="I21" s="244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</row>
    <row r="22" spans="3:25" x14ac:dyDescent="0.2">
      <c r="C22" s="103"/>
      <c r="D22" s="244"/>
      <c r="E22" s="244"/>
      <c r="F22" s="244"/>
      <c r="G22" s="244"/>
      <c r="H22" s="244"/>
      <c r="I22" s="244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</row>
    <row r="23" spans="3:25" x14ac:dyDescent="0.2">
      <c r="C23" s="103"/>
      <c r="D23" s="244"/>
      <c r="E23" s="244"/>
      <c r="F23" s="244"/>
      <c r="G23" s="244"/>
      <c r="H23" s="244"/>
      <c r="I23" s="244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</row>
    <row r="24" spans="3:25" x14ac:dyDescent="0.2">
      <c r="C24" s="103"/>
      <c r="D24" s="244"/>
      <c r="E24" s="244"/>
      <c r="F24" s="244"/>
      <c r="G24" s="244"/>
      <c r="H24" s="244"/>
      <c r="I24" s="244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</row>
    <row r="25" spans="3:25" x14ac:dyDescent="0.2">
      <c r="C25" s="103"/>
      <c r="D25" s="244"/>
      <c r="E25" s="244"/>
      <c r="F25" s="244"/>
      <c r="G25" s="244"/>
      <c r="H25" s="244"/>
      <c r="I25" s="244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</row>
    <row r="26" spans="3:25" x14ac:dyDescent="0.2">
      <c r="C26" s="103"/>
      <c r="D26" s="244"/>
      <c r="E26" s="244"/>
      <c r="F26" s="244"/>
      <c r="G26" s="244"/>
      <c r="H26" s="244"/>
      <c r="I26" s="244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</row>
    <row r="27" spans="3:25" x14ac:dyDescent="0.2">
      <c r="C27" s="103"/>
      <c r="D27" s="244"/>
      <c r="E27" s="244"/>
      <c r="F27" s="244"/>
      <c r="G27" s="244"/>
      <c r="H27" s="244"/>
      <c r="I27" s="244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</row>
    <row r="28" spans="3:25" x14ac:dyDescent="0.2">
      <c r="C28" s="103"/>
      <c r="D28" s="244"/>
      <c r="E28" s="244"/>
      <c r="F28" s="244"/>
      <c r="G28" s="244"/>
      <c r="H28" s="244"/>
      <c r="I28" s="244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</row>
    <row r="29" spans="3:25" x14ac:dyDescent="0.2">
      <c r="C29" s="103"/>
      <c r="D29" s="244"/>
      <c r="E29" s="244"/>
      <c r="F29" s="244"/>
      <c r="G29" s="244"/>
      <c r="H29" s="244"/>
      <c r="I29" s="244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</row>
    <row r="30" spans="3:25" x14ac:dyDescent="0.2">
      <c r="C30" s="103"/>
      <c r="D30" s="244"/>
      <c r="E30" s="244"/>
      <c r="F30" s="244"/>
      <c r="G30" s="244"/>
      <c r="H30" s="244"/>
      <c r="I30" s="244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</row>
    <row r="31" spans="3:25" x14ac:dyDescent="0.2">
      <c r="C31" s="103"/>
      <c r="D31" s="238"/>
      <c r="E31" s="156"/>
      <c r="F31" s="156"/>
      <c r="G31" s="156"/>
      <c r="H31" s="157"/>
      <c r="I31" s="156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</row>
    <row r="32" spans="3:25" ht="13.5" x14ac:dyDescent="0.25">
      <c r="C32" s="103"/>
      <c r="D32" s="159"/>
      <c r="E32" s="160"/>
      <c r="F32" s="160"/>
      <c r="G32" s="160"/>
      <c r="H32" s="160"/>
      <c r="I32" s="159"/>
      <c r="J32" s="159"/>
      <c r="K32" s="159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 t="s">
        <v>191</v>
      </c>
    </row>
    <row r="33" spans="16:25" x14ac:dyDescent="0.2">
      <c r="Y33" s="186"/>
    </row>
    <row r="35" spans="16:25" x14ac:dyDescent="0.2">
      <c r="P35" s="186"/>
      <c r="Q35" s="186"/>
      <c r="R35" s="186"/>
      <c r="S35" s="186"/>
      <c r="T35" s="186"/>
      <c r="U35" s="186"/>
      <c r="V35" s="186"/>
      <c r="W35" s="186"/>
      <c r="X35" s="186"/>
      <c r="Y35" s="186"/>
    </row>
  </sheetData>
  <phoneticPr fontId="0" type="noConversion"/>
  <conditionalFormatting sqref="G6">
    <cfRule type="expression" dxfId="3" priority="1" stopIfTrue="1">
      <formula>#REF!=" "</formula>
    </cfRule>
  </conditionalFormatting>
  <conditionalFormatting sqref="D6">
    <cfRule type="cellIs" dxfId="2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64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C1:Z33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4.140625" style="68" customWidth="1"/>
    <col min="8" max="8" width="9.5703125" style="68" customWidth="1"/>
    <col min="9" max="9" width="1.140625" style="68" customWidth="1"/>
    <col min="10" max="10" width="10" style="68" customWidth="1"/>
    <col min="11" max="11" width="10.7109375" style="68" hidden="1" customWidth="1"/>
    <col min="12" max="14" width="9.7109375" style="68" hidden="1" customWidth="1"/>
    <col min="15" max="15" width="1.5703125" style="68" hidden="1" customWidth="1"/>
    <col min="16" max="25" width="8.42578125" style="68" customWidth="1"/>
    <col min="26" max="34" width="7.7109375" style="68" customWidth="1"/>
    <col min="35" max="16384" width="9.140625" style="68"/>
  </cols>
  <sheetData>
    <row r="1" spans="3:26" hidden="1" x14ac:dyDescent="0.2"/>
    <row r="2" spans="3:26" hidden="1" x14ac:dyDescent="0.2"/>
    <row r="3" spans="3:26" ht="9" customHeight="1" x14ac:dyDescent="0.2">
      <c r="C3" s="67"/>
    </row>
    <row r="4" spans="3:26" s="69" customFormat="1" ht="15.75" x14ac:dyDescent="0.2">
      <c r="D4" s="16" t="s">
        <v>176</v>
      </c>
      <c r="E4" s="70"/>
      <c r="F4" s="70"/>
      <c r="G4" s="70"/>
      <c r="H4" s="249" t="s">
        <v>212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3:26" s="69" customFormat="1" ht="15.75" x14ac:dyDescent="0.2">
      <c r="D5" s="18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3:26" s="73" customFormat="1" ht="21" customHeight="1" x14ac:dyDescent="0.2">
      <c r="C6" s="69"/>
      <c r="D6" s="237"/>
      <c r="E6" s="238"/>
      <c r="F6" s="238"/>
      <c r="G6" s="238"/>
      <c r="H6" s="23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40"/>
      <c r="Z6" s="240"/>
    </row>
    <row r="7" spans="3:26" ht="13.5" customHeight="1" x14ac:dyDescent="0.2">
      <c r="C7" s="103"/>
      <c r="D7" s="244"/>
      <c r="E7" s="244"/>
      <c r="F7" s="244"/>
      <c r="G7" s="244"/>
      <c r="H7" s="244"/>
      <c r="I7" s="244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</row>
    <row r="8" spans="3:26" ht="13.5" customHeight="1" x14ac:dyDescent="0.2">
      <c r="C8" s="103"/>
      <c r="D8" s="244"/>
      <c r="E8" s="244"/>
      <c r="F8" s="244"/>
      <c r="G8" s="244"/>
      <c r="H8" s="244"/>
      <c r="I8" s="244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</row>
    <row r="9" spans="3:26" ht="13.5" customHeight="1" x14ac:dyDescent="0.2">
      <c r="C9" s="103"/>
      <c r="D9" s="244"/>
      <c r="E9" s="244"/>
      <c r="F9" s="244"/>
      <c r="G9" s="244"/>
      <c r="H9" s="244"/>
      <c r="I9" s="244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3:26" ht="13.5" customHeight="1" x14ac:dyDescent="0.2">
      <c r="C10" s="103"/>
      <c r="D10" s="244"/>
      <c r="E10" s="244"/>
      <c r="F10" s="244"/>
      <c r="G10" s="244"/>
      <c r="H10" s="244"/>
      <c r="I10" s="244"/>
      <c r="J10" s="241"/>
      <c r="K10" s="241" t="s">
        <v>87</v>
      </c>
      <c r="L10" s="241" t="s">
        <v>88</v>
      </c>
      <c r="M10" s="241" t="s">
        <v>89</v>
      </c>
      <c r="N10" s="241" t="s">
        <v>90</v>
      </c>
      <c r="O10" s="241" t="s">
        <v>1</v>
      </c>
      <c r="P10" s="241" t="s">
        <v>123</v>
      </c>
      <c r="Q10" s="241" t="s">
        <v>165</v>
      </c>
      <c r="R10" s="241" t="s">
        <v>168</v>
      </c>
      <c r="S10" s="241" t="s">
        <v>187</v>
      </c>
      <c r="T10" s="241" t="s">
        <v>193</v>
      </c>
      <c r="U10" s="241" t="s">
        <v>194</v>
      </c>
      <c r="V10" s="241" t="s">
        <v>195</v>
      </c>
      <c r="W10" s="241" t="s">
        <v>196</v>
      </c>
      <c r="X10" s="241" t="s">
        <v>198</v>
      </c>
      <c r="Y10" s="241" t="s">
        <v>199</v>
      </c>
      <c r="Z10" s="241" t="s">
        <v>203</v>
      </c>
    </row>
    <row r="11" spans="3:26" ht="13.5" customHeight="1" x14ac:dyDescent="0.2">
      <c r="C11" s="103"/>
      <c r="D11" s="244"/>
      <c r="E11" s="244"/>
      <c r="F11" s="244"/>
      <c r="G11" s="244"/>
      <c r="H11" s="244"/>
      <c r="I11" s="244"/>
      <c r="J11" s="241" t="s">
        <v>6</v>
      </c>
      <c r="K11" s="246">
        <v>237.0042872454448</v>
      </c>
      <c r="L11" s="246">
        <v>221.85642062689587</v>
      </c>
      <c r="M11" s="246">
        <v>196.73885350318471</v>
      </c>
      <c r="N11" s="246">
        <v>212.03682170542635</v>
      </c>
      <c r="O11" s="246">
        <v>182.99095394736841</v>
      </c>
      <c r="P11" s="246">
        <v>190.23316498316498</v>
      </c>
      <c r="Q11" s="246">
        <v>195.54499151103565</v>
      </c>
      <c r="R11" s="246">
        <v>179.60566615620215</v>
      </c>
      <c r="S11" s="246">
        <v>179.50756429652043</v>
      </c>
      <c r="T11" s="246">
        <v>181.73132075471699</v>
      </c>
      <c r="U11" s="246">
        <v>174.57728253055356</v>
      </c>
      <c r="V11" s="246">
        <v>174.28601997146933</v>
      </c>
      <c r="W11" s="246">
        <v>170.42305037957212</v>
      </c>
      <c r="X11" s="246">
        <v>171.04198210598761</v>
      </c>
      <c r="Y11" s="246">
        <v>174.33587786259542</v>
      </c>
      <c r="Z11" s="246">
        <v>178.55281690140845</v>
      </c>
    </row>
    <row r="12" spans="3:26" ht="13.5" customHeight="1" x14ac:dyDescent="0.2">
      <c r="C12" s="103"/>
      <c r="D12" s="244"/>
      <c r="E12" s="244"/>
      <c r="F12" s="244"/>
      <c r="G12" s="244"/>
      <c r="H12" s="244"/>
      <c r="I12" s="244"/>
      <c r="J12" s="241" t="s">
        <v>7</v>
      </c>
      <c r="K12" s="246">
        <v>153.75241157556269</v>
      </c>
      <c r="L12" s="246">
        <v>144.95753286147624</v>
      </c>
      <c r="M12" s="246">
        <v>128.24294813466787</v>
      </c>
      <c r="N12" s="246">
        <v>136.79263565891472</v>
      </c>
      <c r="O12" s="246">
        <v>118.29358552631579</v>
      </c>
      <c r="P12" s="246">
        <v>122.73905723905725</v>
      </c>
      <c r="Q12" s="246">
        <v>126.30390492359932</v>
      </c>
      <c r="R12" s="246">
        <v>116.01837672281776</v>
      </c>
      <c r="S12" s="246">
        <v>116.36384266263238</v>
      </c>
      <c r="T12" s="246">
        <v>117.8543396226415</v>
      </c>
      <c r="U12" s="246">
        <v>113.46944644140906</v>
      </c>
      <c r="V12" s="246">
        <v>113.74607703281028</v>
      </c>
      <c r="W12" s="246">
        <v>111.39337474120083</v>
      </c>
      <c r="X12" s="246">
        <v>111.7116311080523</v>
      </c>
      <c r="Y12" s="246">
        <v>113.59750173490632</v>
      </c>
      <c r="Z12" s="246">
        <v>116.08380281690141</v>
      </c>
    </row>
    <row r="13" spans="3:26" ht="13.5" customHeight="1" x14ac:dyDescent="0.2">
      <c r="C13" s="103"/>
      <c r="D13" s="244"/>
      <c r="E13" s="244"/>
      <c r="F13" s="244"/>
      <c r="G13" s="244"/>
      <c r="H13" s="244"/>
      <c r="I13" s="244"/>
      <c r="J13" s="241" t="s">
        <v>8</v>
      </c>
      <c r="K13" s="246">
        <v>83.251875669882097</v>
      </c>
      <c r="L13" s="246">
        <v>76.898887765419616</v>
      </c>
      <c r="M13" s="246">
        <v>68.49590536851683</v>
      </c>
      <c r="N13" s="246">
        <v>75.244186046511629</v>
      </c>
      <c r="O13" s="246">
        <v>64.69736842105263</v>
      </c>
      <c r="P13" s="246">
        <v>67.494107744107751</v>
      </c>
      <c r="Q13" s="246">
        <v>69.241086587436328</v>
      </c>
      <c r="R13" s="246">
        <v>63.587289433384377</v>
      </c>
      <c r="S13" s="246">
        <v>63.143721633888049</v>
      </c>
      <c r="T13" s="246">
        <v>63.876981132075471</v>
      </c>
      <c r="U13" s="246">
        <v>61.107836089144499</v>
      </c>
      <c r="V13" s="246">
        <v>60.53994293865906</v>
      </c>
      <c r="W13" s="246">
        <v>59.029675638371288</v>
      </c>
      <c r="X13" s="246">
        <v>59.330350997935305</v>
      </c>
      <c r="Y13" s="246">
        <v>60.738376127689108</v>
      </c>
      <c r="Z13" s="246">
        <v>62.469014084507045</v>
      </c>
    </row>
    <row r="14" spans="3:26" ht="13.5" customHeight="1" x14ac:dyDescent="0.2">
      <c r="C14" s="103"/>
      <c r="D14" s="244"/>
      <c r="E14" s="244"/>
      <c r="F14" s="244"/>
      <c r="G14" s="244"/>
      <c r="H14" s="244"/>
      <c r="I14" s="244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</row>
    <row r="15" spans="3:26" ht="13.5" customHeight="1" x14ac:dyDescent="0.2">
      <c r="C15" s="103"/>
      <c r="D15" s="244"/>
      <c r="E15" s="244"/>
      <c r="F15" s="244"/>
      <c r="G15" s="244"/>
      <c r="H15" s="244"/>
      <c r="I15" s="244"/>
      <c r="J15" s="241"/>
      <c r="K15" s="241"/>
      <c r="L15" s="241"/>
      <c r="M15" s="241"/>
      <c r="N15" s="241"/>
      <c r="O15" s="241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3:26" ht="13.5" customHeight="1" x14ac:dyDescent="0.2">
      <c r="C16" s="103"/>
      <c r="D16" s="244"/>
      <c r="E16" s="244"/>
      <c r="F16" s="244"/>
      <c r="G16" s="244"/>
      <c r="H16" s="244"/>
      <c r="I16" s="244"/>
      <c r="J16" s="241"/>
      <c r="K16" s="241"/>
      <c r="L16" s="241"/>
      <c r="M16" s="241"/>
      <c r="N16" s="241"/>
      <c r="O16" s="241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3:26" ht="13.5" customHeight="1" x14ac:dyDescent="0.2">
      <c r="C17" s="103"/>
      <c r="D17" s="244"/>
      <c r="E17" s="244"/>
      <c r="F17" s="244"/>
      <c r="G17" s="244"/>
      <c r="H17" s="244"/>
      <c r="I17" s="244"/>
      <c r="J17" s="241"/>
      <c r="K17" s="241"/>
      <c r="L17" s="241"/>
      <c r="M17" s="241"/>
      <c r="N17" s="241"/>
      <c r="O17" s="241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</row>
    <row r="18" spans="3:26" ht="13.5" customHeight="1" x14ac:dyDescent="0.2">
      <c r="C18" s="103"/>
      <c r="D18" s="244"/>
      <c r="E18" s="244"/>
      <c r="F18" s="244"/>
      <c r="G18" s="244"/>
      <c r="H18" s="244"/>
      <c r="I18" s="244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</row>
    <row r="19" spans="3:26" ht="13.5" customHeight="1" x14ac:dyDescent="0.2">
      <c r="C19" s="103"/>
      <c r="D19" s="244"/>
      <c r="E19" s="244"/>
      <c r="F19" s="244"/>
      <c r="G19" s="244"/>
      <c r="H19" s="244"/>
      <c r="I19" s="244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</row>
    <row r="20" spans="3:26" ht="13.5" customHeight="1" x14ac:dyDescent="0.2">
      <c r="C20" s="103"/>
      <c r="D20" s="244"/>
      <c r="E20" s="244"/>
      <c r="F20" s="244"/>
      <c r="G20" s="244"/>
      <c r="H20" s="244"/>
      <c r="I20" s="244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</row>
    <row r="21" spans="3:26" ht="13.5" customHeight="1" x14ac:dyDescent="0.2">
      <c r="C21" s="103"/>
      <c r="D21" s="244"/>
      <c r="E21" s="244"/>
      <c r="F21" s="244"/>
      <c r="G21" s="244"/>
      <c r="H21" s="244"/>
      <c r="I21" s="244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</row>
    <row r="22" spans="3:26" ht="13.5" customHeight="1" x14ac:dyDescent="0.2">
      <c r="C22" s="103"/>
      <c r="D22" s="244"/>
      <c r="E22" s="244"/>
      <c r="F22" s="244"/>
      <c r="G22" s="244"/>
      <c r="H22" s="244"/>
      <c r="I22" s="244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</row>
    <row r="23" spans="3:26" ht="13.5" customHeight="1" x14ac:dyDescent="0.2">
      <c r="C23" s="103"/>
      <c r="D23" s="244"/>
      <c r="E23" s="244"/>
      <c r="F23" s="244"/>
      <c r="G23" s="244"/>
      <c r="H23" s="244"/>
      <c r="I23" s="244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</row>
    <row r="24" spans="3:26" ht="13.5" customHeight="1" x14ac:dyDescent="0.2">
      <c r="C24" s="103"/>
      <c r="D24" s="244"/>
      <c r="E24" s="244"/>
      <c r="F24" s="244"/>
      <c r="G24" s="244"/>
      <c r="H24" s="244"/>
      <c r="I24" s="244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</row>
    <row r="25" spans="3:26" ht="13.5" customHeight="1" x14ac:dyDescent="0.2">
      <c r="C25" s="103"/>
      <c r="D25" s="244"/>
      <c r="E25" s="244"/>
      <c r="F25" s="244"/>
      <c r="G25" s="244"/>
      <c r="H25" s="244"/>
      <c r="I25" s="244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</row>
    <row r="26" spans="3:26" ht="13.5" customHeight="1" x14ac:dyDescent="0.2">
      <c r="C26" s="103"/>
      <c r="D26" s="244"/>
      <c r="E26" s="244"/>
      <c r="F26" s="244"/>
      <c r="G26" s="244"/>
      <c r="H26" s="244"/>
      <c r="I26" s="244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</row>
    <row r="27" spans="3:26" ht="13.5" customHeight="1" x14ac:dyDescent="0.2">
      <c r="C27" s="103"/>
      <c r="D27" s="244"/>
      <c r="E27" s="244"/>
      <c r="F27" s="244"/>
      <c r="G27" s="244"/>
      <c r="H27" s="244"/>
      <c r="I27" s="244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</row>
    <row r="28" spans="3:26" ht="13.5" customHeight="1" x14ac:dyDescent="0.2">
      <c r="C28" s="103"/>
      <c r="D28" s="244"/>
      <c r="E28" s="244"/>
      <c r="F28" s="244"/>
      <c r="G28" s="244"/>
      <c r="H28" s="244"/>
      <c r="I28" s="244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</row>
    <row r="29" spans="3:26" ht="13.5" customHeight="1" x14ac:dyDescent="0.2">
      <c r="C29" s="103"/>
      <c r="D29" s="244"/>
      <c r="E29" s="244"/>
      <c r="F29" s="244"/>
      <c r="G29" s="244"/>
      <c r="H29" s="244"/>
      <c r="I29" s="244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</row>
    <row r="30" spans="3:26" ht="13.5" x14ac:dyDescent="0.25">
      <c r="C30" s="103"/>
      <c r="D30" s="159"/>
      <c r="E30" s="160"/>
      <c r="F30" s="160"/>
      <c r="G30" s="160"/>
      <c r="H30" s="160"/>
      <c r="I30" s="159"/>
      <c r="J30" s="159"/>
      <c r="K30" s="159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 t="s">
        <v>191</v>
      </c>
    </row>
    <row r="31" spans="3:26" x14ac:dyDescent="0.2">
      <c r="Y31" s="186"/>
    </row>
    <row r="33" spans="16:25" x14ac:dyDescent="0.2">
      <c r="P33" s="186"/>
      <c r="Q33" s="186"/>
      <c r="R33" s="186"/>
      <c r="S33" s="186"/>
      <c r="T33" s="186"/>
      <c r="U33" s="186"/>
      <c r="V33" s="186"/>
      <c r="W33" s="186"/>
      <c r="X33" s="186"/>
      <c r="Y33" s="186"/>
    </row>
  </sheetData>
  <phoneticPr fontId="0" type="noConversion"/>
  <conditionalFormatting sqref="G6">
    <cfRule type="expression" dxfId="1" priority="1" stopIfTrue="1">
      <formula>#REF!=" "</formula>
    </cfRule>
  </conditionalFormatting>
  <conditionalFormatting sqref="D6">
    <cfRule type="cellIs" dxfId="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C1:Z44"/>
  <sheetViews>
    <sheetView showGridLines="0" topLeftCell="C3" zoomScale="90" zoomScaleNormal="90" workbookViewId="0">
      <selection activeCell="Y26" sqref="Y26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7.5703125" style="68" customWidth="1"/>
    <col min="9" max="9" width="1.140625" style="68" customWidth="1"/>
    <col min="10" max="14" width="9" style="68" hidden="1" customWidth="1"/>
    <col min="15" max="25" width="9" style="68" customWidth="1"/>
    <col min="26" max="26" width="1.7109375" style="68" customWidth="1"/>
    <col min="27" max="27" width="11.140625" style="68" customWidth="1"/>
    <col min="28" max="49" width="1.7109375" style="68" customWidth="1"/>
    <col min="50" max="16384" width="9.140625" style="68"/>
  </cols>
  <sheetData>
    <row r="1" spans="3:26" hidden="1" x14ac:dyDescent="0.2"/>
    <row r="2" spans="3:26" hidden="1" x14ac:dyDescent="0.2"/>
    <row r="3" spans="3:26" ht="9" customHeight="1" x14ac:dyDescent="0.2">
      <c r="C3" s="67"/>
    </row>
    <row r="4" spans="3:26" s="69" customFormat="1" ht="15.75" x14ac:dyDescent="0.2">
      <c r="D4" s="16" t="s">
        <v>81</v>
      </c>
      <c r="E4" s="70"/>
      <c r="F4" s="70"/>
      <c r="G4" s="70"/>
      <c r="H4" s="16" t="s">
        <v>136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6" s="69" customFormat="1" ht="15.75" x14ac:dyDescent="0.2">
      <c r="D5" s="16" t="s">
        <v>201</v>
      </c>
      <c r="E5" s="70"/>
      <c r="F5" s="70"/>
      <c r="G5" s="70"/>
      <c r="H5" s="16"/>
      <c r="I5" s="7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3:26" s="73" customFormat="1" ht="21" customHeight="1" thickBot="1" x14ac:dyDescent="0.25">
      <c r="D6" s="184"/>
      <c r="E6" s="74"/>
      <c r="F6" s="74"/>
      <c r="G6" s="7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8" t="s">
        <v>18</v>
      </c>
      <c r="Z6" s="15" t="s">
        <v>82</v>
      </c>
    </row>
    <row r="7" spans="3:26" ht="6" customHeight="1" x14ac:dyDescent="0.2">
      <c r="C7" s="25"/>
      <c r="D7" s="375" t="s">
        <v>31</v>
      </c>
      <c r="E7" s="376"/>
      <c r="F7" s="376"/>
      <c r="G7" s="376"/>
      <c r="H7" s="376"/>
      <c r="I7" s="377"/>
      <c r="J7" s="373">
        <v>2003</v>
      </c>
      <c r="K7" s="373">
        <v>2004</v>
      </c>
      <c r="L7" s="373">
        <v>2005</v>
      </c>
      <c r="M7" s="373">
        <v>2006</v>
      </c>
      <c r="N7" s="373">
        <v>2007</v>
      </c>
      <c r="O7" s="373">
        <v>2008</v>
      </c>
      <c r="P7" s="373">
        <v>2009</v>
      </c>
      <c r="Q7" s="373">
        <v>2010</v>
      </c>
      <c r="R7" s="373">
        <v>2011</v>
      </c>
      <c r="S7" s="373">
        <v>2012</v>
      </c>
      <c r="T7" s="373">
        <v>2013</v>
      </c>
      <c r="U7" s="373">
        <v>2014</v>
      </c>
      <c r="V7" s="373">
        <v>2015</v>
      </c>
      <c r="W7" s="373">
        <v>2016</v>
      </c>
      <c r="X7" s="386">
        <v>2017</v>
      </c>
      <c r="Y7" s="384">
        <v>2018</v>
      </c>
      <c r="Z7" s="76"/>
    </row>
    <row r="8" spans="3:26" ht="6" customHeight="1" x14ac:dyDescent="0.2">
      <c r="C8" s="25"/>
      <c r="D8" s="378"/>
      <c r="E8" s="379"/>
      <c r="F8" s="379"/>
      <c r="G8" s="379"/>
      <c r="H8" s="379"/>
      <c r="I8" s="380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87"/>
      <c r="Y8" s="385"/>
      <c r="Z8" s="76"/>
    </row>
    <row r="9" spans="3:26" ht="6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87"/>
      <c r="Y9" s="385"/>
      <c r="Z9" s="76"/>
    </row>
    <row r="10" spans="3:26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87"/>
      <c r="Y10" s="385"/>
      <c r="Z10" s="76"/>
    </row>
    <row r="11" spans="3:26" ht="15" customHeight="1" thickBot="1" x14ac:dyDescent="0.25">
      <c r="C11" s="25"/>
      <c r="D11" s="381"/>
      <c r="E11" s="382"/>
      <c r="F11" s="382"/>
      <c r="G11" s="382"/>
      <c r="H11" s="382"/>
      <c r="I11" s="383"/>
      <c r="J11" s="19"/>
      <c r="K11" s="19"/>
      <c r="L11" s="19"/>
      <c r="M11" s="19"/>
      <c r="N11" s="19"/>
      <c r="O11" s="19"/>
      <c r="P11" s="155"/>
      <c r="Q11" s="155"/>
      <c r="R11" s="155"/>
      <c r="S11" s="155"/>
      <c r="T11" s="155"/>
      <c r="U11" s="155"/>
      <c r="V11" s="155"/>
      <c r="W11" s="155"/>
      <c r="X11" s="155"/>
      <c r="Y11" s="352"/>
      <c r="Z11" s="76"/>
    </row>
    <row r="12" spans="3:26" ht="16.5" thickTop="1" thickBot="1" x14ac:dyDescent="0.25">
      <c r="C12" s="25"/>
      <c r="D12" s="21" t="s">
        <v>115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24"/>
      <c r="Z12" s="76"/>
    </row>
    <row r="13" spans="3:26" x14ac:dyDescent="0.2">
      <c r="C13" s="25"/>
      <c r="D13" s="26"/>
      <c r="E13" s="27" t="s">
        <v>19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14743795.140000001</v>
      </c>
      <c r="N13" s="30">
        <v>14950629.980000002</v>
      </c>
      <c r="O13" s="149">
        <v>15598889.590000002</v>
      </c>
      <c r="P13" s="149">
        <v>16876962.130000003</v>
      </c>
      <c r="Q13" s="149">
        <v>16659512.67</v>
      </c>
      <c r="R13" s="149">
        <v>15757063.749280002</v>
      </c>
      <c r="S13" s="149">
        <v>14462469.439929999</v>
      </c>
      <c r="T13" s="149">
        <v>15848562.010850001</v>
      </c>
      <c r="U13" s="149">
        <f t="shared" ref="U13:Y15" si="0">U19+U25</f>
        <v>16400035.68169</v>
      </c>
      <c r="V13" s="149">
        <f>V19+V25</f>
        <v>14731578.92564</v>
      </c>
      <c r="W13" s="149">
        <f t="shared" ref="W13" si="1">W19+W25</f>
        <v>15883305.983550001</v>
      </c>
      <c r="X13" s="149">
        <v>17276244.784479998</v>
      </c>
      <c r="Y13" s="353">
        <f t="shared" si="0"/>
        <v>19698289.705000002</v>
      </c>
      <c r="Z13" s="76"/>
    </row>
    <row r="14" spans="3:26" ht="13.5" customHeight="1" x14ac:dyDescent="0.2">
      <c r="C14" s="25"/>
      <c r="D14" s="32"/>
      <c r="E14" s="365" t="s">
        <v>21</v>
      </c>
      <c r="F14" s="33" t="s">
        <v>22</v>
      </c>
      <c r="G14" s="33"/>
      <c r="H14" s="34"/>
      <c r="I14" s="35"/>
      <c r="J14" s="36">
        <v>9530972.2699999996</v>
      </c>
      <c r="K14" s="36">
        <v>9985117.2399999984</v>
      </c>
      <c r="L14" s="36">
        <v>12329160.110000001</v>
      </c>
      <c r="M14" s="36">
        <v>12859346.370000001</v>
      </c>
      <c r="N14" s="36">
        <v>13638925.040000001</v>
      </c>
      <c r="O14" s="150">
        <v>14132177.620000001</v>
      </c>
      <c r="P14" s="150">
        <v>14977921.010000004</v>
      </c>
      <c r="Q14" s="150">
        <v>15229923.189999999</v>
      </c>
      <c r="R14" s="150">
        <v>14643512.861570001</v>
      </c>
      <c r="S14" s="150">
        <v>13587859.451259999</v>
      </c>
      <c r="T14" s="150">
        <v>14927703.196570002</v>
      </c>
      <c r="U14" s="150">
        <f t="shared" si="0"/>
        <v>15208925.0627</v>
      </c>
      <c r="V14" s="150">
        <f>V20+V26</f>
        <v>14165880.556530001</v>
      </c>
      <c r="W14" s="150">
        <f t="shared" ref="W14" si="2">W20+W26</f>
        <v>15175070.19148</v>
      </c>
      <c r="X14" s="150">
        <v>16464027.577</v>
      </c>
      <c r="Y14" s="354">
        <f t="shared" si="0"/>
        <v>18698211.495020002</v>
      </c>
      <c r="Z14" s="76"/>
    </row>
    <row r="15" spans="3:26" x14ac:dyDescent="0.2">
      <c r="C15" s="25"/>
      <c r="D15" s="38"/>
      <c r="E15" s="366"/>
      <c r="F15" s="39" t="s">
        <v>23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02">
        <v>1466711.97</v>
      </c>
      <c r="P15" s="202">
        <v>1899041.12</v>
      </c>
      <c r="Q15" s="202">
        <v>1429589.48</v>
      </c>
      <c r="R15" s="202">
        <v>1113550.8877099999</v>
      </c>
      <c r="S15" s="202">
        <v>874609.98866999999</v>
      </c>
      <c r="T15" s="202">
        <v>920858.81428000005</v>
      </c>
      <c r="U15" s="202">
        <f t="shared" si="0"/>
        <v>1191110.6189899999</v>
      </c>
      <c r="V15" s="202">
        <f>V21+V27</f>
        <v>565698.36910999997</v>
      </c>
      <c r="W15" s="202">
        <f t="shared" ref="W15" si="3">W21+W27</f>
        <v>708235.79206999997</v>
      </c>
      <c r="X15" s="202">
        <v>812217.20747999987</v>
      </c>
      <c r="Y15" s="355">
        <f t="shared" si="0"/>
        <v>1000078.2099799999</v>
      </c>
      <c r="Z15" s="76"/>
    </row>
    <row r="16" spans="3:26" x14ac:dyDescent="0.2">
      <c r="C16" s="25"/>
      <c r="D16" s="32"/>
      <c r="E16" s="365" t="s">
        <v>24</v>
      </c>
      <c r="F16" s="33" t="s">
        <v>22</v>
      </c>
      <c r="G16" s="33"/>
      <c r="H16" s="34"/>
      <c r="I16" s="35"/>
      <c r="J16" s="43">
        <v>0.89304606691609056</v>
      </c>
      <c r="K16" s="43">
        <v>0.86134953437246042</v>
      </c>
      <c r="L16" s="43">
        <v>0.870648935310668</v>
      </c>
      <c r="M16" s="43">
        <v>0.87218699445385817</v>
      </c>
      <c r="N16" s="43">
        <v>0.91226423623922759</v>
      </c>
      <c r="O16" s="203">
        <v>0.90597330909116325</v>
      </c>
      <c r="P16" s="203">
        <v>0.88747731343045921</v>
      </c>
      <c r="Q16" s="203">
        <v>0.91418779718722709</v>
      </c>
      <c r="R16" s="203">
        <v>0.92933005124378687</v>
      </c>
      <c r="S16" s="203">
        <v>0.93952554283328293</v>
      </c>
      <c r="T16" s="203">
        <v>0.94189638065273207</v>
      </c>
      <c r="U16" s="203">
        <f>U14/U13</f>
        <v>0.92737146173896268</v>
      </c>
      <c r="V16" s="203">
        <f>V14/V13</f>
        <v>0.96159961047179987</v>
      </c>
      <c r="W16" s="203">
        <f>W14/W13</f>
        <v>0.95541005173585991</v>
      </c>
      <c r="X16" s="203">
        <v>0.95298647260371949</v>
      </c>
      <c r="Y16" s="356">
        <f>Y14/Y13</f>
        <v>0.94923020094855493</v>
      </c>
      <c r="Z16" s="76"/>
    </row>
    <row r="17" spans="3:26" ht="13.5" thickBot="1" x14ac:dyDescent="0.25">
      <c r="C17" s="25"/>
      <c r="D17" s="44"/>
      <c r="E17" s="372"/>
      <c r="F17" s="45" t="s">
        <v>23</v>
      </c>
      <c r="G17" s="45"/>
      <c r="H17" s="46"/>
      <c r="I17" s="47"/>
      <c r="J17" s="48">
        <v>0.10695393308390941</v>
      </c>
      <c r="K17" s="48">
        <v>0.1386504656275396</v>
      </c>
      <c r="L17" s="48">
        <v>0.12935106468933194</v>
      </c>
      <c r="M17" s="48">
        <v>0.12781300554614189</v>
      </c>
      <c r="N17" s="48">
        <v>8.7735763760772287E-2</v>
      </c>
      <c r="O17" s="174">
        <v>9.4026690908836655E-2</v>
      </c>
      <c r="P17" s="174">
        <v>0.1125226865695408</v>
      </c>
      <c r="Q17" s="174">
        <v>8.5812202812772909E-2</v>
      </c>
      <c r="R17" s="174">
        <v>7.0669948756213047E-2</v>
      </c>
      <c r="S17" s="174">
        <v>6.0474457166716976E-2</v>
      </c>
      <c r="T17" s="174">
        <v>5.8103619347267953E-2</v>
      </c>
      <c r="U17" s="174">
        <f>U15/U13</f>
        <v>7.2628538261037351E-2</v>
      </c>
      <c r="V17" s="174">
        <f>V15/V13</f>
        <v>3.840038952820013E-2</v>
      </c>
      <c r="W17" s="174">
        <f>W15/W13</f>
        <v>4.4589948264140006E-2</v>
      </c>
      <c r="X17" s="174">
        <v>4.7013527396280577E-2</v>
      </c>
      <c r="Y17" s="357">
        <f>Y15/Y13</f>
        <v>5.0769799051445103E-2</v>
      </c>
      <c r="Z17" s="76"/>
    </row>
    <row r="18" spans="3:26" ht="13.5" thickBot="1" x14ac:dyDescent="0.25">
      <c r="C18" s="25"/>
      <c r="D18" s="50" t="s">
        <v>142</v>
      </c>
      <c r="E18" s="51"/>
      <c r="F18" s="51"/>
      <c r="G18" s="51"/>
      <c r="H18" s="51"/>
      <c r="I18" s="51"/>
      <c r="J18" s="52"/>
      <c r="K18" s="52"/>
      <c r="L18" s="52"/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76"/>
    </row>
    <row r="19" spans="3:26" x14ac:dyDescent="0.2">
      <c r="C19" s="25"/>
      <c r="D19" s="26"/>
      <c r="E19" s="27" t="s">
        <v>19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49">
        <v>2206076.16</v>
      </c>
      <c r="P19" s="149">
        <v>2325634.1</v>
      </c>
      <c r="Q19" s="149">
        <v>2365285.02</v>
      </c>
      <c r="R19" s="149">
        <v>2385834.62928</v>
      </c>
      <c r="S19" s="149">
        <v>1254196.6316799999</v>
      </c>
      <c r="T19" s="149">
        <v>2175474.1741200001</v>
      </c>
      <c r="U19" s="149">
        <f>U20+U21</f>
        <v>2142749.1319599999</v>
      </c>
      <c r="V19" s="149">
        <f>V20+V21</f>
        <v>2023461.01575</v>
      </c>
      <c r="W19" s="149">
        <f>W20+W21</f>
        <v>2089891.60387</v>
      </c>
      <c r="X19" s="149">
        <v>2228937.7620599996</v>
      </c>
      <c r="Y19" s="353">
        <f>Y20+Y21</f>
        <v>2596746.0378999999</v>
      </c>
      <c r="Z19" s="76"/>
    </row>
    <row r="20" spans="3:26" ht="13.5" customHeight="1" x14ac:dyDescent="0.2">
      <c r="C20" s="25"/>
      <c r="D20" s="32"/>
      <c r="E20" s="365" t="s">
        <v>21</v>
      </c>
      <c r="F20" s="33" t="s">
        <v>22</v>
      </c>
      <c r="G20" s="33"/>
      <c r="H20" s="34"/>
      <c r="I20" s="35"/>
      <c r="J20" s="36">
        <v>1301782.3600000001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0">
        <v>1917549.94</v>
      </c>
      <c r="P20" s="150">
        <v>2026184.5</v>
      </c>
      <c r="Q20" s="150">
        <v>2139376.66</v>
      </c>
      <c r="R20" s="150">
        <v>2152245.0015699998</v>
      </c>
      <c r="S20" s="150">
        <v>1190837.5830099999</v>
      </c>
      <c r="T20" s="150">
        <v>2120237.5998400003</v>
      </c>
      <c r="U20" s="150">
        <v>2087298.2154999999</v>
      </c>
      <c r="V20" s="150">
        <v>1949535.88106</v>
      </c>
      <c r="W20" s="150">
        <v>2049365.83033</v>
      </c>
      <c r="X20" s="150">
        <v>2212455.4989999998</v>
      </c>
      <c r="Y20" s="354">
        <v>2546941.8407199997</v>
      </c>
      <c r="Z20" s="76"/>
    </row>
    <row r="21" spans="3:26" x14ac:dyDescent="0.2">
      <c r="C21" s="25"/>
      <c r="D21" s="38"/>
      <c r="E21" s="366"/>
      <c r="F21" s="39" t="s">
        <v>23</v>
      </c>
      <c r="G21" s="39"/>
      <c r="H21" s="40"/>
      <c r="I21" s="41"/>
      <c r="J21" s="42">
        <v>440985.2</v>
      </c>
      <c r="K21" s="42">
        <v>542503.56999999995</v>
      </c>
      <c r="L21" s="42">
        <v>435865.23</v>
      </c>
      <c r="M21" s="42">
        <v>437511.21</v>
      </c>
      <c r="N21" s="42">
        <v>379334.65</v>
      </c>
      <c r="O21" s="202">
        <v>288526.21999999997</v>
      </c>
      <c r="P21" s="202">
        <v>299449.59999999998</v>
      </c>
      <c r="Q21" s="202">
        <v>225908.36</v>
      </c>
      <c r="R21" s="202">
        <v>233589.62771</v>
      </c>
      <c r="S21" s="202">
        <v>63359.048670000004</v>
      </c>
      <c r="T21" s="202">
        <v>55236.574280000001</v>
      </c>
      <c r="U21" s="202">
        <v>55450.91646</v>
      </c>
      <c r="V21" s="202">
        <v>73925.134689999992</v>
      </c>
      <c r="W21" s="202">
        <v>40525.773539999995</v>
      </c>
      <c r="X21" s="202">
        <v>16482.263060000001</v>
      </c>
      <c r="Y21" s="355">
        <v>49804.197180000003</v>
      </c>
      <c r="Z21" s="76"/>
    </row>
    <row r="22" spans="3:26" ht="12.75" customHeight="1" x14ac:dyDescent="0.2">
      <c r="C22" s="25"/>
      <c r="D22" s="32"/>
      <c r="E22" s="365" t="s">
        <v>24</v>
      </c>
      <c r="F22" s="33" t="s">
        <v>22</v>
      </c>
      <c r="G22" s="33"/>
      <c r="H22" s="34"/>
      <c r="I22" s="35"/>
      <c r="J22" s="43">
        <v>0.74696269880075117</v>
      </c>
      <c r="K22" s="43">
        <v>0.72530436961666567</v>
      </c>
      <c r="L22" s="43">
        <v>0.78398894375250794</v>
      </c>
      <c r="M22" s="43">
        <v>0.79101532845035261</v>
      </c>
      <c r="N22" s="43">
        <v>0.83398705808151952</v>
      </c>
      <c r="O22" s="203">
        <v>0.8692129377799902</v>
      </c>
      <c r="P22" s="203">
        <v>0.87123959009716956</v>
      </c>
      <c r="Q22" s="203">
        <v>0.90449000518339229</v>
      </c>
      <c r="R22" s="203">
        <v>0.90209311875882481</v>
      </c>
      <c r="S22" s="203">
        <v>0.9494823641926623</v>
      </c>
      <c r="T22" s="203">
        <v>0.97460940932459306</v>
      </c>
      <c r="U22" s="203">
        <f>U20/U19</f>
        <v>0.97412160124910263</v>
      </c>
      <c r="V22" s="203">
        <f>V20/V19</f>
        <v>0.96346599508733333</v>
      </c>
      <c r="W22" s="203">
        <f>W20/W19</f>
        <v>0.98060867201679003</v>
      </c>
      <c r="X22" s="203">
        <v>0.99260532826866965</v>
      </c>
      <c r="Y22" s="356">
        <f>Y20/Y19</f>
        <v>0.98082053598884977</v>
      </c>
      <c r="Z22" s="76"/>
    </row>
    <row r="23" spans="3:26" ht="13.5" thickBot="1" x14ac:dyDescent="0.25">
      <c r="C23" s="25"/>
      <c r="D23" s="44"/>
      <c r="E23" s="371"/>
      <c r="F23" s="45" t="s">
        <v>23</v>
      </c>
      <c r="G23" s="45"/>
      <c r="H23" s="46"/>
      <c r="I23" s="47"/>
      <c r="J23" s="48">
        <v>0.25303730119924883</v>
      </c>
      <c r="K23" s="48">
        <v>0.27469563038333428</v>
      </c>
      <c r="L23" s="48">
        <v>0.21601105624749201</v>
      </c>
      <c r="M23" s="48">
        <v>0.20898467154964742</v>
      </c>
      <c r="N23" s="48">
        <v>0.16601294191848048</v>
      </c>
      <c r="O23" s="174">
        <v>0.13078706222000963</v>
      </c>
      <c r="P23" s="174">
        <v>0.12876040990283036</v>
      </c>
      <c r="Q23" s="174">
        <v>9.5509994816607754E-2</v>
      </c>
      <c r="R23" s="174">
        <v>9.7906881241175109E-2</v>
      </c>
      <c r="S23" s="174">
        <v>5.0517635807337785E-2</v>
      </c>
      <c r="T23" s="174">
        <v>2.5390590675406992E-2</v>
      </c>
      <c r="U23" s="174">
        <f>U21/U19</f>
        <v>2.5878398750897331E-2</v>
      </c>
      <c r="V23" s="174">
        <f>V21/V19</f>
        <v>3.6534004912666673E-2</v>
      </c>
      <c r="W23" s="174">
        <f>W21/W19</f>
        <v>1.9391327983210017E-2</v>
      </c>
      <c r="X23" s="174">
        <v>7.3946717313304339E-3</v>
      </c>
      <c r="Y23" s="357">
        <f>Y21/Y19</f>
        <v>1.917946401115023E-2</v>
      </c>
      <c r="Z23" s="76"/>
    </row>
    <row r="24" spans="3:26" ht="13.5" thickBot="1" x14ac:dyDescent="0.25">
      <c r="C24" s="25"/>
      <c r="D24" s="50" t="s">
        <v>119</v>
      </c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76"/>
    </row>
    <row r="25" spans="3:26" x14ac:dyDescent="0.2">
      <c r="C25" s="25"/>
      <c r="D25" s="26"/>
      <c r="E25" s="27" t="s">
        <v>19</v>
      </c>
      <c r="F25" s="27"/>
      <c r="G25" s="27"/>
      <c r="H25" s="28"/>
      <c r="I25" s="29"/>
      <c r="J25" s="30">
        <v>8998887.6099999994</v>
      </c>
      <c r="K25" s="30">
        <v>9617484.2299999986</v>
      </c>
      <c r="L25" s="30">
        <v>12143094.460000001</v>
      </c>
      <c r="M25" s="30">
        <v>12650154.050000001</v>
      </c>
      <c r="N25" s="30">
        <v>12665659.630000003</v>
      </c>
      <c r="O25" s="149">
        <v>13392813.430000002</v>
      </c>
      <c r="P25" s="149">
        <v>14579419.890000002</v>
      </c>
      <c r="Q25" s="149">
        <v>14320780.150000002</v>
      </c>
      <c r="R25" s="149">
        <v>13396996.52</v>
      </c>
      <c r="S25" s="149">
        <v>13234150.27</v>
      </c>
      <c r="T25" s="149">
        <v>13673087.836730001</v>
      </c>
      <c r="U25" s="149">
        <f>U26+U27</f>
        <v>14257286.549730001</v>
      </c>
      <c r="V25" s="149">
        <f>V26+V27</f>
        <v>12708117.90989</v>
      </c>
      <c r="W25" s="149">
        <f>W26+W27</f>
        <v>13793414.37968</v>
      </c>
      <c r="X25" s="149">
        <v>15047307.02242</v>
      </c>
      <c r="Y25" s="353">
        <f>Y26+Y27</f>
        <v>17101543.667100001</v>
      </c>
      <c r="Z25" s="76"/>
    </row>
    <row r="26" spans="3:26" ht="13.5" customHeight="1" x14ac:dyDescent="0.2">
      <c r="C26" s="25"/>
      <c r="D26" s="32"/>
      <c r="E26" s="365" t="s">
        <v>21</v>
      </c>
      <c r="F26" s="33" t="s">
        <v>22</v>
      </c>
      <c r="G26" s="33"/>
      <c r="H26" s="34"/>
      <c r="I26" s="35"/>
      <c r="J26" s="36">
        <v>8247993.7400000002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0">
        <v>12214627.680000002</v>
      </c>
      <c r="P26" s="150">
        <v>12979828.370000003</v>
      </c>
      <c r="Q26" s="150">
        <v>13117099.030000001</v>
      </c>
      <c r="R26" s="150">
        <v>12517035.26</v>
      </c>
      <c r="S26" s="150">
        <v>12422899.33</v>
      </c>
      <c r="T26" s="150">
        <v>12807465.596730001</v>
      </c>
      <c r="U26" s="150">
        <v>13121626.847200001</v>
      </c>
      <c r="V26" s="150">
        <v>12216344.67547</v>
      </c>
      <c r="W26" s="150">
        <v>13125704.36115</v>
      </c>
      <c r="X26" s="150">
        <v>14251572.078</v>
      </c>
      <c r="Y26" s="354">
        <v>16151269.654300001</v>
      </c>
      <c r="Z26" s="76"/>
    </row>
    <row r="27" spans="3:26" x14ac:dyDescent="0.2">
      <c r="C27" s="25"/>
      <c r="D27" s="38"/>
      <c r="E27" s="366"/>
      <c r="F27" s="39" t="s">
        <v>23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02">
        <v>1178185.75</v>
      </c>
      <c r="P27" s="202">
        <v>1599591.52</v>
      </c>
      <c r="Q27" s="202">
        <v>1203681.1200000001</v>
      </c>
      <c r="R27" s="202">
        <v>879961.26</v>
      </c>
      <c r="S27" s="202">
        <v>811250.94</v>
      </c>
      <c r="T27" s="202">
        <v>865622.24</v>
      </c>
      <c r="U27" s="202">
        <v>1135659.7025299999</v>
      </c>
      <c r="V27" s="202">
        <v>491773.23441999994</v>
      </c>
      <c r="W27" s="202">
        <v>667710.01853</v>
      </c>
      <c r="X27" s="202">
        <v>795734.94441999984</v>
      </c>
      <c r="Y27" s="355">
        <v>950274.01279999991</v>
      </c>
      <c r="Z27" s="76"/>
    </row>
    <row r="28" spans="3:26" ht="12.75" customHeight="1" x14ac:dyDescent="0.2">
      <c r="C28" s="25"/>
      <c r="D28" s="32"/>
      <c r="E28" s="365" t="s">
        <v>24</v>
      </c>
      <c r="F28" s="33" t="s">
        <v>22</v>
      </c>
      <c r="G28" s="33"/>
      <c r="H28" s="34"/>
      <c r="I28" s="35"/>
      <c r="J28" s="43">
        <v>0.91655703431993418</v>
      </c>
      <c r="K28" s="43">
        <v>0.88928606540590094</v>
      </c>
      <c r="L28" s="43">
        <v>0.88504903551577907</v>
      </c>
      <c r="M28" s="43">
        <v>0.88054406193367363</v>
      </c>
      <c r="N28" s="43">
        <v>0.92638596668178419</v>
      </c>
      <c r="O28" s="203">
        <v>0.91202851020377429</v>
      </c>
      <c r="P28" s="203">
        <v>0.89028428208606869</v>
      </c>
      <c r="Q28" s="203">
        <v>0.9159486349631587</v>
      </c>
      <c r="R28" s="203">
        <v>0.93431652694047274</v>
      </c>
      <c r="S28" s="203">
        <v>0.93870018675554912</v>
      </c>
      <c r="T28" s="203">
        <v>0.93669153227592961</v>
      </c>
      <c r="U28" s="203">
        <f>U26/U25</f>
        <v>0.92034531265337394</v>
      </c>
      <c r="V28" s="203">
        <f>V26/V25</f>
        <v>0.96130243377445523</v>
      </c>
      <c r="W28" s="203">
        <f>W26/W25</f>
        <v>0.95159211489262241</v>
      </c>
      <c r="X28" s="203">
        <v>0.94711778371808453</v>
      </c>
      <c r="Y28" s="356">
        <f>Y26/Y25</f>
        <v>0.94443343646058453</v>
      </c>
      <c r="Z28" s="76"/>
    </row>
    <row r="29" spans="3:26" ht="13.5" thickBot="1" x14ac:dyDescent="0.25">
      <c r="C29" s="25"/>
      <c r="D29" s="44"/>
      <c r="E29" s="371"/>
      <c r="F29" s="45" t="s">
        <v>23</v>
      </c>
      <c r="G29" s="45"/>
      <c r="H29" s="46"/>
      <c r="I29" s="47"/>
      <c r="J29" s="48">
        <v>8.3442965680065859E-2</v>
      </c>
      <c r="K29" s="48">
        <v>0.11071393459409916</v>
      </c>
      <c r="L29" s="48">
        <v>0.11495096448422092</v>
      </c>
      <c r="M29" s="48">
        <v>0.11945593806632636</v>
      </c>
      <c r="N29" s="48">
        <v>7.3614033318215727E-2</v>
      </c>
      <c r="O29" s="174">
        <v>8.7971489796225724E-2</v>
      </c>
      <c r="P29" s="174">
        <v>0.10971571791393132</v>
      </c>
      <c r="Q29" s="174">
        <v>8.4051365036841227E-2</v>
      </c>
      <c r="R29" s="174">
        <v>6.5683473059527223E-2</v>
      </c>
      <c r="S29" s="174">
        <v>6.129981324445094E-2</v>
      </c>
      <c r="T29" s="174">
        <v>6.3308467724070339E-2</v>
      </c>
      <c r="U29" s="174">
        <f>U27/U25</f>
        <v>7.9654687346626035E-2</v>
      </c>
      <c r="V29" s="174">
        <f>V27/V25</f>
        <v>3.869756622554478E-2</v>
      </c>
      <c r="W29" s="174">
        <f>W27/W25</f>
        <v>4.8407885107377632E-2</v>
      </c>
      <c r="X29" s="174">
        <v>5.2882216281915466E-2</v>
      </c>
      <c r="Y29" s="357">
        <f>Y27/Y25</f>
        <v>5.5566563539415435E-2</v>
      </c>
      <c r="Z29" s="76"/>
    </row>
    <row r="30" spans="3:26" ht="13.5" thickBot="1" x14ac:dyDescent="0.25">
      <c r="C30" s="25"/>
      <c r="D30" s="50" t="s">
        <v>25</v>
      </c>
      <c r="E30" s="51"/>
      <c r="F30" s="51"/>
      <c r="G30" s="51"/>
      <c r="H30" s="51"/>
      <c r="I30" s="51"/>
      <c r="J30" s="52"/>
      <c r="K30" s="52"/>
      <c r="L30" s="52"/>
      <c r="M30" s="5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76"/>
    </row>
    <row r="31" spans="3:26" ht="15" x14ac:dyDescent="0.2">
      <c r="C31" s="25"/>
      <c r="D31" s="54"/>
      <c r="E31" s="33" t="s">
        <v>146</v>
      </c>
      <c r="F31" s="33"/>
      <c r="G31" s="33"/>
      <c r="H31" s="34"/>
      <c r="I31" s="35"/>
      <c r="J31" s="55">
        <v>114.24777249999998</v>
      </c>
      <c r="K31" s="55">
        <v>121.34803966999998</v>
      </c>
      <c r="L31" s="55">
        <v>128.55417447999997</v>
      </c>
      <c r="M31" s="55">
        <v>141.24843944</v>
      </c>
      <c r="N31" s="55">
        <v>151.58498969999997</v>
      </c>
      <c r="O31" s="204">
        <v>149.79972682000005</v>
      </c>
      <c r="P31" s="204">
        <v>162.80350399</v>
      </c>
      <c r="Q31" s="204">
        <v>161.87480193999997</v>
      </c>
      <c r="R31" s="204">
        <v>172.76879587426001</v>
      </c>
      <c r="S31" s="204">
        <v>170.37426544439001</v>
      </c>
      <c r="T31" s="204">
        <v>171.72496276016</v>
      </c>
      <c r="U31" s="204">
        <v>177.59063407748005</v>
      </c>
      <c r="V31" s="204">
        <v>181.60898122443001</v>
      </c>
      <c r="W31" s="204">
        <v>172.2724</v>
      </c>
      <c r="X31" s="204">
        <v>193.64213354046001</v>
      </c>
      <c r="Y31" s="358">
        <v>221.52466721600999</v>
      </c>
      <c r="Z31" s="76"/>
    </row>
    <row r="32" spans="3:26" ht="25.5" customHeight="1" x14ac:dyDescent="0.2">
      <c r="C32" s="25"/>
      <c r="D32" s="56"/>
      <c r="E32" s="367" t="s">
        <v>26</v>
      </c>
      <c r="F32" s="367"/>
      <c r="G32" s="367"/>
      <c r="H32" s="367"/>
      <c r="I32" s="368"/>
      <c r="J32" s="57">
        <f t="shared" ref="J32:Q32" si="4">J13/J31/1000000</f>
        <v>9.3414781544209111E-2</v>
      </c>
      <c r="K32" s="57">
        <f t="shared" si="4"/>
        <v>9.5530264531054537E-2</v>
      </c>
      <c r="L32" s="57">
        <f t="shared" si="4"/>
        <v>0.11015500521302095</v>
      </c>
      <c r="M32" s="57">
        <f t="shared" si="4"/>
        <v>0.10438200378322</v>
      </c>
      <c r="N32" s="57">
        <f t="shared" si="4"/>
        <v>9.8628696743580047E-2</v>
      </c>
      <c r="O32" s="205">
        <f t="shared" si="4"/>
        <v>0.10413162908330061</v>
      </c>
      <c r="P32" s="205">
        <f t="shared" si="4"/>
        <v>0.10366461234788073</v>
      </c>
      <c r="Q32" s="205">
        <f t="shared" si="4"/>
        <v>0.10291603430764329</v>
      </c>
      <c r="R32" s="205">
        <f t="shared" ref="R32:Y32" si="5">R13/R31/1000000</f>
        <v>9.120318093058824E-2</v>
      </c>
      <c r="S32" s="205">
        <f t="shared" si="5"/>
        <v>8.4886466874602814E-2</v>
      </c>
      <c r="T32" s="205">
        <f t="shared" si="5"/>
        <v>9.2290379663584068E-2</v>
      </c>
      <c r="U32" s="205">
        <f t="shared" si="5"/>
        <v>9.2347413290584449E-2</v>
      </c>
      <c r="V32" s="205">
        <f t="shared" si="5"/>
        <v>8.1117017596364943E-2</v>
      </c>
      <c r="W32" s="205">
        <f t="shared" ref="W32" si="6">W13/W31/1000000</f>
        <v>9.2198785084261908E-2</v>
      </c>
      <c r="X32" s="205">
        <v>8.9217385021582926E-2</v>
      </c>
      <c r="Y32" s="359">
        <f t="shared" si="5"/>
        <v>8.8921427814592238E-2</v>
      </c>
      <c r="Z32" s="76"/>
    </row>
    <row r="33" spans="3:26" x14ac:dyDescent="0.2">
      <c r="C33" s="25"/>
      <c r="D33" s="54"/>
      <c r="E33" s="33" t="s">
        <v>27</v>
      </c>
      <c r="F33" s="33"/>
      <c r="G33" s="33"/>
      <c r="H33" s="34"/>
      <c r="I33" s="35"/>
      <c r="J33" s="58">
        <v>2688.107</v>
      </c>
      <c r="K33" s="58">
        <v>3057.66</v>
      </c>
      <c r="L33" s="58">
        <v>3257.9720000000002</v>
      </c>
      <c r="M33" s="58">
        <v>3507.1309999999999</v>
      </c>
      <c r="N33" s="58">
        <v>3840.1170000000002</v>
      </c>
      <c r="O33" s="206">
        <v>4024.1170000000002</v>
      </c>
      <c r="P33" s="206">
        <v>3930.4090000000001</v>
      </c>
      <c r="Q33" s="58">
        <v>3962.4639999999999</v>
      </c>
      <c r="R33" s="58">
        <v>4033.7550000000001</v>
      </c>
      <c r="S33" s="58">
        <v>4059.9119999999998</v>
      </c>
      <c r="T33" s="58">
        <v>4098.1279999999997</v>
      </c>
      <c r="U33" s="206">
        <v>4313.7889999999998</v>
      </c>
      <c r="V33" s="206">
        <v>4595.7830000000004</v>
      </c>
      <c r="W33" s="206">
        <v>4773.24</v>
      </c>
      <c r="X33" s="206">
        <v>5055.0290000000005</v>
      </c>
      <c r="Y33" s="360">
        <v>5408.7659999999996</v>
      </c>
      <c r="Z33" s="76"/>
    </row>
    <row r="34" spans="3:26" ht="13.5" thickBot="1" x14ac:dyDescent="0.25">
      <c r="C34" s="25"/>
      <c r="D34" s="59"/>
      <c r="E34" s="60" t="s">
        <v>28</v>
      </c>
      <c r="F34" s="60"/>
      <c r="G34" s="60"/>
      <c r="H34" s="61"/>
      <c r="I34" s="62"/>
      <c r="J34" s="223">
        <f>J13/1000000/J33</f>
        <v>3.9702402880540093E-3</v>
      </c>
      <c r="K34" s="48">
        <f t="shared" ref="K34:P34" si="7">K13/1000000/K33</f>
        <v>3.7912685942845178E-3</v>
      </c>
      <c r="L34" s="48">
        <f t="shared" si="7"/>
        <v>4.3465339051409896E-3</v>
      </c>
      <c r="M34" s="48">
        <f t="shared" si="7"/>
        <v>4.2039476540796459E-3</v>
      </c>
      <c r="N34" s="48">
        <f t="shared" si="7"/>
        <v>3.8932746007478421E-3</v>
      </c>
      <c r="O34" s="48">
        <f t="shared" si="7"/>
        <v>3.876350908783219E-3</v>
      </c>
      <c r="P34" s="235">
        <f t="shared" si="7"/>
        <v>4.2939455232267184E-3</v>
      </c>
      <c r="Q34" s="48">
        <f t="shared" ref="Q34:Y34" si="8">Q13/1000000/Q33</f>
        <v>4.2043316153787145E-3</v>
      </c>
      <c r="R34" s="48">
        <f t="shared" si="8"/>
        <v>3.9063016344026849E-3</v>
      </c>
      <c r="S34" s="48">
        <f t="shared" si="8"/>
        <v>3.5622618027016349E-3</v>
      </c>
      <c r="T34" s="48">
        <f t="shared" si="8"/>
        <v>3.8672686677551317E-3</v>
      </c>
      <c r="U34" s="174">
        <f t="shared" si="8"/>
        <v>3.8017704810527357E-3</v>
      </c>
      <c r="V34" s="174">
        <f t="shared" si="8"/>
        <v>3.2054557244412972E-3</v>
      </c>
      <c r="W34" s="174">
        <f t="shared" ref="W34" si="9">W13/1000000/W33</f>
        <v>3.327573301059658E-3</v>
      </c>
      <c r="X34" s="174">
        <v>3.4176351479843136E-3</v>
      </c>
      <c r="Y34" s="357">
        <f t="shared" si="8"/>
        <v>3.6419193777286725E-3</v>
      </c>
      <c r="Z34" s="76"/>
    </row>
    <row r="35" spans="3:26" ht="13.5" thickBot="1" x14ac:dyDescent="0.25">
      <c r="C35" s="25"/>
      <c r="D35" s="50" t="s">
        <v>116</v>
      </c>
      <c r="E35" s="51"/>
      <c r="F35" s="51"/>
      <c r="G35" s="51"/>
      <c r="H35" s="51"/>
      <c r="I35" s="51"/>
      <c r="J35" s="52"/>
      <c r="K35" s="52"/>
      <c r="L35" s="52"/>
      <c r="M35" s="52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76"/>
    </row>
    <row r="36" spans="3:26" x14ac:dyDescent="0.2">
      <c r="C36" s="25"/>
      <c r="D36" s="26"/>
      <c r="E36" s="27" t="s">
        <v>19</v>
      </c>
      <c r="F36" s="27"/>
      <c r="G36" s="27"/>
      <c r="H36" s="28"/>
      <c r="I36" s="29"/>
      <c r="J36" s="30">
        <v>368474.78899999999</v>
      </c>
      <c r="K36" s="30">
        <v>390042.212</v>
      </c>
      <c r="L36" s="30">
        <v>436096.967</v>
      </c>
      <c r="M36" s="30">
        <v>461914.76494999998</v>
      </c>
      <c r="N36" s="30">
        <v>538123.30000000005</v>
      </c>
      <c r="O36" s="225" t="s">
        <v>20</v>
      </c>
      <c r="P36" s="225" t="s">
        <v>52</v>
      </c>
      <c r="Q36" s="225" t="s">
        <v>52</v>
      </c>
      <c r="R36" s="225" t="s">
        <v>52</v>
      </c>
      <c r="S36" s="225" t="s">
        <v>52</v>
      </c>
      <c r="T36" s="225" t="s">
        <v>52</v>
      </c>
      <c r="U36" s="225" t="s">
        <v>52</v>
      </c>
      <c r="V36" s="225" t="s">
        <v>52</v>
      </c>
      <c r="W36" s="225" t="s">
        <v>52</v>
      </c>
      <c r="X36" s="225" t="s">
        <v>52</v>
      </c>
      <c r="Y36" s="361" t="s">
        <v>52</v>
      </c>
      <c r="Z36" s="76"/>
    </row>
    <row r="37" spans="3:26" ht="13.5" customHeight="1" x14ac:dyDescent="0.2">
      <c r="C37" s="25"/>
      <c r="D37" s="32"/>
      <c r="E37" s="365" t="s">
        <v>21</v>
      </c>
      <c r="F37" s="33" t="s">
        <v>29</v>
      </c>
      <c r="G37" s="33"/>
      <c r="H37" s="34"/>
      <c r="I37" s="35"/>
      <c r="J37" s="36">
        <v>269509.34299999999</v>
      </c>
      <c r="K37" s="36">
        <v>281636.989</v>
      </c>
      <c r="L37" s="36">
        <v>315614.967</v>
      </c>
      <c r="M37" s="36">
        <v>331322.76494999998</v>
      </c>
      <c r="N37" s="36">
        <v>381788.3</v>
      </c>
      <c r="O37" s="230" t="s">
        <v>20</v>
      </c>
      <c r="P37" s="230" t="s">
        <v>52</v>
      </c>
      <c r="Q37" s="230" t="s">
        <v>52</v>
      </c>
      <c r="R37" s="230" t="s">
        <v>52</v>
      </c>
      <c r="S37" s="230" t="s">
        <v>52</v>
      </c>
      <c r="T37" s="230" t="s">
        <v>52</v>
      </c>
      <c r="U37" s="230" t="s">
        <v>52</v>
      </c>
      <c r="V37" s="230" t="s">
        <v>52</v>
      </c>
      <c r="W37" s="230" t="s">
        <v>52</v>
      </c>
      <c r="X37" s="230" t="s">
        <v>52</v>
      </c>
      <c r="Y37" s="362" t="s">
        <v>52</v>
      </c>
      <c r="Z37" s="76"/>
    </row>
    <row r="38" spans="3:26" ht="15.75" thickBot="1" x14ac:dyDescent="0.25">
      <c r="C38" s="25"/>
      <c r="D38" s="44"/>
      <c r="E38" s="370"/>
      <c r="F38" s="60" t="s">
        <v>215</v>
      </c>
      <c r="G38" s="60"/>
      <c r="H38" s="61"/>
      <c r="I38" s="62"/>
      <c r="J38" s="63">
        <v>98965.445999999996</v>
      </c>
      <c r="K38" s="63">
        <v>108405.223</v>
      </c>
      <c r="L38" s="63">
        <v>120482</v>
      </c>
      <c r="M38" s="63">
        <v>130592</v>
      </c>
      <c r="N38" s="63">
        <v>156335</v>
      </c>
      <c r="O38" s="152">
        <v>168442.41765000002</v>
      </c>
      <c r="P38" s="152">
        <v>182642</v>
      </c>
      <c r="Q38" s="152">
        <v>194908.19099999999</v>
      </c>
      <c r="R38" s="152">
        <v>207974.701</v>
      </c>
      <c r="S38" s="152">
        <v>232460.16278000001</v>
      </c>
      <c r="T38" s="152">
        <v>258570</v>
      </c>
      <c r="U38" s="152">
        <v>290131</v>
      </c>
      <c r="V38" s="152">
        <v>312022.19929000002</v>
      </c>
      <c r="W38" s="152">
        <v>239307</v>
      </c>
      <c r="X38" s="152">
        <v>349569.20600000001</v>
      </c>
      <c r="Y38" s="363">
        <v>399541</v>
      </c>
      <c r="Z38" s="76"/>
    </row>
    <row r="39" spans="3:26" ht="13.5" x14ac:dyDescent="0.25">
      <c r="D39" s="77" t="s">
        <v>83</v>
      </c>
      <c r="E39" s="78"/>
      <c r="F39" s="78"/>
      <c r="G39" s="78"/>
      <c r="H39" s="78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65" t="s">
        <v>222</v>
      </c>
      <c r="Z39" s="68" t="s">
        <v>82</v>
      </c>
    </row>
    <row r="40" spans="3:26" ht="26.25" customHeight="1" x14ac:dyDescent="0.2">
      <c r="D40" s="66" t="s">
        <v>30</v>
      </c>
      <c r="E40" s="369" t="s">
        <v>221</v>
      </c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</row>
    <row r="41" spans="3:26" x14ac:dyDescent="0.2">
      <c r="D41" s="66" t="s">
        <v>118</v>
      </c>
      <c r="E41" s="369" t="s">
        <v>143</v>
      </c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</row>
    <row r="42" spans="3:26" x14ac:dyDescent="0.2">
      <c r="D42" s="198" t="s">
        <v>145</v>
      </c>
      <c r="E42" s="364" t="s">
        <v>163</v>
      </c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</row>
    <row r="43" spans="3:26" ht="27" customHeight="1" x14ac:dyDescent="0.2">
      <c r="D43" s="198" t="s">
        <v>217</v>
      </c>
      <c r="E43" s="364" t="s">
        <v>216</v>
      </c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</row>
    <row r="44" spans="3:26" ht="12.75" customHeight="1" x14ac:dyDescent="0.2"/>
  </sheetData>
  <mergeCells count="29">
    <mergeCell ref="Y7:Y10"/>
    <mergeCell ref="J7:J10"/>
    <mergeCell ref="K7:K10"/>
    <mergeCell ref="L7:L10"/>
    <mergeCell ref="M7:M10"/>
    <mergeCell ref="O7:O10"/>
    <mergeCell ref="P7:P10"/>
    <mergeCell ref="Q7:Q10"/>
    <mergeCell ref="U7:U10"/>
    <mergeCell ref="T7:T10"/>
    <mergeCell ref="R7:R10"/>
    <mergeCell ref="S7:S10"/>
    <mergeCell ref="W7:W10"/>
    <mergeCell ref="X7:X10"/>
    <mergeCell ref="E14:E15"/>
    <mergeCell ref="E16:E17"/>
    <mergeCell ref="N7:N10"/>
    <mergeCell ref="D7:I11"/>
    <mergeCell ref="V7:V10"/>
    <mergeCell ref="E43:Y43"/>
    <mergeCell ref="E42:Y42"/>
    <mergeCell ref="E20:E21"/>
    <mergeCell ref="E26:E27"/>
    <mergeCell ref="E32:I32"/>
    <mergeCell ref="E40:Y40"/>
    <mergeCell ref="E41:Y41"/>
    <mergeCell ref="E37:E38"/>
    <mergeCell ref="E28:E29"/>
    <mergeCell ref="E22:E23"/>
  </mergeCells>
  <phoneticPr fontId="0" type="noConversion"/>
  <conditionalFormatting sqref="G6">
    <cfRule type="expression" dxfId="31" priority="1" stopIfTrue="1">
      <formula>Z6=" "</formula>
    </cfRule>
  </conditionalFormatting>
  <conditionalFormatting sqref="D6">
    <cfRule type="cellIs" dxfId="3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C1:BC59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15.85546875" style="68" customWidth="1"/>
    <col min="9" max="9" width="1.140625" style="68" customWidth="1"/>
    <col min="10" max="14" width="6" style="68" hidden="1" customWidth="1"/>
    <col min="15" max="25" width="6" style="68" customWidth="1"/>
    <col min="26" max="29" width="1.7109375" style="68" customWidth="1"/>
    <col min="30" max="30" width="11.7109375" style="68" bestFit="1" customWidth="1"/>
    <col min="31" max="31" width="7.28515625" style="68" bestFit="1" customWidth="1"/>
    <col min="32" max="35" width="6.140625" style="68" bestFit="1" customWidth="1"/>
    <col min="36" max="38" width="2.42578125" style="68" bestFit="1" customWidth="1"/>
    <col min="39" max="39" width="16.140625" style="68" bestFit="1" customWidth="1"/>
    <col min="40" max="43" width="4.42578125" style="68" bestFit="1" customWidth="1"/>
    <col min="44" max="44" width="9.140625" style="68" bestFit="1"/>
    <col min="45" max="47" width="2.42578125" style="68" bestFit="1" customWidth="1"/>
    <col min="48" max="48" width="10.42578125" style="68" bestFit="1" customWidth="1"/>
    <col min="49" max="53" width="10.140625" style="68" bestFit="1" customWidth="1"/>
    <col min="54" max="16384" width="9.140625" style="68"/>
  </cols>
  <sheetData>
    <row r="1" spans="3:31" hidden="1" x14ac:dyDescent="0.2"/>
    <row r="2" spans="3:31" hidden="1" x14ac:dyDescent="0.2"/>
    <row r="3" spans="3:31" ht="9" customHeight="1" x14ac:dyDescent="0.2">
      <c r="C3" s="67"/>
    </row>
    <row r="4" spans="3:31" s="69" customFormat="1" ht="15.75" x14ac:dyDescent="0.2">
      <c r="D4" s="16" t="s">
        <v>84</v>
      </c>
      <c r="E4" s="70"/>
      <c r="F4" s="70"/>
      <c r="G4" s="70"/>
      <c r="H4" s="16" t="s">
        <v>120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31" s="69" customFormat="1" ht="15.75" x14ac:dyDescent="0.2">
      <c r="D5" s="182" t="s">
        <v>202</v>
      </c>
      <c r="E5" s="70"/>
      <c r="F5" s="70"/>
      <c r="G5" s="70"/>
      <c r="H5" s="16"/>
      <c r="I5" s="7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3:31" s="73" customFormat="1" ht="21" customHeight="1" thickBot="1" x14ac:dyDescent="0.25">
      <c r="C6" s="69"/>
      <c r="D6" s="165"/>
      <c r="E6" s="74"/>
      <c r="F6" s="74"/>
      <c r="G6" s="7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8"/>
      <c r="Z6" s="15" t="s">
        <v>82</v>
      </c>
    </row>
    <row r="7" spans="3:31" ht="6" customHeight="1" x14ac:dyDescent="0.2">
      <c r="C7" s="25"/>
      <c r="D7" s="375"/>
      <c r="E7" s="376"/>
      <c r="F7" s="376"/>
      <c r="G7" s="376"/>
      <c r="H7" s="376"/>
      <c r="I7" s="377"/>
      <c r="J7" s="373">
        <v>2003</v>
      </c>
      <c r="K7" s="373">
        <v>2004</v>
      </c>
      <c r="L7" s="373">
        <v>2005</v>
      </c>
      <c r="M7" s="373">
        <v>2006</v>
      </c>
      <c r="N7" s="373">
        <v>2007</v>
      </c>
      <c r="O7" s="373">
        <v>2008</v>
      </c>
      <c r="P7" s="373">
        <v>2009</v>
      </c>
      <c r="Q7" s="373">
        <v>2010</v>
      </c>
      <c r="R7" s="373">
        <v>2011</v>
      </c>
      <c r="S7" s="373">
        <v>2012</v>
      </c>
      <c r="T7" s="373">
        <v>2013</v>
      </c>
      <c r="U7" s="373">
        <v>2014</v>
      </c>
      <c r="V7" s="373">
        <v>2015</v>
      </c>
      <c r="W7" s="373">
        <v>2016</v>
      </c>
      <c r="X7" s="373">
        <v>2017</v>
      </c>
      <c r="Y7" s="388">
        <v>2018</v>
      </c>
      <c r="Z7" s="76"/>
    </row>
    <row r="8" spans="3:31" ht="6" customHeight="1" x14ac:dyDescent="0.2">
      <c r="C8" s="25"/>
      <c r="D8" s="378"/>
      <c r="E8" s="379"/>
      <c r="F8" s="379"/>
      <c r="G8" s="379"/>
      <c r="H8" s="379"/>
      <c r="I8" s="380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89"/>
      <c r="Z8" s="76"/>
    </row>
    <row r="9" spans="3:31" ht="6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89"/>
      <c r="Z9" s="76"/>
    </row>
    <row r="10" spans="3:31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89"/>
      <c r="Z10" s="76"/>
    </row>
    <row r="11" spans="3:31" ht="15" customHeight="1" thickBot="1" x14ac:dyDescent="0.25">
      <c r="C11" s="25"/>
      <c r="D11" s="381"/>
      <c r="E11" s="382"/>
      <c r="F11" s="382"/>
      <c r="G11" s="382"/>
      <c r="H11" s="382"/>
      <c r="I11" s="383"/>
      <c r="J11" s="19"/>
      <c r="K11" s="19"/>
      <c r="L11" s="19"/>
      <c r="M11" s="19"/>
      <c r="N11" s="19"/>
      <c r="O11" s="19"/>
      <c r="P11" s="155"/>
      <c r="Q11" s="155"/>
      <c r="R11" s="155"/>
      <c r="S11" s="155"/>
      <c r="T11" s="155"/>
      <c r="U11" s="155"/>
      <c r="V11" s="155"/>
      <c r="W11" s="155"/>
      <c r="X11" s="155"/>
      <c r="Y11" s="20"/>
      <c r="Z11" s="76"/>
    </row>
    <row r="12" spans="3:31" ht="14.25" thickTop="1" thickBot="1" x14ac:dyDescent="0.25">
      <c r="C12" s="25"/>
      <c r="D12" s="21" t="s">
        <v>160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24"/>
      <c r="Z12" s="76"/>
    </row>
    <row r="13" spans="3:31" x14ac:dyDescent="0.2">
      <c r="C13" s="25"/>
      <c r="D13" s="79"/>
      <c r="E13" s="80" t="s">
        <v>32</v>
      </c>
      <c r="F13" s="80"/>
      <c r="G13" s="80"/>
      <c r="H13" s="81"/>
      <c r="I13" s="82"/>
      <c r="J13" s="83">
        <v>7941.9409999999998</v>
      </c>
      <c r="K13" s="83">
        <v>7638.3980000000001</v>
      </c>
      <c r="L13" s="83">
        <v>7433.4440000000004</v>
      </c>
      <c r="M13" s="83">
        <v>7284.116</v>
      </c>
      <c r="N13" s="83">
        <v>7334.2920000000004</v>
      </c>
      <c r="O13" s="173">
        <v>7440.6080000000084</v>
      </c>
      <c r="P13" s="173">
        <v>7599.1050000000096</v>
      </c>
      <c r="Q13" s="173">
        <v>7738.0769999999929</v>
      </c>
      <c r="R13" s="173">
        <v>7936.6320000000078</v>
      </c>
      <c r="S13" s="173">
        <v>8163.2600000000148</v>
      </c>
      <c r="T13" s="173">
        <v>8476.7289999999994</v>
      </c>
      <c r="U13" s="173">
        <v>8934.1290000000081</v>
      </c>
      <c r="V13" s="173">
        <v>9499.4090000000069</v>
      </c>
      <c r="W13" s="173">
        <v>9973.3939999999984</v>
      </c>
      <c r="X13" s="173">
        <v>10120.602999999957</v>
      </c>
      <c r="Y13" s="84">
        <v>10377.155199999999</v>
      </c>
      <c r="Z13" s="76"/>
      <c r="AD13" s="186"/>
      <c r="AE13" s="221"/>
    </row>
    <row r="14" spans="3:31" x14ac:dyDescent="0.2">
      <c r="C14" s="25"/>
      <c r="D14" s="59"/>
      <c r="E14" s="60" t="s">
        <v>33</v>
      </c>
      <c r="F14" s="60"/>
      <c r="G14" s="60"/>
      <c r="H14" s="60"/>
      <c r="I14" s="62"/>
      <c r="J14" s="85">
        <v>3800.71</v>
      </c>
      <c r="K14" s="85">
        <v>4208.1779999999999</v>
      </c>
      <c r="L14" s="85">
        <v>4921.6450000000004</v>
      </c>
      <c r="M14" s="85">
        <v>5022.509</v>
      </c>
      <c r="N14" s="85">
        <v>5024.018</v>
      </c>
      <c r="O14" s="151">
        <v>5045.005000000001</v>
      </c>
      <c r="P14" s="151">
        <v>5082.4929999999986</v>
      </c>
      <c r="Q14" s="151">
        <v>5117.9049999999997</v>
      </c>
      <c r="R14" s="151">
        <v>5084.0080000000034</v>
      </c>
      <c r="S14" s="151">
        <v>4906.381999999996</v>
      </c>
      <c r="T14" s="151">
        <v>4898.5769999999993</v>
      </c>
      <c r="U14" s="151">
        <v>4823.4679999999989</v>
      </c>
      <c r="V14" s="151">
        <v>4358.7380000000012</v>
      </c>
      <c r="W14" s="151">
        <v>4315.2040000000006</v>
      </c>
      <c r="X14" s="151">
        <v>4345.0330000000004</v>
      </c>
      <c r="Y14" s="86">
        <v>4327.8445000000011</v>
      </c>
      <c r="Z14" s="76"/>
      <c r="AD14" s="186"/>
      <c r="AE14" s="221"/>
    </row>
    <row r="15" spans="3:31" x14ac:dyDescent="0.2">
      <c r="C15" s="25"/>
      <c r="D15" s="59"/>
      <c r="E15" s="60" t="s">
        <v>34</v>
      </c>
      <c r="F15" s="60"/>
      <c r="G15" s="60"/>
      <c r="H15" s="61"/>
      <c r="I15" s="62"/>
      <c r="J15" s="85">
        <v>7507.9390000000003</v>
      </c>
      <c r="K15" s="85">
        <v>7504.2820000000002</v>
      </c>
      <c r="L15" s="85">
        <v>7176.9939999999997</v>
      </c>
      <c r="M15" s="85">
        <v>6803.5</v>
      </c>
      <c r="N15" s="85">
        <v>6587.7719999999999</v>
      </c>
      <c r="O15" s="151">
        <v>6304.1719999999968</v>
      </c>
      <c r="P15" s="151">
        <v>6048.2050000000045</v>
      </c>
      <c r="Q15" s="151">
        <v>5833.2579999999998</v>
      </c>
      <c r="R15" s="151">
        <v>5442.0090000000009</v>
      </c>
      <c r="S15" s="151">
        <v>5074.1280000000015</v>
      </c>
      <c r="T15" s="151">
        <v>4861.0369999999957</v>
      </c>
      <c r="U15" s="151">
        <v>4728.3360000000048</v>
      </c>
      <c r="V15" s="151">
        <v>2978.01</v>
      </c>
      <c r="W15" s="151">
        <v>2950.2370000000024</v>
      </c>
      <c r="X15" s="151">
        <v>2952.5749999999989</v>
      </c>
      <c r="Y15" s="86">
        <v>2965.4854999999993</v>
      </c>
      <c r="Z15" s="76"/>
      <c r="AD15" s="252"/>
      <c r="AE15" s="221"/>
    </row>
    <row r="16" spans="3:31" x14ac:dyDescent="0.2">
      <c r="C16" s="25"/>
      <c r="D16" s="59"/>
      <c r="E16" s="60" t="s">
        <v>35</v>
      </c>
      <c r="F16" s="60"/>
      <c r="G16" s="60"/>
      <c r="H16" s="61"/>
      <c r="I16" s="62"/>
      <c r="J16" s="85">
        <v>1600.028</v>
      </c>
      <c r="K16" s="85">
        <v>1422.2909999999999</v>
      </c>
      <c r="L16" s="85">
        <v>1150.925</v>
      </c>
      <c r="M16" s="85">
        <v>1083.4770000000001</v>
      </c>
      <c r="N16" s="85">
        <v>1021.178</v>
      </c>
      <c r="O16" s="151">
        <v>950.11600000000021</v>
      </c>
      <c r="P16" s="151">
        <v>911.67899999999986</v>
      </c>
      <c r="Q16" s="151">
        <v>896.00599999999997</v>
      </c>
      <c r="R16" s="151">
        <v>866.61800000000005</v>
      </c>
      <c r="S16" s="151">
        <v>801.375</v>
      </c>
      <c r="T16" s="151">
        <v>775.55800000000022</v>
      </c>
      <c r="U16" s="151">
        <v>748.11400000000015</v>
      </c>
      <c r="V16" s="151">
        <v>545.6239999999998</v>
      </c>
      <c r="W16" s="151">
        <v>537.06299999999987</v>
      </c>
      <c r="X16" s="151">
        <v>526.58499999999992</v>
      </c>
      <c r="Y16" s="86">
        <v>509.07690000000002</v>
      </c>
      <c r="Z16" s="76"/>
      <c r="AD16" s="252"/>
      <c r="AE16" s="221"/>
    </row>
    <row r="17" spans="3:55" x14ac:dyDescent="0.2">
      <c r="C17" s="25"/>
      <c r="D17" s="59"/>
      <c r="E17" s="60" t="s">
        <v>36</v>
      </c>
      <c r="F17" s="60"/>
      <c r="G17" s="60"/>
      <c r="H17" s="61"/>
      <c r="I17" s="62"/>
      <c r="J17" s="85">
        <v>354.404</v>
      </c>
      <c r="K17" s="85">
        <v>372.892</v>
      </c>
      <c r="L17" s="85">
        <v>359.27100000000002</v>
      </c>
      <c r="M17" s="85">
        <v>367.13299999999998</v>
      </c>
      <c r="N17" s="85">
        <v>375.51799999999997</v>
      </c>
      <c r="O17" s="151">
        <v>387.32499999999999</v>
      </c>
      <c r="P17" s="151">
        <v>406.52199999999999</v>
      </c>
      <c r="Q17" s="151">
        <v>423.39400000000006</v>
      </c>
      <c r="R17" s="151">
        <v>451.07499999999999</v>
      </c>
      <c r="S17" s="151">
        <v>457.77699999999993</v>
      </c>
      <c r="T17" s="151">
        <v>477.74400000000003</v>
      </c>
      <c r="U17" s="151">
        <v>501.45099999999996</v>
      </c>
      <c r="V17" s="151">
        <v>518.29699999999991</v>
      </c>
      <c r="W17" s="151">
        <v>561.54900000000009</v>
      </c>
      <c r="X17" s="151">
        <v>618.70999999999981</v>
      </c>
      <c r="Y17" s="86">
        <v>657.59910000000002</v>
      </c>
      <c r="Z17" s="76"/>
      <c r="AD17" s="252"/>
      <c r="AE17" s="221"/>
    </row>
    <row r="18" spans="3:55" x14ac:dyDescent="0.2">
      <c r="C18" s="25"/>
      <c r="D18" s="59"/>
      <c r="E18" s="60" t="s">
        <v>37</v>
      </c>
      <c r="F18" s="60"/>
      <c r="G18" s="60"/>
      <c r="H18" s="61"/>
      <c r="I18" s="62"/>
      <c r="J18" s="85">
        <v>24684.757000000001</v>
      </c>
      <c r="K18" s="85">
        <v>24095.781999999999</v>
      </c>
      <c r="L18" s="85">
        <v>23463.881000000001</v>
      </c>
      <c r="M18" s="85">
        <v>23188.972000000002</v>
      </c>
      <c r="N18" s="85">
        <v>23129.572</v>
      </c>
      <c r="O18" s="151">
        <v>23192.556999999873</v>
      </c>
      <c r="P18" s="151">
        <v>23256.9</v>
      </c>
      <c r="Q18" s="151">
        <v>23323.534999999978</v>
      </c>
      <c r="R18" s="151">
        <v>23120.307999999983</v>
      </c>
      <c r="S18" s="151">
        <v>23243.183999999936</v>
      </c>
      <c r="T18" s="151">
        <v>23444.226999999923</v>
      </c>
      <c r="U18" s="151">
        <v>23873.946999999822</v>
      </c>
      <c r="V18" s="151">
        <v>26662.604999999941</v>
      </c>
      <c r="W18" s="151">
        <v>26924.238999999874</v>
      </c>
      <c r="X18" s="151">
        <v>27306.017999999905</v>
      </c>
      <c r="Y18" s="86">
        <v>27668.738900000022</v>
      </c>
      <c r="Z18" s="76"/>
      <c r="AD18" s="252"/>
      <c r="AE18" s="221"/>
    </row>
    <row r="19" spans="3:55" x14ac:dyDescent="0.2">
      <c r="C19" s="25"/>
      <c r="D19" s="59"/>
      <c r="E19" s="60" t="s">
        <v>38</v>
      </c>
      <c r="F19" s="60"/>
      <c r="G19" s="60"/>
      <c r="H19" s="61"/>
      <c r="I19" s="62"/>
      <c r="J19" s="85">
        <v>2404.3200000000002</v>
      </c>
      <c r="K19" s="85">
        <v>2487.9209999999998</v>
      </c>
      <c r="L19" s="85">
        <v>2563.404</v>
      </c>
      <c r="M19" s="85">
        <v>2600.2269999999999</v>
      </c>
      <c r="N19" s="85">
        <v>2636.2440000000001</v>
      </c>
      <c r="O19" s="151">
        <v>2662.8209999999981</v>
      </c>
      <c r="P19" s="151">
        <v>2690.1820000000002</v>
      </c>
      <c r="Q19" s="151">
        <v>2752.069</v>
      </c>
      <c r="R19" s="151">
        <v>2734.0510000000013</v>
      </c>
      <c r="S19" s="151">
        <v>2713.4259999999999</v>
      </c>
      <c r="T19" s="151">
        <v>2759.0789999999984</v>
      </c>
      <c r="U19" s="151">
        <v>2797.5209999999979</v>
      </c>
      <c r="V19" s="151">
        <v>2839.4420000000018</v>
      </c>
      <c r="W19" s="151">
        <v>2903.3050000000003</v>
      </c>
      <c r="X19" s="151">
        <v>2971.1250000000009</v>
      </c>
      <c r="Y19" s="86">
        <v>3058.7096000000001</v>
      </c>
      <c r="Z19" s="76"/>
      <c r="AD19" s="252"/>
      <c r="AE19" s="221"/>
    </row>
    <row r="20" spans="3:55" x14ac:dyDescent="0.2">
      <c r="C20" s="25"/>
      <c r="D20" s="59"/>
      <c r="E20" s="60" t="s">
        <v>39</v>
      </c>
      <c r="F20" s="60"/>
      <c r="G20" s="60"/>
      <c r="H20" s="61"/>
      <c r="I20" s="62"/>
      <c r="J20" s="85">
        <v>8039.4170000000004</v>
      </c>
      <c r="K20" s="85">
        <v>8114.7430000000004</v>
      </c>
      <c r="L20" s="85">
        <v>8173.6530000000002</v>
      </c>
      <c r="M20" s="85">
        <v>8193.4120000000003</v>
      </c>
      <c r="N20" s="85">
        <v>8234.8829999999998</v>
      </c>
      <c r="O20" s="151">
        <v>8313.1320000000032</v>
      </c>
      <c r="P20" s="151">
        <v>8463.2500000000109</v>
      </c>
      <c r="Q20" s="151">
        <v>8592.1919999999864</v>
      </c>
      <c r="R20" s="151">
        <v>8694.1850000000031</v>
      </c>
      <c r="S20" s="151">
        <v>8845.5859999999939</v>
      </c>
      <c r="T20" s="151">
        <v>8958.8670000000056</v>
      </c>
      <c r="U20" s="151">
        <v>9108.5919999999951</v>
      </c>
      <c r="V20" s="151">
        <v>9259.9320000000098</v>
      </c>
      <c r="W20" s="151">
        <v>9359.7629999999881</v>
      </c>
      <c r="X20" s="151">
        <v>9492.7159999999949</v>
      </c>
      <c r="Y20" s="86">
        <v>9605.9742999999908</v>
      </c>
      <c r="Z20" s="76"/>
      <c r="AD20" s="252"/>
      <c r="AE20" s="221"/>
    </row>
    <row r="21" spans="3:55" x14ac:dyDescent="0.2">
      <c r="C21" s="25"/>
      <c r="D21" s="59"/>
      <c r="E21" s="60" t="s">
        <v>40</v>
      </c>
      <c r="F21" s="60"/>
      <c r="G21" s="60"/>
      <c r="H21" s="61"/>
      <c r="I21" s="62"/>
      <c r="J21" s="85">
        <v>464.58199999999999</v>
      </c>
      <c r="K21" s="85">
        <v>420.738</v>
      </c>
      <c r="L21" s="85">
        <v>388.62099999999998</v>
      </c>
      <c r="M21" s="85">
        <v>362.40800000000002</v>
      </c>
      <c r="N21" s="85">
        <v>294.21100000000001</v>
      </c>
      <c r="O21" s="151">
        <v>241.33799999999997</v>
      </c>
      <c r="P21" s="151">
        <v>202.126</v>
      </c>
      <c r="Q21" s="151">
        <v>167.02300000000008</v>
      </c>
      <c r="R21" s="151">
        <v>149.161</v>
      </c>
      <c r="S21" s="151">
        <v>131.45600000000005</v>
      </c>
      <c r="T21" s="151">
        <v>110.378</v>
      </c>
      <c r="U21" s="151">
        <v>107.65</v>
      </c>
      <c r="V21" s="151">
        <v>137.44799999999998</v>
      </c>
      <c r="W21" s="151">
        <v>113.50800000000002</v>
      </c>
      <c r="X21" s="151">
        <v>102.22799999999998</v>
      </c>
      <c r="Y21" s="86">
        <v>99.85860000000001</v>
      </c>
      <c r="Z21" s="76"/>
      <c r="AD21" s="252"/>
      <c r="AE21" s="221"/>
    </row>
    <row r="22" spans="3:55" x14ac:dyDescent="0.2">
      <c r="C22" s="25"/>
      <c r="D22" s="87"/>
      <c r="E22" s="88" t="s">
        <v>41</v>
      </c>
      <c r="F22" s="88"/>
      <c r="G22" s="88"/>
      <c r="H22" s="89"/>
      <c r="I22" s="90"/>
      <c r="J22" s="85">
        <v>1426.808</v>
      </c>
      <c r="K22" s="85">
        <v>1495.9059999999999</v>
      </c>
      <c r="L22" s="85">
        <v>1237.7860000000001</v>
      </c>
      <c r="M22" s="85">
        <v>1287.46</v>
      </c>
      <c r="N22" s="85">
        <v>1310.2619999999999</v>
      </c>
      <c r="O22" s="151">
        <v>1332.5639999999999</v>
      </c>
      <c r="P22" s="151">
        <v>1333.277</v>
      </c>
      <c r="Q22" s="151">
        <v>1211.4070000000002</v>
      </c>
      <c r="R22" s="151">
        <v>1176.1190000000004</v>
      </c>
      <c r="S22" s="151">
        <v>1057.2210000000002</v>
      </c>
      <c r="T22" s="151">
        <v>1035.18</v>
      </c>
      <c r="U22" s="151">
        <v>1021.792</v>
      </c>
      <c r="V22" s="151">
        <v>959.66</v>
      </c>
      <c r="W22" s="151">
        <v>975.17700000000002</v>
      </c>
      <c r="X22" s="151">
        <v>1305.4659999999999</v>
      </c>
      <c r="Y22" s="86">
        <v>1333.8800000000003</v>
      </c>
      <c r="Z22" s="76"/>
      <c r="AD22" s="252"/>
      <c r="AE22" s="221"/>
    </row>
    <row r="23" spans="3:55" ht="13.5" thickBot="1" x14ac:dyDescent="0.25">
      <c r="C23" s="25"/>
      <c r="D23" s="91"/>
      <c r="E23" s="45" t="s">
        <v>42</v>
      </c>
      <c r="F23" s="45"/>
      <c r="G23" s="45"/>
      <c r="H23" s="46"/>
      <c r="I23" s="47"/>
      <c r="J23" s="63">
        <v>0</v>
      </c>
      <c r="K23" s="63">
        <v>0</v>
      </c>
      <c r="L23" s="63">
        <v>135.38499999999999</v>
      </c>
      <c r="M23" s="63">
        <v>161.03299999999999</v>
      </c>
      <c r="N23" s="63">
        <v>153.65799999999999</v>
      </c>
      <c r="O23" s="152">
        <v>149.38800000000001</v>
      </c>
      <c r="P23" s="152">
        <v>172.99099999999999</v>
      </c>
      <c r="Q23" s="152">
        <v>315.36900000000009</v>
      </c>
      <c r="R23" s="152">
        <v>310.87600000000003</v>
      </c>
      <c r="S23" s="152">
        <v>307.63700000000006</v>
      </c>
      <c r="T23" s="152">
        <v>316.28199999999998</v>
      </c>
      <c r="U23" s="152">
        <v>380.96600000000007</v>
      </c>
      <c r="V23" s="152">
        <v>411.27300000000002</v>
      </c>
      <c r="W23" s="152">
        <v>441.07200000000006</v>
      </c>
      <c r="X23" s="152">
        <v>456.91699999999992</v>
      </c>
      <c r="Y23" s="64">
        <v>475.75920000000002</v>
      </c>
      <c r="Z23" s="76"/>
      <c r="AD23" s="252"/>
      <c r="AE23" s="221"/>
    </row>
    <row r="24" spans="3:55" ht="13.5" thickBot="1" x14ac:dyDescent="0.25">
      <c r="C24" s="25"/>
      <c r="D24" s="50" t="s">
        <v>43</v>
      </c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76"/>
      <c r="AB24" s="186"/>
      <c r="AC24" s="186"/>
      <c r="AD24" s="252"/>
      <c r="AE24" s="221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</row>
    <row r="25" spans="3:55" x14ac:dyDescent="0.2">
      <c r="C25" s="25"/>
      <c r="D25" s="79"/>
      <c r="E25" s="80" t="s">
        <v>32</v>
      </c>
      <c r="F25" s="80"/>
      <c r="G25" s="80"/>
      <c r="H25" s="81"/>
      <c r="I25" s="82"/>
      <c r="J25" s="83">
        <v>7894.027</v>
      </c>
      <c r="K25" s="83">
        <v>7595.5789999999997</v>
      </c>
      <c r="L25" s="83">
        <v>7407.1229999999996</v>
      </c>
      <c r="M25" s="83">
        <v>7262.2030000000004</v>
      </c>
      <c r="N25" s="83">
        <v>7312.1620000000003</v>
      </c>
      <c r="O25" s="173">
        <v>7419.4020000000055</v>
      </c>
      <c r="P25" s="173">
        <v>7582.4210000000121</v>
      </c>
      <c r="Q25" s="173">
        <v>7716.753999999989</v>
      </c>
      <c r="R25" s="173">
        <v>7913.4620000000077</v>
      </c>
      <c r="S25" s="173">
        <v>8135.7590000000164</v>
      </c>
      <c r="T25" s="173">
        <v>8452.7450000000008</v>
      </c>
      <c r="U25" s="173">
        <v>8901.2410000000091</v>
      </c>
      <c r="V25" s="173">
        <v>9464.6110000000026</v>
      </c>
      <c r="W25" s="173">
        <v>9933.2059999999965</v>
      </c>
      <c r="X25" s="173">
        <v>10084.42999999996</v>
      </c>
      <c r="Y25" s="84">
        <v>10336.690800000002</v>
      </c>
      <c r="Z25" s="76"/>
      <c r="AD25" s="252"/>
      <c r="AE25" s="221"/>
      <c r="AV25" s="186"/>
      <c r="AW25" s="186"/>
      <c r="AX25" s="186"/>
      <c r="AY25" s="186"/>
      <c r="AZ25" s="186"/>
      <c r="BA25" s="186"/>
    </row>
    <row r="26" spans="3:55" x14ac:dyDescent="0.2">
      <c r="C26" s="25"/>
      <c r="D26" s="59"/>
      <c r="E26" s="60" t="s">
        <v>33</v>
      </c>
      <c r="F26" s="60"/>
      <c r="G26" s="60"/>
      <c r="H26" s="60"/>
      <c r="I26" s="62"/>
      <c r="J26" s="85">
        <v>1617.7049999999999</v>
      </c>
      <c r="K26" s="85">
        <v>1875.88</v>
      </c>
      <c r="L26" s="85">
        <v>2858.9250000000002</v>
      </c>
      <c r="M26" s="85">
        <v>3010.346</v>
      </c>
      <c r="N26" s="85">
        <v>3061.0949999999998</v>
      </c>
      <c r="O26" s="151">
        <v>3069.1029999999996</v>
      </c>
      <c r="P26" s="151">
        <v>3111.1310000000008</v>
      </c>
      <c r="Q26" s="151">
        <v>3124.3</v>
      </c>
      <c r="R26" s="151">
        <v>3138.6409999999992</v>
      </c>
      <c r="S26" s="151">
        <v>3048.0860000000011</v>
      </c>
      <c r="T26" s="151">
        <v>3041.764000000001</v>
      </c>
      <c r="U26" s="151">
        <v>2983.7309999999993</v>
      </c>
      <c r="V26" s="151">
        <v>2932.9210000000007</v>
      </c>
      <c r="W26" s="151">
        <v>2926.6030000000014</v>
      </c>
      <c r="X26" s="151">
        <v>2954.2050000000013</v>
      </c>
      <c r="Y26" s="86">
        <v>2947.9892000000013</v>
      </c>
      <c r="Z26" s="76"/>
      <c r="AD26" s="252"/>
      <c r="AE26" s="221"/>
      <c r="AV26" s="186"/>
      <c r="AW26" s="186"/>
      <c r="AX26" s="186"/>
      <c r="AY26" s="186"/>
      <c r="AZ26" s="186"/>
      <c r="BA26" s="186"/>
    </row>
    <row r="27" spans="3:55" x14ac:dyDescent="0.2">
      <c r="C27" s="25"/>
      <c r="D27" s="59"/>
      <c r="E27" s="60" t="s">
        <v>34</v>
      </c>
      <c r="F27" s="60"/>
      <c r="G27" s="60"/>
      <c r="H27" s="61"/>
      <c r="I27" s="62"/>
      <c r="J27" s="85">
        <v>2847.232</v>
      </c>
      <c r="K27" s="85">
        <v>2869.4989999999998</v>
      </c>
      <c r="L27" s="85">
        <v>2777.0929999999998</v>
      </c>
      <c r="M27" s="85">
        <v>2656.36</v>
      </c>
      <c r="N27" s="85">
        <v>2543.7959999999998</v>
      </c>
      <c r="O27" s="151">
        <v>2407.7910000000002</v>
      </c>
      <c r="P27" s="151">
        <v>2290.442</v>
      </c>
      <c r="Q27" s="151">
        <v>2196.9589999999998</v>
      </c>
      <c r="R27" s="151">
        <v>2119.4609999999998</v>
      </c>
      <c r="S27" s="151">
        <v>1978.076</v>
      </c>
      <c r="T27" s="151">
        <v>1876.4479999999996</v>
      </c>
      <c r="U27" s="151">
        <v>1811.4849999999999</v>
      </c>
      <c r="V27" s="151">
        <v>1792.51</v>
      </c>
      <c r="W27" s="151">
        <v>1757.5389999999995</v>
      </c>
      <c r="X27" s="151">
        <v>1767.7930000000008</v>
      </c>
      <c r="Y27" s="86">
        <v>1787.2272</v>
      </c>
      <c r="Z27" s="76"/>
      <c r="AD27" s="252"/>
      <c r="AE27" s="221"/>
      <c r="AV27" s="186"/>
      <c r="AW27" s="186"/>
      <c r="AX27" s="186"/>
      <c r="AY27" s="186"/>
      <c r="AZ27" s="186"/>
      <c r="BA27" s="186"/>
    </row>
    <row r="28" spans="3:55" x14ac:dyDescent="0.2">
      <c r="C28" s="25"/>
      <c r="D28" s="59"/>
      <c r="E28" s="60" t="s">
        <v>35</v>
      </c>
      <c r="F28" s="60"/>
      <c r="G28" s="60"/>
      <c r="H28" s="61"/>
      <c r="I28" s="62"/>
      <c r="J28" s="85">
        <v>680.69299999999998</v>
      </c>
      <c r="K28" s="85">
        <v>605.21799999999996</v>
      </c>
      <c r="L28" s="85">
        <v>588.58500000000004</v>
      </c>
      <c r="M28" s="85">
        <v>551.1</v>
      </c>
      <c r="N28" s="85">
        <v>527.52099999999996</v>
      </c>
      <c r="O28" s="151">
        <v>494.0139999999999</v>
      </c>
      <c r="P28" s="151">
        <v>470.45499999999998</v>
      </c>
      <c r="Q28" s="151">
        <v>454.26800000000009</v>
      </c>
      <c r="R28" s="151">
        <v>438.83299999999991</v>
      </c>
      <c r="S28" s="151">
        <v>419.14</v>
      </c>
      <c r="T28" s="151">
        <v>406.44799999999987</v>
      </c>
      <c r="U28" s="151">
        <v>393.66899999999998</v>
      </c>
      <c r="V28" s="151">
        <v>393.47399999999976</v>
      </c>
      <c r="W28" s="151">
        <v>394.63400000000007</v>
      </c>
      <c r="X28" s="151">
        <v>390.19500000000005</v>
      </c>
      <c r="Y28" s="86">
        <v>376.15610000000004</v>
      </c>
      <c r="Z28" s="76"/>
      <c r="AD28" s="252"/>
      <c r="AE28" s="221"/>
      <c r="AV28" s="186"/>
      <c r="AW28" s="186"/>
      <c r="AX28" s="186"/>
      <c r="AY28" s="186"/>
      <c r="AZ28" s="186"/>
      <c r="BA28" s="186"/>
    </row>
    <row r="29" spans="3:55" x14ac:dyDescent="0.2">
      <c r="C29" s="25"/>
      <c r="D29" s="59"/>
      <c r="E29" s="60" t="s">
        <v>36</v>
      </c>
      <c r="F29" s="60"/>
      <c r="G29" s="60"/>
      <c r="H29" s="61"/>
      <c r="I29" s="62"/>
      <c r="J29" s="85">
        <v>218.83099999999999</v>
      </c>
      <c r="K29" s="85">
        <v>237.392</v>
      </c>
      <c r="L29" s="85">
        <v>289.63400000000001</v>
      </c>
      <c r="M29" s="85">
        <v>306.87599999999998</v>
      </c>
      <c r="N29" s="85">
        <v>312.08300000000003</v>
      </c>
      <c r="O29" s="151">
        <v>327.06700000000012</v>
      </c>
      <c r="P29" s="151">
        <v>347.63800000000003</v>
      </c>
      <c r="Q29" s="151">
        <v>360.54200000000009</v>
      </c>
      <c r="R29" s="151">
        <v>385.16399999999982</v>
      </c>
      <c r="S29" s="151">
        <v>392.16399999999999</v>
      </c>
      <c r="T29" s="151">
        <v>412.12</v>
      </c>
      <c r="U29" s="151">
        <v>434.78500000000003</v>
      </c>
      <c r="V29" s="151">
        <v>446.80300000000017</v>
      </c>
      <c r="W29" s="151">
        <v>490.58099999999973</v>
      </c>
      <c r="X29" s="151">
        <v>539.93700000000013</v>
      </c>
      <c r="Y29" s="86">
        <v>572.58270000000005</v>
      </c>
      <c r="Z29" s="76"/>
      <c r="AD29" s="252"/>
      <c r="AE29" s="221"/>
      <c r="AV29" s="186"/>
      <c r="AW29" s="186"/>
      <c r="AX29" s="186"/>
      <c r="AY29" s="186"/>
      <c r="AZ29" s="186"/>
      <c r="BA29" s="186"/>
    </row>
    <row r="30" spans="3:55" ht="15" x14ac:dyDescent="0.2">
      <c r="C30" s="25"/>
      <c r="D30" s="59"/>
      <c r="E30" s="60" t="s">
        <v>11</v>
      </c>
      <c r="F30" s="60"/>
      <c r="G30" s="60"/>
      <c r="H30" s="61"/>
      <c r="I30" s="62"/>
      <c r="J30" s="85">
        <v>2.8010000000000002</v>
      </c>
      <c r="K30" s="85">
        <v>2.1389999999999998</v>
      </c>
      <c r="L30" s="85">
        <v>4.2770000000000001</v>
      </c>
      <c r="M30" s="85">
        <v>3.633</v>
      </c>
      <c r="N30" s="85">
        <v>3.3860000000000001</v>
      </c>
      <c r="O30" s="151">
        <v>3.4430000000000001</v>
      </c>
      <c r="P30" s="151">
        <v>3.617</v>
      </c>
      <c r="Q30" s="151">
        <v>4.117</v>
      </c>
      <c r="R30" s="151">
        <v>4.633</v>
      </c>
      <c r="S30" s="151">
        <v>3.68</v>
      </c>
      <c r="T30" s="151">
        <v>3</v>
      </c>
      <c r="U30" s="151">
        <v>3.9020000000000001</v>
      </c>
      <c r="V30" s="151">
        <v>5.1789999999999994</v>
      </c>
      <c r="W30" s="151">
        <v>3.7409999999999997</v>
      </c>
      <c r="X30" s="151">
        <v>3</v>
      </c>
      <c r="Y30" s="86">
        <v>2.2473000000000001</v>
      </c>
      <c r="Z30" s="76"/>
      <c r="AD30" s="252"/>
      <c r="AE30" s="221"/>
      <c r="AV30" s="186"/>
      <c r="AW30" s="186"/>
      <c r="AX30" s="186"/>
      <c r="AY30" s="186"/>
      <c r="AZ30" s="186"/>
      <c r="BA30" s="186"/>
    </row>
    <row r="31" spans="3:55" x14ac:dyDescent="0.2">
      <c r="C31" s="25"/>
      <c r="D31" s="59"/>
      <c r="E31" s="60" t="s">
        <v>38</v>
      </c>
      <c r="F31" s="60"/>
      <c r="G31" s="60"/>
      <c r="H31" s="61"/>
      <c r="I31" s="62"/>
      <c r="J31" s="85">
        <v>1518.463</v>
      </c>
      <c r="K31" s="85">
        <v>1563.261</v>
      </c>
      <c r="L31" s="85">
        <v>1608.1310000000001</v>
      </c>
      <c r="M31" s="85">
        <v>1621.213</v>
      </c>
      <c r="N31" s="85">
        <v>1632.4059999999999</v>
      </c>
      <c r="O31" s="151">
        <v>1641.7380000000001</v>
      </c>
      <c r="P31" s="151">
        <v>1661.22</v>
      </c>
      <c r="Q31" s="151">
        <v>1699.1030000000005</v>
      </c>
      <c r="R31" s="151">
        <v>1705.8469999999995</v>
      </c>
      <c r="S31" s="151">
        <v>1699.0960000000011</v>
      </c>
      <c r="T31" s="151">
        <v>1715.29</v>
      </c>
      <c r="U31" s="151">
        <v>1731.8620000000008</v>
      </c>
      <c r="V31" s="151">
        <v>1745.7529999999992</v>
      </c>
      <c r="W31" s="151">
        <v>1777.9840000000011</v>
      </c>
      <c r="X31" s="151">
        <v>1816.0039999999995</v>
      </c>
      <c r="Y31" s="86">
        <v>1844.2166999999999</v>
      </c>
      <c r="Z31" s="76"/>
      <c r="AD31" s="252"/>
      <c r="AE31" s="221"/>
      <c r="AV31" s="186"/>
      <c r="AW31" s="186"/>
      <c r="AX31" s="186"/>
      <c r="AY31" s="186"/>
      <c r="AZ31" s="186"/>
      <c r="BA31" s="186"/>
    </row>
    <row r="32" spans="3:55" x14ac:dyDescent="0.2">
      <c r="C32" s="25"/>
      <c r="D32" s="59"/>
      <c r="E32" s="60" t="s">
        <v>39</v>
      </c>
      <c r="F32" s="60"/>
      <c r="G32" s="60"/>
      <c r="H32" s="61"/>
      <c r="I32" s="62"/>
      <c r="J32" s="85">
        <v>6923.3760000000002</v>
      </c>
      <c r="K32" s="85">
        <v>7004.4459999999999</v>
      </c>
      <c r="L32" s="85">
        <v>7071.2969999999996</v>
      </c>
      <c r="M32" s="85">
        <v>7096.2259999999997</v>
      </c>
      <c r="N32" s="85">
        <v>7132.8810000000003</v>
      </c>
      <c r="O32" s="151">
        <v>7215.8859999999968</v>
      </c>
      <c r="P32" s="151">
        <v>7354.5890000000118</v>
      </c>
      <c r="Q32" s="151">
        <v>7482.0730000000021</v>
      </c>
      <c r="R32" s="151">
        <v>7614.9589999999971</v>
      </c>
      <c r="S32" s="151">
        <v>7779.8029999999972</v>
      </c>
      <c r="T32" s="151">
        <v>7893.3660000000045</v>
      </c>
      <c r="U32" s="151">
        <v>8031.0719999999974</v>
      </c>
      <c r="V32" s="151">
        <v>8157.2780000000057</v>
      </c>
      <c r="W32" s="151">
        <v>8247.9189999999981</v>
      </c>
      <c r="X32" s="151">
        <v>8377.2229999999981</v>
      </c>
      <c r="Y32" s="86">
        <v>8475.8734999999961</v>
      </c>
      <c r="Z32" s="76"/>
      <c r="AD32" s="252"/>
      <c r="AE32" s="221"/>
      <c r="AV32" s="186"/>
      <c r="AW32" s="186"/>
      <c r="AX32" s="186"/>
      <c r="AY32" s="186"/>
      <c r="AZ32" s="186"/>
      <c r="BA32" s="186"/>
    </row>
    <row r="33" spans="3:53" x14ac:dyDescent="0.2">
      <c r="C33" s="25"/>
      <c r="D33" s="59"/>
      <c r="E33" s="60" t="s">
        <v>40</v>
      </c>
      <c r="F33" s="60"/>
      <c r="G33" s="60"/>
      <c r="H33" s="61"/>
      <c r="I33" s="62"/>
      <c r="J33" s="85">
        <v>392.26600000000002</v>
      </c>
      <c r="K33" s="85">
        <v>353.75599999999997</v>
      </c>
      <c r="L33" s="85">
        <v>322.97300000000001</v>
      </c>
      <c r="M33" s="85">
        <v>298.15100000000001</v>
      </c>
      <c r="N33" s="85">
        <v>238.089</v>
      </c>
      <c r="O33" s="151">
        <v>194.42699999999999</v>
      </c>
      <c r="P33" s="151">
        <v>159.91799999999995</v>
      </c>
      <c r="Q33" s="151">
        <v>127.11899999999996</v>
      </c>
      <c r="R33" s="151">
        <v>111.655</v>
      </c>
      <c r="S33" s="151">
        <v>99.703000000000017</v>
      </c>
      <c r="T33" s="151">
        <v>83.104000000000013</v>
      </c>
      <c r="U33" s="151">
        <v>80.797000000000025</v>
      </c>
      <c r="V33" s="151">
        <v>101.67200000000001</v>
      </c>
      <c r="W33" s="151">
        <v>82.37700000000001</v>
      </c>
      <c r="X33" s="151">
        <v>73.27</v>
      </c>
      <c r="Y33" s="86">
        <v>71.705299999999994</v>
      </c>
      <c r="Z33" s="76"/>
      <c r="AD33" s="252"/>
      <c r="AE33" s="221"/>
      <c r="AV33" s="186"/>
      <c r="AW33" s="186"/>
      <c r="AX33" s="186"/>
      <c r="AY33" s="186"/>
      <c r="AZ33" s="186"/>
      <c r="BA33" s="186"/>
    </row>
    <row r="34" spans="3:53" x14ac:dyDescent="0.2">
      <c r="C34" s="25"/>
      <c r="D34" s="87"/>
      <c r="E34" s="88" t="s">
        <v>41</v>
      </c>
      <c r="F34" s="88"/>
      <c r="G34" s="88"/>
      <c r="H34" s="89"/>
      <c r="I34" s="90"/>
      <c r="J34" s="85">
        <v>689.25099999999998</v>
      </c>
      <c r="K34" s="85">
        <v>739.00199999999995</v>
      </c>
      <c r="L34" s="85">
        <v>766.14599999999996</v>
      </c>
      <c r="M34" s="85">
        <v>822.55399999999997</v>
      </c>
      <c r="N34" s="85">
        <v>865.745</v>
      </c>
      <c r="O34" s="151">
        <v>892.10699999999997</v>
      </c>
      <c r="P34" s="151">
        <v>893.24</v>
      </c>
      <c r="Q34" s="151">
        <v>789.4910000000001</v>
      </c>
      <c r="R34" s="151">
        <v>759.49</v>
      </c>
      <c r="S34" s="151">
        <v>694.19</v>
      </c>
      <c r="T34" s="151">
        <v>681.62200000000007</v>
      </c>
      <c r="U34" s="151">
        <v>669.05700000000002</v>
      </c>
      <c r="V34" s="151">
        <v>689.81799999999998</v>
      </c>
      <c r="W34" s="151">
        <v>706.024</v>
      </c>
      <c r="X34" s="151">
        <v>1024.8470000000002</v>
      </c>
      <c r="Y34" s="86">
        <v>1055.9567999999997</v>
      </c>
      <c r="Z34" s="76"/>
      <c r="AD34" s="252"/>
      <c r="AE34" s="221"/>
      <c r="AV34" s="186"/>
      <c r="AW34" s="186"/>
      <c r="AX34" s="186"/>
      <c r="AY34" s="186"/>
      <c r="AZ34" s="186"/>
      <c r="BA34" s="186"/>
    </row>
    <row r="35" spans="3:53" ht="13.5" thickBot="1" x14ac:dyDescent="0.25">
      <c r="C35" s="25"/>
      <c r="D35" s="91"/>
      <c r="E35" s="45" t="s">
        <v>42</v>
      </c>
      <c r="F35" s="45"/>
      <c r="G35" s="45"/>
      <c r="H35" s="46"/>
      <c r="I35" s="47"/>
      <c r="J35" s="63">
        <v>0</v>
      </c>
      <c r="K35" s="63">
        <v>0</v>
      </c>
      <c r="L35" s="63">
        <v>94.519000000000005</v>
      </c>
      <c r="M35" s="63">
        <v>113.40300000000001</v>
      </c>
      <c r="N35" s="63">
        <v>114.24</v>
      </c>
      <c r="O35" s="152">
        <v>110.488</v>
      </c>
      <c r="P35" s="152">
        <v>130.31199999999998</v>
      </c>
      <c r="Q35" s="152">
        <v>241.63</v>
      </c>
      <c r="R35" s="152">
        <v>239.58200000000002</v>
      </c>
      <c r="S35" s="152">
        <v>241.48</v>
      </c>
      <c r="T35" s="152">
        <v>250.32</v>
      </c>
      <c r="U35" s="152">
        <v>292.32600000000002</v>
      </c>
      <c r="V35" s="152">
        <v>329.07400000000001</v>
      </c>
      <c r="W35" s="152">
        <v>364.02600000000001</v>
      </c>
      <c r="X35" s="152">
        <v>380.113</v>
      </c>
      <c r="Y35" s="64">
        <v>395.32769999999999</v>
      </c>
      <c r="Z35" s="76"/>
      <c r="AD35" s="252"/>
      <c r="AE35" s="221"/>
      <c r="AW35" s="186"/>
      <c r="AX35" s="186"/>
      <c r="AY35" s="186"/>
      <c r="AZ35" s="186"/>
      <c r="BA35" s="186"/>
    </row>
    <row r="36" spans="3:53" ht="13.5" x14ac:dyDescent="0.25">
      <c r="D36" s="77" t="s">
        <v>83</v>
      </c>
      <c r="E36" s="78"/>
      <c r="F36" s="78"/>
      <c r="G36" s="78"/>
      <c r="H36" s="78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92" t="s">
        <v>191</v>
      </c>
      <c r="Z36" s="103"/>
      <c r="AD36" s="186"/>
      <c r="AE36" s="221"/>
      <c r="AW36" s="186"/>
      <c r="AX36" s="186"/>
      <c r="AY36" s="186"/>
      <c r="AZ36" s="186"/>
      <c r="BA36" s="186"/>
    </row>
    <row r="37" spans="3:53" x14ac:dyDescent="0.25">
      <c r="D37" s="164" t="s">
        <v>30</v>
      </c>
      <c r="E37" s="369" t="s">
        <v>12</v>
      </c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68" t="s">
        <v>82</v>
      </c>
    </row>
    <row r="40" spans="3:53" x14ac:dyDescent="0.2">
      <c r="Y40" s="187"/>
    </row>
    <row r="41" spans="3:53" x14ac:dyDescent="0.2">
      <c r="L41" s="186"/>
      <c r="Y41" s="187"/>
    </row>
    <row r="42" spans="3:53" x14ac:dyDescent="0.2">
      <c r="Y42" s="187"/>
    </row>
    <row r="43" spans="3:53" x14ac:dyDescent="0.2">
      <c r="Y43" s="187"/>
    </row>
    <row r="44" spans="3:53" x14ac:dyDescent="0.2">
      <c r="Y44" s="187"/>
    </row>
    <row r="45" spans="3:53" x14ac:dyDescent="0.2">
      <c r="Y45" s="187"/>
    </row>
    <row r="46" spans="3:53" x14ac:dyDescent="0.2">
      <c r="Y46" s="187"/>
    </row>
    <row r="47" spans="3:53" x14ac:dyDescent="0.2">
      <c r="Y47" s="187"/>
    </row>
    <row r="48" spans="3:53" x14ac:dyDescent="0.2">
      <c r="Y48" s="187"/>
    </row>
    <row r="49" spans="25:25" x14ac:dyDescent="0.2">
      <c r="Y49" s="187"/>
    </row>
    <row r="50" spans="25:25" x14ac:dyDescent="0.2">
      <c r="Y50" s="187"/>
    </row>
    <row r="51" spans="25:25" x14ac:dyDescent="0.2">
      <c r="Y51" s="187"/>
    </row>
    <row r="52" spans="25:25" x14ac:dyDescent="0.2">
      <c r="Y52" s="187"/>
    </row>
    <row r="53" spans="25:25" x14ac:dyDescent="0.2">
      <c r="Y53" s="187"/>
    </row>
    <row r="54" spans="25:25" x14ac:dyDescent="0.2">
      <c r="Y54" s="187"/>
    </row>
    <row r="55" spans="25:25" x14ac:dyDescent="0.2">
      <c r="Y55" s="187"/>
    </row>
    <row r="56" spans="25:25" x14ac:dyDescent="0.2">
      <c r="Y56" s="187"/>
    </row>
    <row r="57" spans="25:25" x14ac:dyDescent="0.2">
      <c r="Y57" s="187"/>
    </row>
    <row r="58" spans="25:25" x14ac:dyDescent="0.2">
      <c r="Y58" s="187"/>
    </row>
    <row r="59" spans="25:25" x14ac:dyDescent="0.2">
      <c r="Y59" s="187"/>
    </row>
  </sheetData>
  <mergeCells count="18">
    <mergeCell ref="E37:Y37"/>
    <mergeCell ref="D7:I11"/>
    <mergeCell ref="M7:M10"/>
    <mergeCell ref="N7:N10"/>
    <mergeCell ref="Y7:Y10"/>
    <mergeCell ref="J7:J10"/>
    <mergeCell ref="K7:K10"/>
    <mergeCell ref="T7:T10"/>
    <mergeCell ref="L7:L10"/>
    <mergeCell ref="O7:O10"/>
    <mergeCell ref="V7:V10"/>
    <mergeCell ref="P7:P10"/>
    <mergeCell ref="R7:R10"/>
    <mergeCell ref="X7:X10"/>
    <mergeCell ref="Q7:Q10"/>
    <mergeCell ref="U7:U10"/>
    <mergeCell ref="S7:S10"/>
    <mergeCell ref="W7:W10"/>
  </mergeCells>
  <phoneticPr fontId="0" type="noConversion"/>
  <conditionalFormatting sqref="G6">
    <cfRule type="expression" dxfId="29" priority="1" stopIfTrue="1">
      <formula>Z6=" "</formula>
    </cfRule>
  </conditionalFormatting>
  <conditionalFormatting sqref="D6">
    <cfRule type="cellIs" dxfId="2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C1:AD78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14.140625" style="68" customWidth="1"/>
    <col min="9" max="9" width="1.140625" style="68" customWidth="1"/>
    <col min="10" max="14" width="8.140625" style="68" hidden="1" customWidth="1"/>
    <col min="15" max="25" width="8.140625" style="68" customWidth="1"/>
    <col min="26" max="26" width="9.7109375" style="68" customWidth="1"/>
    <col min="27" max="27" width="8.85546875" style="68" customWidth="1"/>
    <col min="28" max="28" width="7.42578125" style="68" customWidth="1"/>
    <col min="29" max="49" width="1.7109375" style="68" customWidth="1"/>
    <col min="50" max="16384" width="9.140625" style="68"/>
  </cols>
  <sheetData>
    <row r="1" spans="3:26" hidden="1" x14ac:dyDescent="0.2"/>
    <row r="2" spans="3:26" hidden="1" x14ac:dyDescent="0.2"/>
    <row r="3" spans="3:26" ht="9" customHeight="1" x14ac:dyDescent="0.2">
      <c r="C3" s="67"/>
    </row>
    <row r="4" spans="3:26" s="69" customFormat="1" ht="15.75" x14ac:dyDescent="0.2">
      <c r="D4" s="16" t="s">
        <v>85</v>
      </c>
      <c r="E4" s="70"/>
      <c r="F4" s="70"/>
      <c r="G4" s="70"/>
      <c r="H4" s="16" t="s">
        <v>121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6" s="69" customFormat="1" ht="15.75" x14ac:dyDescent="0.2">
      <c r="D5" s="182" t="s">
        <v>202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6" s="73" customFormat="1" ht="21" customHeight="1" thickBot="1" x14ac:dyDescent="0.25">
      <c r="C6" s="69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15" t="s">
        <v>82</v>
      </c>
    </row>
    <row r="7" spans="3:26" ht="8.1" customHeight="1" x14ac:dyDescent="0.2">
      <c r="C7" s="25"/>
      <c r="D7" s="375"/>
      <c r="E7" s="376"/>
      <c r="F7" s="376"/>
      <c r="G7" s="376"/>
      <c r="H7" s="376"/>
      <c r="I7" s="377"/>
      <c r="J7" s="373">
        <v>2003</v>
      </c>
      <c r="K7" s="373">
        <v>2004</v>
      </c>
      <c r="L7" s="373">
        <v>2005</v>
      </c>
      <c r="M7" s="373">
        <v>2006</v>
      </c>
      <c r="N7" s="373">
        <v>2007</v>
      </c>
      <c r="O7" s="373">
        <v>2008</v>
      </c>
      <c r="P7" s="373">
        <v>2009</v>
      </c>
      <c r="Q7" s="373">
        <v>2010</v>
      </c>
      <c r="R7" s="373">
        <v>2011</v>
      </c>
      <c r="S7" s="373">
        <v>2012</v>
      </c>
      <c r="T7" s="373">
        <v>2013</v>
      </c>
      <c r="U7" s="373">
        <v>2014</v>
      </c>
      <c r="V7" s="373">
        <v>2015</v>
      </c>
      <c r="W7" s="373">
        <v>2016</v>
      </c>
      <c r="X7" s="373">
        <v>2017</v>
      </c>
      <c r="Y7" s="388">
        <v>2018</v>
      </c>
      <c r="Z7" s="76"/>
    </row>
    <row r="8" spans="3:26" ht="8.1" customHeight="1" x14ac:dyDescent="0.2">
      <c r="C8" s="25"/>
      <c r="D8" s="378"/>
      <c r="E8" s="379"/>
      <c r="F8" s="379"/>
      <c r="G8" s="379"/>
      <c r="H8" s="379"/>
      <c r="I8" s="380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89"/>
      <c r="Z8" s="76"/>
    </row>
    <row r="9" spans="3:26" ht="8.1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89"/>
      <c r="Z9" s="76"/>
    </row>
    <row r="10" spans="3:26" ht="8.1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89"/>
      <c r="Z10" s="76"/>
    </row>
    <row r="11" spans="3:26" ht="15" customHeight="1" thickBot="1" x14ac:dyDescent="0.25">
      <c r="C11" s="25"/>
      <c r="D11" s="381"/>
      <c r="E11" s="382"/>
      <c r="F11" s="382"/>
      <c r="G11" s="382"/>
      <c r="H11" s="382"/>
      <c r="I11" s="383"/>
      <c r="J11" s="19"/>
      <c r="K11" s="19"/>
      <c r="L11" s="19"/>
      <c r="M11" s="19"/>
      <c r="N11" s="19"/>
      <c r="O11" s="19"/>
      <c r="P11" s="155"/>
      <c r="Q11" s="155"/>
      <c r="R11" s="155"/>
      <c r="S11" s="155"/>
      <c r="T11" s="155"/>
      <c r="U11" s="155"/>
      <c r="V11" s="155"/>
      <c r="W11" s="155"/>
      <c r="X11" s="155"/>
      <c r="Y11" s="20"/>
      <c r="Z11" s="76"/>
    </row>
    <row r="12" spans="3:26" ht="14.25" thickTop="1" thickBot="1" x14ac:dyDescent="0.25">
      <c r="C12" s="25"/>
      <c r="D12" s="220" t="s">
        <v>166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24"/>
      <c r="Z12" s="76"/>
    </row>
    <row r="13" spans="3:26" ht="13.5" thickBot="1" x14ac:dyDescent="0.25">
      <c r="C13" s="25"/>
      <c r="D13" s="50" t="s">
        <v>161</v>
      </c>
      <c r="E13" s="216"/>
      <c r="F13" s="216"/>
      <c r="G13" s="216"/>
      <c r="H13" s="216"/>
      <c r="I13" s="216"/>
      <c r="J13" s="217"/>
      <c r="K13" s="217"/>
      <c r="L13" s="217"/>
      <c r="M13" s="217"/>
      <c r="N13" s="217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9"/>
      <c r="Z13" s="76"/>
    </row>
    <row r="14" spans="3:26" x14ac:dyDescent="0.2">
      <c r="C14" s="25"/>
      <c r="D14" s="79"/>
      <c r="E14" s="80" t="s">
        <v>32</v>
      </c>
      <c r="F14" s="80"/>
      <c r="G14" s="80"/>
      <c r="H14" s="81"/>
      <c r="I14" s="82"/>
      <c r="J14" s="94">
        <v>13847</v>
      </c>
      <c r="K14" s="94">
        <v>14803</v>
      </c>
      <c r="L14" s="94">
        <v>15736.289139103399</v>
      </c>
      <c r="M14" s="94">
        <v>16857</v>
      </c>
      <c r="N14" s="94">
        <v>17597</v>
      </c>
      <c r="O14" s="213">
        <v>18155.542015742081</v>
      </c>
      <c r="P14" s="213">
        <v>19062.768247050175</v>
      </c>
      <c r="Q14" s="213">
        <v>18587.441309169346</v>
      </c>
      <c r="R14" s="213">
        <v>19233.348110802279</v>
      </c>
      <c r="S14" s="213">
        <v>21548.28080325745</v>
      </c>
      <c r="T14" s="213">
        <v>21789.830939898326</v>
      </c>
      <c r="U14" s="213">
        <v>22148.68167338963</v>
      </c>
      <c r="V14" s="213">
        <v>22659.21959811735</v>
      </c>
      <c r="W14" s="213">
        <v>23785.728342160506</v>
      </c>
      <c r="X14" s="213">
        <v>25362.936526608253</v>
      </c>
      <c r="Y14" s="95">
        <v>28158.469360658768</v>
      </c>
      <c r="Z14" s="76"/>
    </row>
    <row r="15" spans="3:26" x14ac:dyDescent="0.2">
      <c r="C15" s="25"/>
      <c r="D15" s="59"/>
      <c r="E15" s="60" t="s">
        <v>33</v>
      </c>
      <c r="F15" s="60"/>
      <c r="G15" s="60"/>
      <c r="H15" s="61"/>
      <c r="I15" s="62"/>
      <c r="J15" s="96">
        <v>15025</v>
      </c>
      <c r="K15" s="96">
        <v>15832</v>
      </c>
      <c r="L15" s="96">
        <v>16989.344128504461</v>
      </c>
      <c r="M15" s="96">
        <v>18020</v>
      </c>
      <c r="N15" s="96">
        <v>19270</v>
      </c>
      <c r="O15" s="214">
        <v>20023.398391081872</v>
      </c>
      <c r="P15" s="214">
        <v>21355.531789878194</v>
      </c>
      <c r="Q15" s="214">
        <v>21242.894667512061</v>
      </c>
      <c r="R15" s="214">
        <v>21844.44971041218</v>
      </c>
      <c r="S15" s="214">
        <v>22999.087056409408</v>
      </c>
      <c r="T15" s="214">
        <v>23246.977421538279</v>
      </c>
      <c r="U15" s="214">
        <v>23509.223567635021</v>
      </c>
      <c r="V15" s="214">
        <v>24639.717887761701</v>
      </c>
      <c r="W15" s="214">
        <v>25732.604086234005</v>
      </c>
      <c r="X15" s="214">
        <v>27518.437853828345</v>
      </c>
      <c r="Y15" s="97">
        <v>30564.184203013763</v>
      </c>
      <c r="Z15" s="76"/>
    </row>
    <row r="16" spans="3:26" x14ac:dyDescent="0.2">
      <c r="C16" s="25"/>
      <c r="D16" s="59"/>
      <c r="E16" s="60" t="s">
        <v>34</v>
      </c>
      <c r="F16" s="60"/>
      <c r="G16" s="60"/>
      <c r="H16" s="61"/>
      <c r="I16" s="62"/>
      <c r="J16" s="96">
        <v>12877</v>
      </c>
      <c r="K16" s="96">
        <v>13406</v>
      </c>
      <c r="L16" s="96">
        <v>13895.159705209915</v>
      </c>
      <c r="M16" s="96">
        <v>14727</v>
      </c>
      <c r="N16" s="96">
        <v>15442</v>
      </c>
      <c r="O16" s="214">
        <v>15882.132935142012</v>
      </c>
      <c r="P16" s="214">
        <v>17139.797069268185</v>
      </c>
      <c r="Q16" s="214">
        <v>17204.272923753175</v>
      </c>
      <c r="R16" s="214">
        <v>17557.57653102007</v>
      </c>
      <c r="S16" s="214">
        <v>18154.765508477518</v>
      </c>
      <c r="T16" s="214">
        <v>18233.598698521899</v>
      </c>
      <c r="U16" s="214">
        <v>18398.805115231502</v>
      </c>
      <c r="V16" s="214">
        <v>20878.11530742564</v>
      </c>
      <c r="W16" s="214">
        <v>21848.078787116632</v>
      </c>
      <c r="X16" s="214">
        <v>23158.510565636239</v>
      </c>
      <c r="Y16" s="97">
        <v>26059.293045495157</v>
      </c>
      <c r="Z16" s="76"/>
    </row>
    <row r="17" spans="3:28" x14ac:dyDescent="0.2">
      <c r="C17" s="25"/>
      <c r="D17" s="59"/>
      <c r="E17" s="60" t="s">
        <v>35</v>
      </c>
      <c r="F17" s="60"/>
      <c r="G17" s="60"/>
      <c r="H17" s="61"/>
      <c r="I17" s="62"/>
      <c r="J17" s="96">
        <v>13279.64369998525</v>
      </c>
      <c r="K17" s="96">
        <v>13843.804994899074</v>
      </c>
      <c r="L17" s="96">
        <v>14677.31534779996</v>
      </c>
      <c r="M17" s="96">
        <v>15550</v>
      </c>
      <c r="N17" s="96">
        <v>16503</v>
      </c>
      <c r="O17" s="214">
        <v>17204.81613122327</v>
      </c>
      <c r="P17" s="214">
        <v>18462.287804515996</v>
      </c>
      <c r="Q17" s="214">
        <v>18266.651209180887</v>
      </c>
      <c r="R17" s="214">
        <v>18761.066967606639</v>
      </c>
      <c r="S17" s="214">
        <v>19469.225913793987</v>
      </c>
      <c r="T17" s="214">
        <v>19505.971614416099</v>
      </c>
      <c r="U17" s="214">
        <v>20028.840969870002</v>
      </c>
      <c r="V17" s="214">
        <v>21652.775690463292</v>
      </c>
      <c r="W17" s="214">
        <v>22701.020178265862</v>
      </c>
      <c r="X17" s="214">
        <v>24263.919088719456</v>
      </c>
      <c r="Y17" s="97">
        <v>27192.000691185684</v>
      </c>
      <c r="Z17" s="76"/>
    </row>
    <row r="18" spans="3:28" x14ac:dyDescent="0.2">
      <c r="C18" s="25"/>
      <c r="D18" s="59"/>
      <c r="E18" s="60" t="s">
        <v>47</v>
      </c>
      <c r="F18" s="60"/>
      <c r="G18" s="60"/>
      <c r="H18" s="61"/>
      <c r="I18" s="62"/>
      <c r="J18" s="96">
        <v>17951.831102357763</v>
      </c>
      <c r="K18" s="96">
        <v>18847.414488198548</v>
      </c>
      <c r="L18" s="96">
        <v>20558.964310135434</v>
      </c>
      <c r="M18" s="96">
        <v>22103</v>
      </c>
      <c r="N18" s="96">
        <v>23699</v>
      </c>
      <c r="O18" s="214">
        <v>24732.093418533106</v>
      </c>
      <c r="P18" s="214">
        <v>26192.982995590239</v>
      </c>
      <c r="Q18" s="214">
        <v>25640.925670494464</v>
      </c>
      <c r="R18" s="214">
        <v>26961.064124591245</v>
      </c>
      <c r="S18" s="214">
        <v>26871.928180460502</v>
      </c>
      <c r="T18" s="214">
        <v>27170.553860086846</v>
      </c>
      <c r="U18" s="214">
        <v>27744.992864041902</v>
      </c>
      <c r="V18" s="214">
        <v>28213.891038021316</v>
      </c>
      <c r="W18" s="214">
        <v>29924.479876199584</v>
      </c>
      <c r="X18" s="214">
        <v>32080.988131219277</v>
      </c>
      <c r="Y18" s="97">
        <v>35372.303454592096</v>
      </c>
      <c r="Z18" s="76"/>
    </row>
    <row r="19" spans="3:28" x14ac:dyDescent="0.2">
      <c r="C19" s="25"/>
      <c r="D19" s="59"/>
      <c r="E19" s="60" t="s">
        <v>37</v>
      </c>
      <c r="F19" s="60"/>
      <c r="G19" s="60"/>
      <c r="H19" s="61"/>
      <c r="I19" s="62"/>
      <c r="J19" s="96">
        <v>10092</v>
      </c>
      <c r="K19" s="96">
        <v>10419</v>
      </c>
      <c r="L19" s="96">
        <v>10691.287266870588</v>
      </c>
      <c r="M19" s="96">
        <v>11397</v>
      </c>
      <c r="N19" s="96">
        <v>12076</v>
      </c>
      <c r="O19" s="214">
        <v>12484.291760067805</v>
      </c>
      <c r="P19" s="214">
        <v>13991.051695052542</v>
      </c>
      <c r="Q19" s="214">
        <v>14354.10927202932</v>
      </c>
      <c r="R19" s="214">
        <v>14279.028228487845</v>
      </c>
      <c r="S19" s="214">
        <v>14062.210248389443</v>
      </c>
      <c r="T19" s="214">
        <v>14183.7759924153</v>
      </c>
      <c r="U19" s="214">
        <v>14454.044866704971</v>
      </c>
      <c r="V19" s="214">
        <v>14981.877177167602</v>
      </c>
      <c r="W19" s="214">
        <v>15750.4976432823</v>
      </c>
      <c r="X19" s="214">
        <v>17219.242357124403</v>
      </c>
      <c r="Y19" s="97">
        <v>19284.549572176791</v>
      </c>
      <c r="Z19" s="76"/>
    </row>
    <row r="20" spans="3:28" x14ac:dyDescent="0.2">
      <c r="C20" s="25"/>
      <c r="D20" s="59"/>
      <c r="E20" s="60" t="s">
        <v>38</v>
      </c>
      <c r="F20" s="60"/>
      <c r="G20" s="60"/>
      <c r="H20" s="61"/>
      <c r="I20" s="62"/>
      <c r="J20" s="96">
        <v>14937</v>
      </c>
      <c r="K20" s="96">
        <v>15747</v>
      </c>
      <c r="L20" s="96">
        <v>16598.8107675055</v>
      </c>
      <c r="M20" s="96">
        <v>17508</v>
      </c>
      <c r="N20" s="96">
        <v>18614</v>
      </c>
      <c r="O20" s="214">
        <v>19296.737463764937</v>
      </c>
      <c r="P20" s="214">
        <v>20382.404455658896</v>
      </c>
      <c r="Q20" s="214">
        <v>20482.799335094172</v>
      </c>
      <c r="R20" s="214">
        <v>21442.800658558783</v>
      </c>
      <c r="S20" s="214">
        <v>22639.191530068128</v>
      </c>
      <c r="T20" s="214">
        <v>22587.650021377922</v>
      </c>
      <c r="U20" s="214">
        <v>22904.408551952503</v>
      </c>
      <c r="V20" s="214">
        <v>23437.012389523465</v>
      </c>
      <c r="W20" s="214">
        <v>24401.709000604489</v>
      </c>
      <c r="X20" s="214">
        <v>26612.651072124736</v>
      </c>
      <c r="Y20" s="97">
        <v>29466.307948946858</v>
      </c>
      <c r="Z20" s="76"/>
    </row>
    <row r="21" spans="3:28" x14ac:dyDescent="0.2">
      <c r="C21" s="25"/>
      <c r="D21" s="59"/>
      <c r="E21" s="60" t="s">
        <v>39</v>
      </c>
      <c r="F21" s="60"/>
      <c r="G21" s="60"/>
      <c r="H21" s="61"/>
      <c r="I21" s="62"/>
      <c r="J21" s="96">
        <v>17185</v>
      </c>
      <c r="K21" s="96">
        <v>19102</v>
      </c>
      <c r="L21" s="96">
        <v>20511.23613273037</v>
      </c>
      <c r="M21" s="96">
        <v>21477</v>
      </c>
      <c r="N21" s="96">
        <v>22574</v>
      </c>
      <c r="O21" s="214">
        <v>23422.220429877285</v>
      </c>
      <c r="P21" s="214">
        <v>24450.174499551951</v>
      </c>
      <c r="Q21" s="214">
        <v>24198.85762756081</v>
      </c>
      <c r="R21" s="214">
        <v>24779.972169137556</v>
      </c>
      <c r="S21" s="214">
        <v>25327.962358853343</v>
      </c>
      <c r="T21" s="214">
        <v>25432.323631622923</v>
      </c>
      <c r="U21" s="214">
        <v>25736.243419034134</v>
      </c>
      <c r="V21" s="214">
        <v>26346.113124804771</v>
      </c>
      <c r="W21" s="214">
        <v>27651.596760516288</v>
      </c>
      <c r="X21" s="214">
        <v>29566.003431824323</v>
      </c>
      <c r="Y21" s="97">
        <v>32814.682447151703</v>
      </c>
      <c r="Z21" s="76"/>
    </row>
    <row r="22" spans="3:28" x14ac:dyDescent="0.2">
      <c r="C22" s="25"/>
      <c r="D22" s="59"/>
      <c r="E22" s="60" t="s">
        <v>40</v>
      </c>
      <c r="F22" s="60"/>
      <c r="G22" s="60"/>
      <c r="H22" s="61"/>
      <c r="I22" s="62"/>
      <c r="J22" s="96">
        <v>19409</v>
      </c>
      <c r="K22" s="96">
        <v>20048</v>
      </c>
      <c r="L22" s="96">
        <v>20204.948608884577</v>
      </c>
      <c r="M22" s="96">
        <v>20309</v>
      </c>
      <c r="N22" s="96">
        <v>22092</v>
      </c>
      <c r="O22" s="214">
        <v>22842.385989773677</v>
      </c>
      <c r="P22" s="214">
        <v>24559.59360332994</v>
      </c>
      <c r="Q22" s="214">
        <v>24611.091985335344</v>
      </c>
      <c r="R22" s="214">
        <v>24475.039275235031</v>
      </c>
      <c r="S22" s="214">
        <v>24271.860926850037</v>
      </c>
      <c r="T22" s="214">
        <v>25487.493733654661</v>
      </c>
      <c r="U22" s="214">
        <v>24168.108066264114</v>
      </c>
      <c r="V22" s="214">
        <v>21162.133437130175</v>
      </c>
      <c r="W22" s="214">
        <v>24006.673538429</v>
      </c>
      <c r="X22" s="214">
        <v>26307.203016786007</v>
      </c>
      <c r="Y22" s="97">
        <v>27258.76305763016</v>
      </c>
      <c r="Z22" s="76"/>
    </row>
    <row r="23" spans="3:28" x14ac:dyDescent="0.2">
      <c r="C23" s="25"/>
      <c r="D23" s="87"/>
      <c r="E23" s="88" t="s">
        <v>41</v>
      </c>
      <c r="F23" s="88"/>
      <c r="G23" s="88"/>
      <c r="H23" s="89"/>
      <c r="I23" s="90"/>
      <c r="J23" s="96">
        <v>16711</v>
      </c>
      <c r="K23" s="96">
        <v>17521</v>
      </c>
      <c r="L23" s="96">
        <v>18596.654227790586</v>
      </c>
      <c r="M23" s="96">
        <v>19367</v>
      </c>
      <c r="N23" s="96">
        <v>20683</v>
      </c>
      <c r="O23" s="214">
        <v>21384.729113698602</v>
      </c>
      <c r="P23" s="214">
        <v>22806.681769804778</v>
      </c>
      <c r="Q23" s="214">
        <v>22236.172139779061</v>
      </c>
      <c r="R23" s="214">
        <v>22628.723227269802</v>
      </c>
      <c r="S23" s="214">
        <v>24346.409990594835</v>
      </c>
      <c r="T23" s="214">
        <v>24180.224292715608</v>
      </c>
      <c r="U23" s="214">
        <v>24930.376404069193</v>
      </c>
      <c r="V23" s="214">
        <v>26098.259713509644</v>
      </c>
      <c r="W23" s="214">
        <v>27155.793683266395</v>
      </c>
      <c r="X23" s="214">
        <v>27746.273361389725</v>
      </c>
      <c r="Y23" s="97">
        <v>30776.866297318109</v>
      </c>
      <c r="Z23" s="76"/>
    </row>
    <row r="24" spans="3:28" ht="13.5" thickBot="1" x14ac:dyDescent="0.25">
      <c r="C24" s="25"/>
      <c r="D24" s="91"/>
      <c r="E24" s="45" t="s">
        <v>42</v>
      </c>
      <c r="F24" s="45"/>
      <c r="G24" s="45"/>
      <c r="H24" s="46"/>
      <c r="I24" s="47"/>
      <c r="J24" s="98" t="s">
        <v>44</v>
      </c>
      <c r="K24" s="98" t="s">
        <v>44</v>
      </c>
      <c r="L24" s="98">
        <v>18540.242641356133</v>
      </c>
      <c r="M24" s="98">
        <v>19172</v>
      </c>
      <c r="N24" s="98">
        <v>20713</v>
      </c>
      <c r="O24" s="215">
        <v>22132.24790478485</v>
      </c>
      <c r="P24" s="215">
        <v>23460.481084757783</v>
      </c>
      <c r="Q24" s="215">
        <v>22823.20551480963</v>
      </c>
      <c r="R24" s="215">
        <v>23672.23265868063</v>
      </c>
      <c r="S24" s="215">
        <v>24887.40734480356</v>
      </c>
      <c r="T24" s="215">
        <v>25603.531816543469</v>
      </c>
      <c r="U24" s="215">
        <v>25881.93697075329</v>
      </c>
      <c r="V24" s="215">
        <v>27137.247035424152</v>
      </c>
      <c r="W24" s="215">
        <v>28825.580630826702</v>
      </c>
      <c r="X24" s="215">
        <v>30562.85550767426</v>
      </c>
      <c r="Y24" s="99">
        <v>33434.007336764749</v>
      </c>
      <c r="Z24" s="76"/>
    </row>
    <row r="25" spans="3:28" ht="13.5" thickBot="1" x14ac:dyDescent="0.25">
      <c r="C25" s="25"/>
      <c r="D25" s="50" t="s">
        <v>43</v>
      </c>
      <c r="E25" s="51"/>
      <c r="F25" s="51"/>
      <c r="G25" s="51"/>
      <c r="H25" s="51"/>
      <c r="I25" s="51"/>
      <c r="J25" s="101"/>
      <c r="K25" s="101"/>
      <c r="L25" s="101"/>
      <c r="M25" s="101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76"/>
    </row>
    <row r="26" spans="3:28" x14ac:dyDescent="0.2">
      <c r="C26" s="25"/>
      <c r="D26" s="79"/>
      <c r="E26" s="80" t="s">
        <v>32</v>
      </c>
      <c r="F26" s="80"/>
      <c r="G26" s="80"/>
      <c r="H26" s="81"/>
      <c r="I26" s="82"/>
      <c r="J26" s="94">
        <v>13876</v>
      </c>
      <c r="K26" s="94">
        <v>14832</v>
      </c>
      <c r="L26" s="94">
        <v>15751.701807840915</v>
      </c>
      <c r="M26" s="94">
        <v>16873</v>
      </c>
      <c r="N26" s="94">
        <v>17614</v>
      </c>
      <c r="O26" s="213">
        <v>18170.840745206515</v>
      </c>
      <c r="P26" s="213">
        <v>19075.3954442783</v>
      </c>
      <c r="Q26" s="213">
        <v>18599.260442495211</v>
      </c>
      <c r="R26" s="213">
        <v>19243.162800722734</v>
      </c>
      <c r="S26" s="213">
        <v>21551.543644135232</v>
      </c>
      <c r="T26" s="213">
        <v>21809.216779085771</v>
      </c>
      <c r="U26" s="213">
        <v>22178.839735193345</v>
      </c>
      <c r="V26" s="213">
        <v>22687.05383137237</v>
      </c>
      <c r="W26" s="213">
        <v>23811.841958846588</v>
      </c>
      <c r="X26" s="213">
        <v>25388.807076850244</v>
      </c>
      <c r="Y26" s="95">
        <v>28178.858153842972</v>
      </c>
      <c r="Z26" s="76"/>
      <c r="AB26" s="187"/>
    </row>
    <row r="27" spans="3:28" x14ac:dyDescent="0.2">
      <c r="C27" s="25"/>
      <c r="D27" s="59"/>
      <c r="E27" s="60" t="s">
        <v>33</v>
      </c>
      <c r="F27" s="60"/>
      <c r="G27" s="60"/>
      <c r="H27" s="61"/>
      <c r="I27" s="62"/>
      <c r="J27" s="96">
        <v>18968</v>
      </c>
      <c r="K27" s="96">
        <v>19661</v>
      </c>
      <c r="L27" s="96">
        <v>19730.295011819711</v>
      </c>
      <c r="M27" s="96">
        <v>20631</v>
      </c>
      <c r="N27" s="96">
        <v>21893</v>
      </c>
      <c r="O27" s="214">
        <v>22784.455724251249</v>
      </c>
      <c r="P27" s="214">
        <v>23935.704303890358</v>
      </c>
      <c r="Q27" s="214">
        <v>23478.443357978849</v>
      </c>
      <c r="R27" s="214">
        <v>24540.806381912855</v>
      </c>
      <c r="S27" s="214">
        <v>26295.842101130573</v>
      </c>
      <c r="T27" s="214">
        <v>26525.713725105987</v>
      </c>
      <c r="U27" s="214">
        <v>26862.577675400389</v>
      </c>
      <c r="V27" s="214">
        <v>27444.816419080711</v>
      </c>
      <c r="W27" s="214">
        <v>28491.768072631185</v>
      </c>
      <c r="X27" s="214">
        <v>30231.084307509675</v>
      </c>
      <c r="Y27" s="97">
        <v>33374.566495472005</v>
      </c>
      <c r="Z27" s="76"/>
      <c r="AB27" s="187"/>
    </row>
    <row r="28" spans="3:28" x14ac:dyDescent="0.2">
      <c r="C28" s="25"/>
      <c r="D28" s="59"/>
      <c r="E28" s="60" t="s">
        <v>34</v>
      </c>
      <c r="F28" s="60"/>
      <c r="G28" s="60"/>
      <c r="H28" s="61"/>
      <c r="I28" s="62"/>
      <c r="J28" s="96">
        <v>16801</v>
      </c>
      <c r="K28" s="96">
        <v>17368</v>
      </c>
      <c r="L28" s="96">
        <v>18338.886772367125</v>
      </c>
      <c r="M28" s="96">
        <v>19446</v>
      </c>
      <c r="N28" s="96">
        <v>20182</v>
      </c>
      <c r="O28" s="214">
        <v>20712.736625950227</v>
      </c>
      <c r="P28" s="214">
        <v>21710.433582979462</v>
      </c>
      <c r="Q28" s="214">
        <v>21304.589662346887</v>
      </c>
      <c r="R28" s="214">
        <v>22002.686138912992</v>
      </c>
      <c r="S28" s="214">
        <v>23606.014716657301</v>
      </c>
      <c r="T28" s="214">
        <v>23840.229607570611</v>
      </c>
      <c r="U28" s="214">
        <v>24135.454337187439</v>
      </c>
      <c r="V28" s="214">
        <v>24725.889720745385</v>
      </c>
      <c r="W28" s="214">
        <v>25955.623127945772</v>
      </c>
      <c r="X28" s="214">
        <v>27252.923136362642</v>
      </c>
      <c r="Y28" s="97">
        <v>30658.174340303955</v>
      </c>
      <c r="Z28" s="76"/>
      <c r="AB28" s="187"/>
    </row>
    <row r="29" spans="3:28" x14ac:dyDescent="0.2">
      <c r="C29" s="25"/>
      <c r="D29" s="59"/>
      <c r="E29" s="60" t="s">
        <v>35</v>
      </c>
      <c r="F29" s="60"/>
      <c r="G29" s="60"/>
      <c r="H29" s="61"/>
      <c r="I29" s="62"/>
      <c r="J29" s="96">
        <v>16129.071647081233</v>
      </c>
      <c r="K29" s="96">
        <v>16890.828731685662</v>
      </c>
      <c r="L29" s="96">
        <v>17361.976180160895</v>
      </c>
      <c r="M29" s="96">
        <v>18299</v>
      </c>
      <c r="N29" s="96">
        <v>19189</v>
      </c>
      <c r="O29" s="214">
        <v>19932.565676276387</v>
      </c>
      <c r="P29" s="214">
        <v>21073.341410620207</v>
      </c>
      <c r="Q29" s="214">
        <v>20406.779514882543</v>
      </c>
      <c r="R29" s="214">
        <v>21449.475085055139</v>
      </c>
      <c r="S29" s="214">
        <v>22661.225366226088</v>
      </c>
      <c r="T29" s="214">
        <v>22948.972972352352</v>
      </c>
      <c r="U29" s="214">
        <v>23558.190594975302</v>
      </c>
      <c r="V29" s="214">
        <v>23758.699643009037</v>
      </c>
      <c r="W29" s="214">
        <v>24710.486383163461</v>
      </c>
      <c r="X29" s="214">
        <v>26165.435658239261</v>
      </c>
      <c r="Y29" s="97">
        <v>29360.327401310245</v>
      </c>
      <c r="Z29" s="76"/>
      <c r="AB29" s="187"/>
    </row>
    <row r="30" spans="3:28" x14ac:dyDescent="0.2">
      <c r="C30" s="25"/>
      <c r="D30" s="59"/>
      <c r="E30" s="60" t="s">
        <v>36</v>
      </c>
      <c r="F30" s="60"/>
      <c r="G30" s="60"/>
      <c r="H30" s="61"/>
      <c r="I30" s="62"/>
      <c r="J30" s="96">
        <v>19506.654297913308</v>
      </c>
      <c r="K30" s="96">
        <v>20679.408250207813</v>
      </c>
      <c r="L30" s="96">
        <v>21835.408941399608</v>
      </c>
      <c r="M30" s="96">
        <v>23248</v>
      </c>
      <c r="N30" s="96">
        <v>25077</v>
      </c>
      <c r="O30" s="214">
        <v>26120.951007999371</v>
      </c>
      <c r="P30" s="214">
        <v>27512.597395374883</v>
      </c>
      <c r="Q30" s="214">
        <v>26907.754390149639</v>
      </c>
      <c r="R30" s="214">
        <v>28174.793940589825</v>
      </c>
      <c r="S30" s="214">
        <v>28300.955935101985</v>
      </c>
      <c r="T30" s="214">
        <v>28465.944587337031</v>
      </c>
      <c r="U30" s="214">
        <v>28942.40103346097</v>
      </c>
      <c r="V30" s="214">
        <v>29512.090899121064</v>
      </c>
      <c r="W30" s="214">
        <v>31215.534913364649</v>
      </c>
      <c r="X30" s="214">
        <v>33320.068051149188</v>
      </c>
      <c r="Y30" s="97">
        <v>36613.482209644128</v>
      </c>
      <c r="Z30" s="76"/>
      <c r="AB30" s="187"/>
    </row>
    <row r="31" spans="3:28" x14ac:dyDescent="0.2">
      <c r="C31" s="25"/>
      <c r="D31" s="59"/>
      <c r="E31" s="60" t="s">
        <v>37</v>
      </c>
      <c r="F31" s="60"/>
      <c r="G31" s="60"/>
      <c r="H31" s="61"/>
      <c r="I31" s="62"/>
      <c r="J31" s="96">
        <v>11902</v>
      </c>
      <c r="K31" s="96">
        <v>13282</v>
      </c>
      <c r="L31" s="96">
        <v>14244.602914815681</v>
      </c>
      <c r="M31" s="96">
        <v>12601</v>
      </c>
      <c r="N31" s="96">
        <v>16246</v>
      </c>
      <c r="O31" s="214">
        <v>19451.858844031369</v>
      </c>
      <c r="P31" s="214">
        <v>19068.196479587132</v>
      </c>
      <c r="Q31" s="214">
        <v>20764.006962998948</v>
      </c>
      <c r="R31" s="214">
        <v>19697.118497733649</v>
      </c>
      <c r="S31" s="214">
        <v>21865.534420289852</v>
      </c>
      <c r="T31" s="214">
        <v>26773.083333333332</v>
      </c>
      <c r="U31" s="214">
        <v>23092.64479753972</v>
      </c>
      <c r="V31" s="214">
        <v>22253.443393190453</v>
      </c>
      <c r="W31" s="214">
        <v>21298.204579880603</v>
      </c>
      <c r="X31" s="214">
        <v>23772.583333333332</v>
      </c>
      <c r="Y31" s="97">
        <v>20673.586081075067</v>
      </c>
      <c r="Z31" s="76"/>
      <c r="AB31" s="187"/>
    </row>
    <row r="32" spans="3:28" x14ac:dyDescent="0.2">
      <c r="C32" s="25"/>
      <c r="D32" s="59"/>
      <c r="E32" s="60" t="s">
        <v>38</v>
      </c>
      <c r="F32" s="60"/>
      <c r="G32" s="60"/>
      <c r="H32" s="61"/>
      <c r="I32" s="62"/>
      <c r="J32" s="96">
        <v>17187</v>
      </c>
      <c r="K32" s="96">
        <v>18131</v>
      </c>
      <c r="L32" s="96">
        <v>19227.124479701386</v>
      </c>
      <c r="M32" s="96">
        <v>20240</v>
      </c>
      <c r="N32" s="96">
        <v>21566</v>
      </c>
      <c r="O32" s="214">
        <v>22387.417125428452</v>
      </c>
      <c r="P32" s="214">
        <v>23253.425594843946</v>
      </c>
      <c r="Q32" s="214">
        <v>22861.623015202727</v>
      </c>
      <c r="R32" s="214">
        <v>24418.827567771332</v>
      </c>
      <c r="S32" s="214">
        <v>26193.816937555814</v>
      </c>
      <c r="T32" s="214">
        <v>26180.747278885778</v>
      </c>
      <c r="U32" s="214">
        <v>26623.452340120995</v>
      </c>
      <c r="V32" s="214">
        <v>27322.237786979822</v>
      </c>
      <c r="W32" s="214">
        <v>28415.441355677729</v>
      </c>
      <c r="X32" s="214">
        <v>30572.594324315003</v>
      </c>
      <c r="Y32" s="97">
        <v>33852.011489033066</v>
      </c>
      <c r="Z32" s="76"/>
      <c r="AB32" s="187"/>
    </row>
    <row r="33" spans="3:30" x14ac:dyDescent="0.2">
      <c r="C33" s="25"/>
      <c r="D33" s="59"/>
      <c r="E33" s="60" t="s">
        <v>39</v>
      </c>
      <c r="F33" s="60"/>
      <c r="G33" s="60"/>
      <c r="H33" s="61"/>
      <c r="I33" s="62"/>
      <c r="J33" s="96">
        <v>18066</v>
      </c>
      <c r="K33" s="96">
        <v>20140</v>
      </c>
      <c r="L33" s="96">
        <v>21674.823491833726</v>
      </c>
      <c r="M33" s="96">
        <v>22681</v>
      </c>
      <c r="N33" s="96">
        <v>23833</v>
      </c>
      <c r="O33" s="214">
        <v>24676.491978947583</v>
      </c>
      <c r="P33" s="214">
        <v>25587.221789914591</v>
      </c>
      <c r="Q33" s="214">
        <v>25202.552487793124</v>
      </c>
      <c r="R33" s="214">
        <v>25855.04479844651</v>
      </c>
      <c r="S33" s="214">
        <v>26444.013267431063</v>
      </c>
      <c r="T33" s="214">
        <v>26500.800957411553</v>
      </c>
      <c r="U33" s="214">
        <v>26812.59349104749</v>
      </c>
      <c r="V33" s="214">
        <v>27452.188810205189</v>
      </c>
      <c r="W33" s="214">
        <v>28837.917944312179</v>
      </c>
      <c r="X33" s="214">
        <v>30747.939541938111</v>
      </c>
      <c r="Y33" s="97">
        <v>34123.662102004397</v>
      </c>
      <c r="Z33" s="76"/>
      <c r="AB33" s="187"/>
    </row>
    <row r="34" spans="3:30" x14ac:dyDescent="0.2">
      <c r="C34" s="25"/>
      <c r="D34" s="59"/>
      <c r="E34" s="60" t="s">
        <v>40</v>
      </c>
      <c r="F34" s="60"/>
      <c r="G34" s="60"/>
      <c r="H34" s="61"/>
      <c r="I34" s="62"/>
      <c r="J34" s="96">
        <v>20639</v>
      </c>
      <c r="K34" s="96">
        <v>21296</v>
      </c>
      <c r="L34" s="96">
        <v>21690.488575412393</v>
      </c>
      <c r="M34" s="96">
        <v>21660</v>
      </c>
      <c r="N34" s="96">
        <v>23842</v>
      </c>
      <c r="O34" s="214">
        <v>24402.018066763707</v>
      </c>
      <c r="P34" s="214">
        <v>26220.316558069368</v>
      </c>
      <c r="Q34" s="214">
        <v>26803.633472048499</v>
      </c>
      <c r="R34" s="214">
        <v>26660.859343513504</v>
      </c>
      <c r="S34" s="214">
        <v>26233.484281649831</v>
      </c>
      <c r="T34" s="214">
        <v>27420.297659157997</v>
      </c>
      <c r="U34" s="214">
        <v>26182.751216010492</v>
      </c>
      <c r="V34" s="214">
        <v>23196.745416633879</v>
      </c>
      <c r="W34" s="214">
        <v>25931.614204612128</v>
      </c>
      <c r="X34" s="214">
        <v>28400.351439879894</v>
      </c>
      <c r="Y34" s="97">
        <v>28937.439073541282</v>
      </c>
      <c r="Z34" s="76"/>
      <c r="AB34" s="187"/>
    </row>
    <row r="35" spans="3:30" x14ac:dyDescent="0.2">
      <c r="C35" s="25"/>
      <c r="D35" s="87"/>
      <c r="E35" s="88" t="s">
        <v>41</v>
      </c>
      <c r="F35" s="88"/>
      <c r="G35" s="88"/>
      <c r="H35" s="89"/>
      <c r="I35" s="90"/>
      <c r="J35" s="96">
        <v>20244</v>
      </c>
      <c r="K35" s="96">
        <v>21009</v>
      </c>
      <c r="L35" s="96">
        <v>21084.248737620943</v>
      </c>
      <c r="M35" s="96">
        <v>21587</v>
      </c>
      <c r="N35" s="96">
        <v>22819</v>
      </c>
      <c r="O35" s="214">
        <v>23409.860868707459</v>
      </c>
      <c r="P35" s="214">
        <v>24541.025928082046</v>
      </c>
      <c r="Q35" s="214">
        <v>23819.187510265052</v>
      </c>
      <c r="R35" s="214">
        <v>24550.144943756113</v>
      </c>
      <c r="S35" s="214">
        <v>26538.220323926682</v>
      </c>
      <c r="T35" s="214">
        <v>26383.277437250163</v>
      </c>
      <c r="U35" s="214">
        <v>27221.255438624808</v>
      </c>
      <c r="V35" s="214">
        <v>27608.29257379</v>
      </c>
      <c r="W35" s="214">
        <v>28727.089305745976</v>
      </c>
      <c r="X35" s="214">
        <v>28581.258389463659</v>
      </c>
      <c r="Y35" s="97">
        <v>31584.440212579426</v>
      </c>
      <c r="Z35" s="76"/>
      <c r="AB35" s="187"/>
    </row>
    <row r="36" spans="3:30" ht="13.5" thickBot="1" x14ac:dyDescent="0.25">
      <c r="C36" s="25"/>
      <c r="D36" s="91"/>
      <c r="E36" s="45" t="s">
        <v>42</v>
      </c>
      <c r="F36" s="45"/>
      <c r="G36" s="45"/>
      <c r="H36" s="46"/>
      <c r="I36" s="47"/>
      <c r="J36" s="98" t="s">
        <v>44</v>
      </c>
      <c r="K36" s="98" t="s">
        <v>44</v>
      </c>
      <c r="L36" s="98">
        <v>20473.018652334449</v>
      </c>
      <c r="M36" s="98">
        <v>20870</v>
      </c>
      <c r="N36" s="98">
        <v>22279</v>
      </c>
      <c r="O36" s="215">
        <v>23790.336959669825</v>
      </c>
      <c r="P36" s="215">
        <v>24844.220025784278</v>
      </c>
      <c r="Q36" s="215">
        <v>24648.989501855453</v>
      </c>
      <c r="R36" s="215">
        <v>25671.819738822891</v>
      </c>
      <c r="S36" s="215">
        <v>26744.495748440171</v>
      </c>
      <c r="T36" s="215">
        <v>27446.119300628525</v>
      </c>
      <c r="U36" s="215">
        <v>27703.610010741428</v>
      </c>
      <c r="V36" s="215">
        <v>28794.704737131058</v>
      </c>
      <c r="W36" s="215">
        <v>30268.618633467569</v>
      </c>
      <c r="X36" s="215">
        <v>31970.855596449823</v>
      </c>
      <c r="Y36" s="99">
        <v>34785.309124556668</v>
      </c>
      <c r="Z36" s="76"/>
      <c r="AB36" s="187"/>
    </row>
    <row r="37" spans="3:30" ht="13.5" thickBot="1" x14ac:dyDescent="0.25">
      <c r="C37" s="25"/>
      <c r="D37" s="50" t="s">
        <v>189</v>
      </c>
      <c r="E37" s="51"/>
      <c r="F37" s="51"/>
      <c r="G37" s="51"/>
      <c r="H37" s="51"/>
      <c r="I37" s="51"/>
      <c r="J37" s="101"/>
      <c r="K37" s="101"/>
      <c r="L37" s="101"/>
      <c r="M37" s="101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76"/>
    </row>
    <row r="38" spans="3:30" x14ac:dyDescent="0.2">
      <c r="C38" s="25"/>
      <c r="D38" s="79"/>
      <c r="E38" s="80" t="s">
        <v>32</v>
      </c>
      <c r="F38" s="80"/>
      <c r="G38" s="80"/>
      <c r="H38" s="81"/>
      <c r="I38" s="82"/>
      <c r="J38" s="94">
        <f>J14/J$62*100</f>
        <v>14499.476439790575</v>
      </c>
      <c r="K38" s="94">
        <f>K14/K$62*100</f>
        <v>15089.704383282367</v>
      </c>
      <c r="L38" s="94">
        <f>L14/L$62*100</f>
        <v>15736.289139103399</v>
      </c>
      <c r="M38" s="94">
        <f>M14/M$62*100</f>
        <v>20309.638554216865</v>
      </c>
      <c r="N38" s="94">
        <f t="shared" ref="N38:V38" si="0">N14/N$62*100</f>
        <v>20629.542790152405</v>
      </c>
      <c r="O38" s="213">
        <f t="shared" si="0"/>
        <v>20017.135629263594</v>
      </c>
      <c r="P38" s="213">
        <f t="shared" si="0"/>
        <v>20788.187837568348</v>
      </c>
      <c r="Q38" s="213">
        <f t="shared" si="0"/>
        <v>19986.496031364888</v>
      </c>
      <c r="R38" s="213">
        <f t="shared" si="0"/>
        <v>20288.341889031941</v>
      </c>
      <c r="S38" s="213">
        <f t="shared" si="0"/>
        <v>22010.501331212923</v>
      </c>
      <c r="T38" s="213">
        <f t="shared" si="0"/>
        <v>21943.434984791871</v>
      </c>
      <c r="U38" s="213">
        <f t="shared" si="0"/>
        <v>22215.327656358706</v>
      </c>
      <c r="V38" s="213">
        <f t="shared" si="0"/>
        <v>22659.21959811735</v>
      </c>
      <c r="W38" s="213">
        <v>23620.385642661873</v>
      </c>
      <c r="X38" s="213">
        <v>24600.326407961449</v>
      </c>
      <c r="Y38" s="95">
        <f>Y14/$Y$62*100</f>
        <v>26741.186477358751</v>
      </c>
      <c r="Z38" s="187"/>
      <c r="AA38" s="187"/>
      <c r="AC38" s="175"/>
    </row>
    <row r="39" spans="3:30" x14ac:dyDescent="0.2">
      <c r="C39" s="25"/>
      <c r="D39" s="59"/>
      <c r="E39" s="60" t="s">
        <v>33</v>
      </c>
      <c r="F39" s="60"/>
      <c r="G39" s="60"/>
      <c r="H39" s="61"/>
      <c r="I39" s="62"/>
      <c r="J39" s="96">
        <f t="shared" ref="J39:J47" si="1">J15/J$62*100</f>
        <v>15732.984293193718</v>
      </c>
      <c r="K39" s="96">
        <f t="shared" ref="K39:L46" si="2">K15/K$62*100</f>
        <v>16138.634046890927</v>
      </c>
      <c r="L39" s="96">
        <f t="shared" si="2"/>
        <v>16989.344128504461</v>
      </c>
      <c r="M39" s="96">
        <f t="shared" ref="M39:M48" si="3">M15/M$62*100</f>
        <v>21710.843373493975</v>
      </c>
      <c r="N39" s="96">
        <f t="shared" ref="N39:V39" si="4">N15/N$62*100</f>
        <v>22590.855803048067</v>
      </c>
      <c r="O39" s="214">
        <f t="shared" si="4"/>
        <v>22076.51421287968</v>
      </c>
      <c r="P39" s="214">
        <f t="shared" si="4"/>
        <v>23288.475234327365</v>
      </c>
      <c r="Q39" s="214">
        <f t="shared" si="4"/>
        <v>22841.822223131247</v>
      </c>
      <c r="R39" s="214">
        <f t="shared" si="4"/>
        <v>23042.668470898927</v>
      </c>
      <c r="S39" s="214">
        <f t="shared" si="4"/>
        <v>23492.428045362009</v>
      </c>
      <c r="T39" s="214">
        <f t="shared" si="4"/>
        <v>23410.853395305418</v>
      </c>
      <c r="U39" s="214">
        <f t="shared" si="4"/>
        <v>23579.963458009046</v>
      </c>
      <c r="V39" s="214">
        <f t="shared" si="4"/>
        <v>24639.717887761701</v>
      </c>
      <c r="W39" s="214">
        <v>25553.72799030189</v>
      </c>
      <c r="X39" s="214">
        <v>26691.016347069199</v>
      </c>
      <c r="Y39" s="97">
        <f t="shared" ref="Y39:Y60" si="5">Y15/$Y$62*100</f>
        <v>29025.815957278031</v>
      </c>
      <c r="Z39" s="187"/>
      <c r="AA39" s="187"/>
    </row>
    <row r="40" spans="3:30" x14ac:dyDescent="0.2">
      <c r="C40" s="25"/>
      <c r="D40" s="59"/>
      <c r="E40" s="60" t="s">
        <v>34</v>
      </c>
      <c r="F40" s="60"/>
      <c r="G40" s="60"/>
      <c r="H40" s="61"/>
      <c r="I40" s="62"/>
      <c r="J40" s="96">
        <f t="shared" si="1"/>
        <v>13483.769633507853</v>
      </c>
      <c r="K40" s="96">
        <f t="shared" si="2"/>
        <v>13665.647298674821</v>
      </c>
      <c r="L40" s="96">
        <f t="shared" si="2"/>
        <v>13895.159705209915</v>
      </c>
      <c r="M40" s="96">
        <f t="shared" si="3"/>
        <v>17743.373493975905</v>
      </c>
      <c r="N40" s="96">
        <f t="shared" ref="N40:V40" si="6">N16/N$62*100</f>
        <v>18103.165298944903</v>
      </c>
      <c r="O40" s="214">
        <f t="shared" si="6"/>
        <v>17510.620656165393</v>
      </c>
      <c r="P40" s="214">
        <f t="shared" si="6"/>
        <v>18691.16365241896</v>
      </c>
      <c r="Q40" s="214">
        <f t="shared" si="6"/>
        <v>18499.218197584058</v>
      </c>
      <c r="R40" s="214">
        <f t="shared" si="6"/>
        <v>18520.650349177289</v>
      </c>
      <c r="S40" s="214">
        <f t="shared" si="6"/>
        <v>18544.193573521468</v>
      </c>
      <c r="T40" s="214">
        <f t="shared" si="6"/>
        <v>18362.133633959616</v>
      </c>
      <c r="U40" s="214">
        <f t="shared" si="6"/>
        <v>18454.167618085758</v>
      </c>
      <c r="V40" s="214">
        <f t="shared" si="6"/>
        <v>20878.11530742564</v>
      </c>
      <c r="W40" s="214">
        <v>21696.205349668948</v>
      </c>
      <c r="X40" s="214">
        <v>22462.182895864444</v>
      </c>
      <c r="Y40" s="97">
        <f t="shared" si="5"/>
        <v>24747.666709871944</v>
      </c>
      <c r="Z40" s="187"/>
      <c r="AA40" s="187"/>
    </row>
    <row r="41" spans="3:30" x14ac:dyDescent="0.2">
      <c r="C41" s="25"/>
      <c r="D41" s="59"/>
      <c r="E41" s="60" t="s">
        <v>35</v>
      </c>
      <c r="F41" s="60"/>
      <c r="G41" s="60"/>
      <c r="H41" s="61"/>
      <c r="I41" s="62"/>
      <c r="J41" s="96">
        <f t="shared" si="1"/>
        <v>13905.386073282983</v>
      </c>
      <c r="K41" s="96">
        <f t="shared" si="2"/>
        <v>14111.931697144826</v>
      </c>
      <c r="L41" s="96">
        <f t="shared" si="2"/>
        <v>14677.315347799962</v>
      </c>
      <c r="M41" s="96">
        <f t="shared" si="3"/>
        <v>18734.939759036144</v>
      </c>
      <c r="N41" s="96">
        <f t="shared" ref="N41:V41" si="7">N17/N$62*100</f>
        <v>19347.010550996485</v>
      </c>
      <c r="O41" s="214">
        <f t="shared" si="7"/>
        <v>18968.926274777583</v>
      </c>
      <c r="P41" s="214">
        <f t="shared" si="7"/>
        <v>20133.356384423114</v>
      </c>
      <c r="Q41" s="214">
        <f t="shared" si="7"/>
        <v>19641.56043997945</v>
      </c>
      <c r="R41" s="214">
        <f t="shared" si="7"/>
        <v>19790.155029120928</v>
      </c>
      <c r="S41" s="214">
        <f t="shared" si="7"/>
        <v>19886.849758727261</v>
      </c>
      <c r="T41" s="214">
        <f t="shared" si="7"/>
        <v>19643.475946038368</v>
      </c>
      <c r="U41" s="214">
        <f t="shared" si="7"/>
        <v>20089.108294754264</v>
      </c>
      <c r="V41" s="214">
        <f t="shared" si="7"/>
        <v>21652.775690463292</v>
      </c>
      <c r="W41" s="214">
        <v>22543.217654683078</v>
      </c>
      <c r="X41" s="214">
        <v>23534.354111270084</v>
      </c>
      <c r="Y41" s="97">
        <f t="shared" si="5"/>
        <v>25823.362479758485</v>
      </c>
      <c r="Z41" s="187"/>
      <c r="AA41" s="187"/>
    </row>
    <row r="42" spans="3:30" x14ac:dyDescent="0.2">
      <c r="C42" s="25"/>
      <c r="D42" s="59"/>
      <c r="E42" s="60" t="s">
        <v>36</v>
      </c>
      <c r="F42" s="60"/>
      <c r="G42" s="60"/>
      <c r="H42" s="61"/>
      <c r="I42" s="62"/>
      <c r="J42" s="96">
        <f t="shared" si="1"/>
        <v>18797.728902992421</v>
      </c>
      <c r="K42" s="96">
        <f t="shared" si="2"/>
        <v>19212.451058306371</v>
      </c>
      <c r="L42" s="96">
        <f t="shared" si="2"/>
        <v>20558.964310135434</v>
      </c>
      <c r="M42" s="96">
        <f t="shared" si="3"/>
        <v>26630.120481927712</v>
      </c>
      <c r="N42" s="96">
        <f t="shared" ref="N42:V42" si="8">N18/N$62*100</f>
        <v>27783.1184056272</v>
      </c>
      <c r="O42" s="214">
        <f t="shared" si="8"/>
        <v>27268.019204556895</v>
      </c>
      <c r="P42" s="214">
        <f t="shared" si="8"/>
        <v>28563.776440120215</v>
      </c>
      <c r="Q42" s="214">
        <f t="shared" si="8"/>
        <v>27570.887817735984</v>
      </c>
      <c r="R42" s="214">
        <f t="shared" si="8"/>
        <v>28439.941059695404</v>
      </c>
      <c r="S42" s="214">
        <f t="shared" si="8"/>
        <v>27448.343391685903</v>
      </c>
      <c r="T42" s="214">
        <f t="shared" si="8"/>
        <v>27362.088479442944</v>
      </c>
      <c r="U42" s="214">
        <f t="shared" si="8"/>
        <v>27828.478298938717</v>
      </c>
      <c r="V42" s="214">
        <f t="shared" si="8"/>
        <v>28213.89103802132</v>
      </c>
      <c r="W42" s="214">
        <v>29716.464623832751</v>
      </c>
      <c r="X42" s="214">
        <v>31116.380340658856</v>
      </c>
      <c r="Y42" s="97">
        <f t="shared" si="5"/>
        <v>33591.931105975404</v>
      </c>
      <c r="Z42" s="187"/>
      <c r="AA42" s="187"/>
    </row>
    <row r="43" spans="3:30" x14ac:dyDescent="0.2">
      <c r="C43" s="25"/>
      <c r="D43" s="59"/>
      <c r="E43" s="60" t="s">
        <v>37</v>
      </c>
      <c r="F43" s="60"/>
      <c r="G43" s="60"/>
      <c r="H43" s="61"/>
      <c r="I43" s="62"/>
      <c r="J43" s="96">
        <f t="shared" si="1"/>
        <v>10567.539267015707</v>
      </c>
      <c r="K43" s="96">
        <f t="shared" si="2"/>
        <v>10620.795107033638</v>
      </c>
      <c r="L43" s="96">
        <f t="shared" si="2"/>
        <v>10691.287266870588</v>
      </c>
      <c r="M43" s="96">
        <f t="shared" si="3"/>
        <v>13731.325301204819</v>
      </c>
      <c r="N43" s="96">
        <f t="shared" ref="N43:V43" si="9">N19/N$62*100</f>
        <v>14157.092614302463</v>
      </c>
      <c r="O43" s="214">
        <f t="shared" si="9"/>
        <v>13764.379007792508</v>
      </c>
      <c r="P43" s="214">
        <f t="shared" si="9"/>
        <v>15257.417333754134</v>
      </c>
      <c r="Q43" s="214">
        <f t="shared" si="9"/>
        <v>15434.526098956258</v>
      </c>
      <c r="R43" s="214">
        <f t="shared" si="9"/>
        <v>15062.266063805746</v>
      </c>
      <c r="S43" s="214">
        <f t="shared" si="9"/>
        <v>14363.851121950402</v>
      </c>
      <c r="T43" s="214">
        <f t="shared" si="9"/>
        <v>14283.762328716315</v>
      </c>
      <c r="U43" s="214">
        <f t="shared" si="9"/>
        <v>14497.537479142396</v>
      </c>
      <c r="V43" s="214">
        <f t="shared" si="9"/>
        <v>14981.877177167602</v>
      </c>
      <c r="W43" s="214">
        <v>15641.010569297219</v>
      </c>
      <c r="X43" s="214">
        <v>16701.495981691955</v>
      </c>
      <c r="Y43" s="97">
        <f t="shared" si="5"/>
        <v>18313.912224289452</v>
      </c>
      <c r="Z43" s="187"/>
      <c r="AA43" s="187"/>
    </row>
    <row r="44" spans="3:30" x14ac:dyDescent="0.2">
      <c r="C44" s="25"/>
      <c r="D44" s="59"/>
      <c r="E44" s="60" t="s">
        <v>38</v>
      </c>
      <c r="F44" s="60"/>
      <c r="G44" s="60"/>
      <c r="H44" s="61"/>
      <c r="I44" s="62"/>
      <c r="J44" s="96">
        <f t="shared" si="1"/>
        <v>15640.837696335078</v>
      </c>
      <c r="K44" s="96">
        <f t="shared" si="2"/>
        <v>16051.9877675841</v>
      </c>
      <c r="L44" s="96">
        <f t="shared" si="2"/>
        <v>16598.8107675055</v>
      </c>
      <c r="M44" s="96">
        <f t="shared" si="3"/>
        <v>21093.975903614457</v>
      </c>
      <c r="N44" s="96">
        <f t="shared" ref="N44:V44" si="10">N20/N$62*100</f>
        <v>21821.805392731538</v>
      </c>
      <c r="O44" s="214">
        <f t="shared" si="10"/>
        <v>21275.344502497173</v>
      </c>
      <c r="P44" s="214">
        <f t="shared" si="10"/>
        <v>22227.26767247426</v>
      </c>
      <c r="Q44" s="214">
        <f t="shared" si="10"/>
        <v>22024.515414079757</v>
      </c>
      <c r="R44" s="214">
        <f t="shared" si="10"/>
        <v>22618.988036454415</v>
      </c>
      <c r="S44" s="214">
        <f t="shared" si="10"/>
        <v>23124.812594553758</v>
      </c>
      <c r="T44" s="214">
        <f t="shared" si="10"/>
        <v>22746.878168557829</v>
      </c>
      <c r="U44" s="214">
        <f t="shared" si="10"/>
        <v>22973.328537565198</v>
      </c>
      <c r="V44" s="214">
        <f t="shared" si="10"/>
        <v>23437.012389523465</v>
      </c>
      <c r="W44" s="214">
        <v>24232.084409736333</v>
      </c>
      <c r="X44" s="214">
        <v>25812.464667434273</v>
      </c>
      <c r="Y44" s="97">
        <f t="shared" si="5"/>
        <v>27983.198432048299</v>
      </c>
      <c r="Z44" s="187"/>
      <c r="AA44" s="187"/>
    </row>
    <row r="45" spans="3:30" x14ac:dyDescent="0.2">
      <c r="C45" s="25"/>
      <c r="D45" s="59"/>
      <c r="E45" s="60" t="s">
        <v>39</v>
      </c>
      <c r="F45" s="60"/>
      <c r="G45" s="60"/>
      <c r="H45" s="61"/>
      <c r="I45" s="62"/>
      <c r="J45" s="96">
        <f t="shared" si="1"/>
        <v>17994.764397905761</v>
      </c>
      <c r="K45" s="96">
        <f t="shared" si="2"/>
        <v>19471.967380224261</v>
      </c>
      <c r="L45" s="96">
        <f t="shared" si="2"/>
        <v>20511.23613273037</v>
      </c>
      <c r="M45" s="96">
        <f t="shared" si="3"/>
        <v>25875.903614457831</v>
      </c>
      <c r="N45" s="96">
        <f t="shared" ref="N45:V45" si="11">N21/N$62*100</f>
        <v>26464.243845252055</v>
      </c>
      <c r="O45" s="214">
        <f t="shared" si="11"/>
        <v>25823.83729865191</v>
      </c>
      <c r="P45" s="214">
        <f t="shared" si="11"/>
        <v>26663.22191881347</v>
      </c>
      <c r="Q45" s="214">
        <f t="shared" si="11"/>
        <v>26020.277018882593</v>
      </c>
      <c r="R45" s="214">
        <f t="shared" si="11"/>
        <v>26139.21114887928</v>
      </c>
      <c r="S45" s="214">
        <f t="shared" si="11"/>
        <v>25871.258793517205</v>
      </c>
      <c r="T45" s="214">
        <f t="shared" si="11"/>
        <v>25611.604865682704</v>
      </c>
      <c r="U45" s="214">
        <f t="shared" si="11"/>
        <v>25813.684472451489</v>
      </c>
      <c r="V45" s="214">
        <f t="shared" si="11"/>
        <v>26346.113124804771</v>
      </c>
      <c r="W45" s="214">
        <v>27459.381092866221</v>
      </c>
      <c r="X45" s="214">
        <v>28677.015937753953</v>
      </c>
      <c r="Y45" s="97">
        <f t="shared" si="5"/>
        <v>31163.041260352999</v>
      </c>
      <c r="Z45" s="187"/>
      <c r="AA45" s="187"/>
    </row>
    <row r="46" spans="3:30" x14ac:dyDescent="0.2">
      <c r="C46" s="25"/>
      <c r="D46" s="59"/>
      <c r="E46" s="60" t="s">
        <v>40</v>
      </c>
      <c r="F46" s="60"/>
      <c r="G46" s="60"/>
      <c r="H46" s="61"/>
      <c r="I46" s="62"/>
      <c r="J46" s="96">
        <f t="shared" si="1"/>
        <v>20323.560209424086</v>
      </c>
      <c r="K46" s="96">
        <f t="shared" si="2"/>
        <v>20436.289500509683</v>
      </c>
      <c r="L46" s="96">
        <f t="shared" si="2"/>
        <v>20204.948608884577</v>
      </c>
      <c r="M46" s="96">
        <f t="shared" si="3"/>
        <v>24468.674698795181</v>
      </c>
      <c r="N46" s="96">
        <f t="shared" ref="N46:V46" si="12">N22/N$62*100</f>
        <v>25899.17936694021</v>
      </c>
      <c r="O46" s="214">
        <f t="shared" si="12"/>
        <v>25184.549051569651</v>
      </c>
      <c r="P46" s="214">
        <f t="shared" si="12"/>
        <v>26782.544823696771</v>
      </c>
      <c r="Q46" s="214">
        <f t="shared" si="12"/>
        <v>26463.539769177787</v>
      </c>
      <c r="R46" s="214">
        <f t="shared" si="12"/>
        <v>25817.551978096024</v>
      </c>
      <c r="S46" s="214">
        <f t="shared" si="12"/>
        <v>24792.503500357543</v>
      </c>
      <c r="T46" s="214">
        <f t="shared" si="12"/>
        <v>25667.163880820401</v>
      </c>
      <c r="U46" s="214">
        <f t="shared" si="12"/>
        <v>24240.83055793793</v>
      </c>
      <c r="V46" s="214">
        <f t="shared" si="12"/>
        <v>21162.133437130175</v>
      </c>
      <c r="W46" s="214">
        <v>23839.794973613705</v>
      </c>
      <c r="X46" s="214">
        <v>25516.200792226969</v>
      </c>
      <c r="Y46" s="97">
        <f t="shared" si="5"/>
        <v>25886.764537160645</v>
      </c>
      <c r="Z46" s="187"/>
      <c r="AA46" s="187"/>
      <c r="AC46" s="175"/>
      <c r="AD46" s="175"/>
    </row>
    <row r="47" spans="3:30" x14ac:dyDescent="0.2">
      <c r="C47" s="25"/>
      <c r="D47" s="87"/>
      <c r="E47" s="88" t="s">
        <v>41</v>
      </c>
      <c r="F47" s="88"/>
      <c r="G47" s="88"/>
      <c r="H47" s="89"/>
      <c r="I47" s="90"/>
      <c r="J47" s="96">
        <f t="shared" si="1"/>
        <v>17498.429319371728</v>
      </c>
      <c r="K47" s="96">
        <f>K23/K$62*100</f>
        <v>17860.346585117226</v>
      </c>
      <c r="L47" s="96">
        <f>L23/L$62*100</f>
        <v>18596.654227790586</v>
      </c>
      <c r="M47" s="96">
        <f t="shared" si="3"/>
        <v>23333.734939759037</v>
      </c>
      <c r="N47" s="96">
        <f t="shared" ref="N47:V47" si="13">N23/N$62*100</f>
        <v>24247.36225087925</v>
      </c>
      <c r="O47" s="214">
        <f t="shared" si="13"/>
        <v>23577.430114331422</v>
      </c>
      <c r="P47" s="214">
        <f t="shared" si="13"/>
        <v>24870.972486155701</v>
      </c>
      <c r="Q47" s="214">
        <f t="shared" si="13"/>
        <v>23909.862515891466</v>
      </c>
      <c r="R47" s="214">
        <f t="shared" si="13"/>
        <v>23869.961210200214</v>
      </c>
      <c r="S47" s="214">
        <f t="shared" si="13"/>
        <v>24868.651675786346</v>
      </c>
      <c r="T47" s="214">
        <f t="shared" si="13"/>
        <v>24350.679046037872</v>
      </c>
      <c r="U47" s="214">
        <f t="shared" si="13"/>
        <v>25005.392581814634</v>
      </c>
      <c r="V47" s="214">
        <f t="shared" si="13"/>
        <v>26098.259713509644</v>
      </c>
      <c r="W47" s="214">
        <v>26967.024511684598</v>
      </c>
      <c r="X47" s="214">
        <v>26912.001320455602</v>
      </c>
      <c r="Y47" s="97">
        <f t="shared" si="5"/>
        <v>29227.793254813019</v>
      </c>
      <c r="Z47" s="187"/>
      <c r="AA47" s="187"/>
      <c r="AC47" s="175"/>
      <c r="AD47" s="175"/>
    </row>
    <row r="48" spans="3:30" ht="13.5" thickBot="1" x14ac:dyDescent="0.25">
      <c r="C48" s="25"/>
      <c r="D48" s="91"/>
      <c r="E48" s="45" t="s">
        <v>42</v>
      </c>
      <c r="F48" s="45"/>
      <c r="G48" s="45"/>
      <c r="H48" s="46"/>
      <c r="I48" s="47"/>
      <c r="J48" s="98" t="s">
        <v>44</v>
      </c>
      <c r="K48" s="98" t="s">
        <v>44</v>
      </c>
      <c r="L48" s="98">
        <f>L24/L$62*100</f>
        <v>18540.242641356133</v>
      </c>
      <c r="M48" s="98">
        <f t="shared" si="3"/>
        <v>23098.795180722889</v>
      </c>
      <c r="N48" s="98">
        <f t="shared" ref="N48:V48" si="14">N24/N$62*100</f>
        <v>24282.53223915592</v>
      </c>
      <c r="O48" s="215">
        <f t="shared" si="14"/>
        <v>24401.596366907223</v>
      </c>
      <c r="P48" s="215">
        <f t="shared" si="14"/>
        <v>25583.948838340002</v>
      </c>
      <c r="Q48" s="215">
        <f t="shared" si="14"/>
        <v>24541.081198720032</v>
      </c>
      <c r="R48" s="215">
        <f t="shared" si="14"/>
        <v>24970.709555570287</v>
      </c>
      <c r="S48" s="215">
        <f t="shared" si="14"/>
        <v>25421.253671913746</v>
      </c>
      <c r="T48" s="215">
        <f t="shared" si="14"/>
        <v>25784.019956237131</v>
      </c>
      <c r="U48" s="215">
        <f t="shared" si="14"/>
        <v>25959.816420013329</v>
      </c>
      <c r="V48" s="215">
        <f t="shared" si="14"/>
        <v>27137.247035424149</v>
      </c>
      <c r="W48" s="215">
        <v>28625.204201416786</v>
      </c>
      <c r="X48" s="215">
        <v>29643.894769810147</v>
      </c>
      <c r="Y48" s="99">
        <f t="shared" si="5"/>
        <v>31751.194052008312</v>
      </c>
      <c r="Z48" s="187"/>
      <c r="AA48" s="187"/>
      <c r="AC48" s="175"/>
      <c r="AD48" s="175"/>
    </row>
    <row r="49" spans="3:30" ht="13.5" thickBot="1" x14ac:dyDescent="0.25">
      <c r="C49" s="25"/>
      <c r="D49" s="50" t="s">
        <v>43</v>
      </c>
      <c r="E49" s="51"/>
      <c r="F49" s="51"/>
      <c r="G49" s="51"/>
      <c r="H49" s="51"/>
      <c r="I49" s="51"/>
      <c r="J49" s="101"/>
      <c r="K49" s="101"/>
      <c r="L49" s="101"/>
      <c r="M49" s="101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87"/>
      <c r="AA49" s="187"/>
      <c r="AC49" s="175"/>
      <c r="AD49" s="175"/>
    </row>
    <row r="50" spans="3:30" x14ac:dyDescent="0.2">
      <c r="C50" s="25"/>
      <c r="D50" s="79"/>
      <c r="E50" s="80" t="s">
        <v>32</v>
      </c>
      <c r="F50" s="80"/>
      <c r="G50" s="80"/>
      <c r="H50" s="81"/>
      <c r="I50" s="82"/>
      <c r="J50" s="94">
        <f>J26/J$62*100</f>
        <v>14529.842931937173</v>
      </c>
      <c r="K50" s="94">
        <f>K26/K$62*100</f>
        <v>15119.266055045873</v>
      </c>
      <c r="L50" s="94">
        <f>L26/L$62*100</f>
        <v>15751.701807840913</v>
      </c>
      <c r="M50" s="94">
        <f>M26/M$62*100</f>
        <v>20328.915662650601</v>
      </c>
      <c r="N50" s="94">
        <f t="shared" ref="N50:V50" si="15">N26/N$62*100</f>
        <v>20649.47245017585</v>
      </c>
      <c r="O50" s="213">
        <f t="shared" si="15"/>
        <v>20034.003026688548</v>
      </c>
      <c r="P50" s="213">
        <f t="shared" si="15"/>
        <v>20801.957954501962</v>
      </c>
      <c r="Q50" s="213">
        <f t="shared" si="15"/>
        <v>19999.20477687657</v>
      </c>
      <c r="R50" s="213">
        <f t="shared" si="15"/>
        <v>20298.694937471239</v>
      </c>
      <c r="S50" s="213">
        <f t="shared" si="15"/>
        <v>22013.834161527306</v>
      </c>
      <c r="T50" s="213">
        <f t="shared" si="15"/>
        <v>21962.957481455964</v>
      </c>
      <c r="U50" s="213">
        <f t="shared" si="15"/>
        <v>22245.576464587106</v>
      </c>
      <c r="V50" s="213">
        <f t="shared" si="15"/>
        <v>22687.05383137237</v>
      </c>
      <c r="W50" s="213">
        <v>23646.317734703662</v>
      </c>
      <c r="X50" s="213">
        <v>24625.419085208774</v>
      </c>
      <c r="Y50" s="95">
        <f t="shared" si="5"/>
        <v>26760.549053981929</v>
      </c>
      <c r="Z50" s="187"/>
      <c r="AA50" s="187"/>
      <c r="AC50" s="175"/>
      <c r="AD50" s="175"/>
    </row>
    <row r="51" spans="3:30" x14ac:dyDescent="0.2">
      <c r="C51" s="25"/>
      <c r="D51" s="59"/>
      <c r="E51" s="60" t="s">
        <v>33</v>
      </c>
      <c r="F51" s="60"/>
      <c r="G51" s="60"/>
      <c r="H51" s="61"/>
      <c r="I51" s="62"/>
      <c r="J51" s="96">
        <f t="shared" ref="J51:J59" si="16">J27/J$62*100</f>
        <v>19861.780104712041</v>
      </c>
      <c r="K51" s="96">
        <f t="shared" ref="K51:L58" si="17">K27/K$62*100</f>
        <v>20041.794087665647</v>
      </c>
      <c r="L51" s="96">
        <f t="shared" si="17"/>
        <v>19730.295011819711</v>
      </c>
      <c r="M51" s="96">
        <f t="shared" ref="M51:M60" si="18">M27/M$62*100</f>
        <v>24856.626506024095</v>
      </c>
      <c r="N51" s="96">
        <f t="shared" ref="N51:V51" si="19">N27/N$62*100</f>
        <v>25665.88511137163</v>
      </c>
      <c r="O51" s="214">
        <f t="shared" si="19"/>
        <v>25120.678858049887</v>
      </c>
      <c r="P51" s="214">
        <f t="shared" si="19"/>
        <v>26102.185718528199</v>
      </c>
      <c r="Q51" s="214">
        <f t="shared" si="19"/>
        <v>25245.638019332098</v>
      </c>
      <c r="R51" s="214">
        <f t="shared" si="19"/>
        <v>25886.926563199217</v>
      </c>
      <c r="S51" s="214">
        <f t="shared" si="19"/>
        <v>26859.900001154823</v>
      </c>
      <c r="T51" s="214">
        <f t="shared" si="19"/>
        <v>26712.702643611265</v>
      </c>
      <c r="U51" s="214">
        <f t="shared" si="19"/>
        <v>26943.407899097678</v>
      </c>
      <c r="V51" s="214">
        <f t="shared" si="19"/>
        <v>27444.816419080711</v>
      </c>
      <c r="W51" s="214">
        <v>28293.712088015076</v>
      </c>
      <c r="X51" s="214">
        <v>29322.099231338194</v>
      </c>
      <c r="Y51" s="97">
        <f t="shared" si="5"/>
        <v>31694.745009944927</v>
      </c>
      <c r="Z51" s="187"/>
      <c r="AA51" s="187"/>
      <c r="AC51" s="175"/>
      <c r="AD51" s="175"/>
    </row>
    <row r="52" spans="3:30" x14ac:dyDescent="0.2">
      <c r="C52" s="25"/>
      <c r="D52" s="59"/>
      <c r="E52" s="60" t="s">
        <v>34</v>
      </c>
      <c r="F52" s="60"/>
      <c r="G52" s="60"/>
      <c r="H52" s="61"/>
      <c r="I52" s="62"/>
      <c r="J52" s="96">
        <f t="shared" si="16"/>
        <v>17592.670157068063</v>
      </c>
      <c r="K52" s="96">
        <f t="shared" si="17"/>
        <v>17704.383282364935</v>
      </c>
      <c r="L52" s="96">
        <f t="shared" si="17"/>
        <v>18338.886772367125</v>
      </c>
      <c r="M52" s="96">
        <f t="shared" si="18"/>
        <v>23428.915662650601</v>
      </c>
      <c r="N52" s="96">
        <f t="shared" ref="N52:V52" si="20">N28/N$62*100</f>
        <v>23660.023446658852</v>
      </c>
      <c r="O52" s="214">
        <f t="shared" si="20"/>
        <v>22836.534317475442</v>
      </c>
      <c r="P52" s="214">
        <f t="shared" si="20"/>
        <v>23675.500090490143</v>
      </c>
      <c r="Q52" s="214">
        <f t="shared" si="20"/>
        <v>22908.160927254718</v>
      </c>
      <c r="R52" s="214">
        <f t="shared" si="20"/>
        <v>23209.584534718346</v>
      </c>
      <c r="S52" s="214">
        <f t="shared" si="20"/>
        <v>24112.374582898163</v>
      </c>
      <c r="T52" s="214">
        <f t="shared" si="20"/>
        <v>24008.287620917032</v>
      </c>
      <c r="U52" s="214">
        <f t="shared" si="20"/>
        <v>24208.078572906157</v>
      </c>
      <c r="V52" s="214">
        <f t="shared" si="20"/>
        <v>24725.889720745385</v>
      </c>
      <c r="W52" s="214">
        <v>25775.196750690935</v>
      </c>
      <c r="X52" s="214">
        <v>26433.485098314883</v>
      </c>
      <c r="Y52" s="97">
        <f t="shared" si="5"/>
        <v>29115.075346917336</v>
      </c>
      <c r="Z52" s="187"/>
      <c r="AA52" s="187"/>
      <c r="AC52" s="175"/>
      <c r="AD52" s="175"/>
    </row>
    <row r="53" spans="3:30" x14ac:dyDescent="0.2">
      <c r="C53" s="25"/>
      <c r="D53" s="59"/>
      <c r="E53" s="60" t="s">
        <v>35</v>
      </c>
      <c r="F53" s="60"/>
      <c r="G53" s="60"/>
      <c r="H53" s="61"/>
      <c r="I53" s="62"/>
      <c r="J53" s="96">
        <f t="shared" si="16"/>
        <v>16889.080258723807</v>
      </c>
      <c r="K53" s="96">
        <f t="shared" si="17"/>
        <v>17217.97016481719</v>
      </c>
      <c r="L53" s="96">
        <f t="shared" si="17"/>
        <v>17361.976180160895</v>
      </c>
      <c r="M53" s="96">
        <f t="shared" si="18"/>
        <v>22046.987951807227</v>
      </c>
      <c r="N53" s="96">
        <f t="shared" ref="N53:V53" si="21">N29/N$62*100</f>
        <v>22495.896834701056</v>
      </c>
      <c r="O53" s="214">
        <f t="shared" si="21"/>
        <v>21976.367890051144</v>
      </c>
      <c r="P53" s="214">
        <f t="shared" si="21"/>
        <v>22980.743086826835</v>
      </c>
      <c r="Q53" s="214">
        <f t="shared" si="21"/>
        <v>21942.773671916711</v>
      </c>
      <c r="R53" s="214">
        <f t="shared" si="21"/>
        <v>22626.02857073327</v>
      </c>
      <c r="S53" s="214">
        <f t="shared" si="21"/>
        <v>23147.319066625216</v>
      </c>
      <c r="T53" s="214">
        <f t="shared" si="21"/>
        <v>23110.7482098211</v>
      </c>
      <c r="U53" s="214">
        <f t="shared" si="21"/>
        <v>23629.077828460682</v>
      </c>
      <c r="V53" s="214">
        <f t="shared" si="21"/>
        <v>23758.699643009037</v>
      </c>
      <c r="W53" s="214">
        <v>24538.715375534717</v>
      </c>
      <c r="X53" s="214">
        <v>25378.696079766501</v>
      </c>
      <c r="Y53" s="97">
        <f t="shared" si="5"/>
        <v>27882.552137996434</v>
      </c>
      <c r="Z53" s="187"/>
      <c r="AA53" s="187"/>
      <c r="AC53" s="175"/>
      <c r="AD53" s="175"/>
    </row>
    <row r="54" spans="3:30" x14ac:dyDescent="0.2">
      <c r="C54" s="25"/>
      <c r="D54" s="59"/>
      <c r="E54" s="60" t="s">
        <v>36</v>
      </c>
      <c r="F54" s="60"/>
      <c r="G54" s="60"/>
      <c r="H54" s="61"/>
      <c r="I54" s="62"/>
      <c r="J54" s="96">
        <f t="shared" si="16"/>
        <v>20425.816018757392</v>
      </c>
      <c r="K54" s="96">
        <f t="shared" si="17"/>
        <v>21079.926860558426</v>
      </c>
      <c r="L54" s="96">
        <f t="shared" si="17"/>
        <v>21835.408941399608</v>
      </c>
      <c r="M54" s="96">
        <f t="shared" si="18"/>
        <v>28009.638554216865</v>
      </c>
      <c r="N54" s="96">
        <f t="shared" ref="N54:V54" si="22">N30/N$62*100</f>
        <v>29398.593200468935</v>
      </c>
      <c r="O54" s="214">
        <f t="shared" si="22"/>
        <v>28799.284463064356</v>
      </c>
      <c r="P54" s="214">
        <f t="shared" si="22"/>
        <v>30002.832492229969</v>
      </c>
      <c r="Q54" s="214">
        <f t="shared" si="22"/>
        <v>28933.069236720043</v>
      </c>
      <c r="R54" s="214">
        <f t="shared" si="22"/>
        <v>29720.246772774077</v>
      </c>
      <c r="S54" s="214">
        <f t="shared" si="22"/>
        <v>28908.024448520922</v>
      </c>
      <c r="T54" s="214">
        <f t="shared" si="22"/>
        <v>28666.610863380698</v>
      </c>
      <c r="U54" s="214">
        <f t="shared" si="22"/>
        <v>29029.489501966866</v>
      </c>
      <c r="V54" s="214">
        <f t="shared" si="22"/>
        <v>29512.090899121064</v>
      </c>
      <c r="W54" s="214">
        <v>30998.545097680879</v>
      </c>
      <c r="X54" s="214">
        <v>32318.20373535324</v>
      </c>
      <c r="Y54" s="97">
        <f t="shared" si="5"/>
        <v>34770.638375730414</v>
      </c>
      <c r="Z54" s="187"/>
      <c r="AA54" s="187"/>
      <c r="AC54" s="175"/>
      <c r="AD54" s="175"/>
    </row>
    <row r="55" spans="3:30" x14ac:dyDescent="0.2">
      <c r="C55" s="25"/>
      <c r="D55" s="59"/>
      <c r="E55" s="60" t="s">
        <v>37</v>
      </c>
      <c r="F55" s="60"/>
      <c r="G55" s="60"/>
      <c r="H55" s="61"/>
      <c r="I55" s="62"/>
      <c r="J55" s="96">
        <f t="shared" si="16"/>
        <v>12462.82722513089</v>
      </c>
      <c r="K55" s="96">
        <f t="shared" si="17"/>
        <v>13539.245667686035</v>
      </c>
      <c r="L55" s="96">
        <f t="shared" si="17"/>
        <v>14244.602914815681</v>
      </c>
      <c r="M55" s="96">
        <f t="shared" si="18"/>
        <v>15181.927710843374</v>
      </c>
      <c r="N55" s="96">
        <f t="shared" ref="N55:V55" si="23">N31/N$62*100</f>
        <v>19045.720984759671</v>
      </c>
      <c r="O55" s="214">
        <f t="shared" si="23"/>
        <v>21446.371382614518</v>
      </c>
      <c r="P55" s="214">
        <f t="shared" si="23"/>
        <v>20794.107393224789</v>
      </c>
      <c r="Q55" s="214">
        <f t="shared" si="23"/>
        <v>22326.88920752575</v>
      </c>
      <c r="R55" s="214">
        <f t="shared" si="23"/>
        <v>20777.551157946888</v>
      </c>
      <c r="S55" s="214">
        <f t="shared" si="23"/>
        <v>22334.560184157152</v>
      </c>
      <c r="T55" s="214">
        <f t="shared" si="23"/>
        <v>26961.816045652904</v>
      </c>
      <c r="U55" s="214">
        <f t="shared" si="23"/>
        <v>23162.131191113058</v>
      </c>
      <c r="V55" s="214">
        <f t="shared" si="23"/>
        <v>22253.443393190453</v>
      </c>
      <c r="W55" s="214">
        <v>21150.153505343202</v>
      </c>
      <c r="X55" s="214">
        <v>23057.79178790818</v>
      </c>
      <c r="Y55" s="97">
        <f t="shared" si="5"/>
        <v>19633.03521469617</v>
      </c>
      <c r="Z55" s="187"/>
      <c r="AA55" s="187"/>
      <c r="AC55" s="175"/>
      <c r="AD55" s="175"/>
    </row>
    <row r="56" spans="3:30" x14ac:dyDescent="0.2">
      <c r="C56" s="25"/>
      <c r="D56" s="59"/>
      <c r="E56" s="60" t="s">
        <v>38</v>
      </c>
      <c r="F56" s="60"/>
      <c r="G56" s="60"/>
      <c r="H56" s="61"/>
      <c r="I56" s="62"/>
      <c r="J56" s="96">
        <f t="shared" si="16"/>
        <v>17996.858638743455</v>
      </c>
      <c r="K56" s="96">
        <f t="shared" si="17"/>
        <v>18482.161060142713</v>
      </c>
      <c r="L56" s="96">
        <f t="shared" si="17"/>
        <v>19227.124479701386</v>
      </c>
      <c r="M56" s="96">
        <f t="shared" si="18"/>
        <v>24385.542168674699</v>
      </c>
      <c r="N56" s="96">
        <f t="shared" ref="N56:V56" si="24">N32/N$62*100</f>
        <v>25282.53223915592</v>
      </c>
      <c r="O56" s="214">
        <f t="shared" si="24"/>
        <v>24682.929575996088</v>
      </c>
      <c r="P56" s="214">
        <f t="shared" si="24"/>
        <v>25358.152229927968</v>
      </c>
      <c r="Q56" s="214">
        <f t="shared" si="24"/>
        <v>24582.390338927664</v>
      </c>
      <c r="R56" s="214">
        <f t="shared" si="24"/>
        <v>25758.256928028833</v>
      </c>
      <c r="S56" s="214">
        <f t="shared" si="24"/>
        <v>26755.686350925243</v>
      </c>
      <c r="T56" s="214">
        <f t="shared" si="24"/>
        <v>26365.304409754055</v>
      </c>
      <c r="U56" s="214">
        <f t="shared" si="24"/>
        <v>26703.563029208617</v>
      </c>
      <c r="V56" s="214">
        <f t="shared" si="24"/>
        <v>27322.237786979822</v>
      </c>
      <c r="W56" s="214">
        <v>28217.915944069246</v>
      </c>
      <c r="X56" s="214">
        <v>29653.340760732306</v>
      </c>
      <c r="Y56" s="97">
        <f t="shared" si="5"/>
        <v>32148.159058910795</v>
      </c>
      <c r="Z56" s="187"/>
      <c r="AA56" s="187"/>
      <c r="AC56" s="175"/>
      <c r="AD56" s="175"/>
    </row>
    <row r="57" spans="3:30" x14ac:dyDescent="0.2">
      <c r="C57" s="25"/>
      <c r="D57" s="59"/>
      <c r="E57" s="60" t="s">
        <v>39</v>
      </c>
      <c r="F57" s="60"/>
      <c r="G57" s="60"/>
      <c r="H57" s="61"/>
      <c r="I57" s="62"/>
      <c r="J57" s="96">
        <f t="shared" si="16"/>
        <v>18917.277486910996</v>
      </c>
      <c r="K57" s="96">
        <f t="shared" si="17"/>
        <v>20530.071355759428</v>
      </c>
      <c r="L57" s="96">
        <f t="shared" si="17"/>
        <v>21674.823491833726</v>
      </c>
      <c r="M57" s="96">
        <f t="shared" si="18"/>
        <v>27326.506024096387</v>
      </c>
      <c r="N57" s="96">
        <f t="shared" ref="N57:V57" si="25">N33/N$62*100</f>
        <v>27940.211019929659</v>
      </c>
      <c r="O57" s="214">
        <f t="shared" si="25"/>
        <v>27206.716625080026</v>
      </c>
      <c r="P57" s="214">
        <f t="shared" si="25"/>
        <v>27903.186248543716</v>
      </c>
      <c r="Q57" s="214">
        <f t="shared" si="25"/>
        <v>27099.518804078627</v>
      </c>
      <c r="R57" s="214">
        <f t="shared" si="25"/>
        <v>27273.254006800118</v>
      </c>
      <c r="S57" s="214">
        <f t="shared" si="25"/>
        <v>27011.249507079738</v>
      </c>
      <c r="T57" s="214">
        <f t="shared" si="25"/>
        <v>26687.614257212037</v>
      </c>
      <c r="U57" s="214">
        <f t="shared" si="25"/>
        <v>26893.273310980432</v>
      </c>
      <c r="V57" s="214">
        <f t="shared" si="25"/>
        <v>27452.188810205189</v>
      </c>
      <c r="W57" s="214">
        <v>28637.455754033941</v>
      </c>
      <c r="X57" s="214">
        <v>29823.413716719802</v>
      </c>
      <c r="Y57" s="97">
        <f t="shared" si="5"/>
        <v>32406.136849007027</v>
      </c>
      <c r="Z57" s="187"/>
      <c r="AA57" s="187"/>
    </row>
    <row r="58" spans="3:30" x14ac:dyDescent="0.2">
      <c r="C58" s="25"/>
      <c r="D58" s="59"/>
      <c r="E58" s="60" t="s">
        <v>40</v>
      </c>
      <c r="F58" s="60"/>
      <c r="G58" s="60"/>
      <c r="H58" s="61"/>
      <c r="I58" s="62"/>
      <c r="J58" s="96">
        <f t="shared" si="16"/>
        <v>21611.518324607328</v>
      </c>
      <c r="K58" s="96">
        <f t="shared" si="17"/>
        <v>21708.460754332315</v>
      </c>
      <c r="L58" s="96">
        <f t="shared" si="17"/>
        <v>21690.488575412393</v>
      </c>
      <c r="M58" s="96">
        <f t="shared" si="18"/>
        <v>26096.385542168675</v>
      </c>
      <c r="N58" s="96">
        <f t="shared" ref="N58:V58" si="26">N34/N$62*100</f>
        <v>27950.762016412664</v>
      </c>
      <c r="O58" s="214">
        <f t="shared" si="26"/>
        <v>26904.099301834292</v>
      </c>
      <c r="P58" s="214">
        <f t="shared" si="26"/>
        <v>28593.584032791023</v>
      </c>
      <c r="Q58" s="214">
        <f t="shared" si="26"/>
        <v>28821.1112602672</v>
      </c>
      <c r="R58" s="214">
        <f t="shared" si="26"/>
        <v>28123.269349697792</v>
      </c>
      <c r="S58" s="214">
        <f t="shared" si="26"/>
        <v>26796.204577783275</v>
      </c>
      <c r="T58" s="214">
        <f t="shared" si="26"/>
        <v>27613.592808819736</v>
      </c>
      <c r="U58" s="214">
        <f t="shared" si="26"/>
        <v>26261.535823480932</v>
      </c>
      <c r="V58" s="214">
        <f t="shared" si="26"/>
        <v>23196.745416633879</v>
      </c>
      <c r="W58" s="214">
        <v>25751.354721561198</v>
      </c>
      <c r="X58" s="214">
        <v>27546.412647798155</v>
      </c>
      <c r="Y58" s="97">
        <f t="shared" si="5"/>
        <v>27480.948787788493</v>
      </c>
      <c r="Z58" s="187"/>
      <c r="AA58" s="187"/>
    </row>
    <row r="59" spans="3:30" x14ac:dyDescent="0.2">
      <c r="C59" s="25"/>
      <c r="D59" s="87"/>
      <c r="E59" s="88" t="s">
        <v>41</v>
      </c>
      <c r="F59" s="88"/>
      <c r="G59" s="88"/>
      <c r="H59" s="89"/>
      <c r="I59" s="90"/>
      <c r="J59" s="96">
        <f t="shared" si="16"/>
        <v>21197.905759162306</v>
      </c>
      <c r="K59" s="96">
        <f>K35/K$62*100</f>
        <v>21415.902140672784</v>
      </c>
      <c r="L59" s="96">
        <f>L35/L$62*100</f>
        <v>21084.248737620943</v>
      </c>
      <c r="M59" s="96">
        <f t="shared" si="18"/>
        <v>26008.433734939757</v>
      </c>
      <c r="N59" s="96">
        <f t="shared" ref="N59:V59" si="27">N35/N$62*100</f>
        <v>26751.465416178195</v>
      </c>
      <c r="O59" s="214">
        <f t="shared" si="27"/>
        <v>25810.210439589257</v>
      </c>
      <c r="P59" s="214">
        <f t="shared" si="27"/>
        <v>26762.296540983691</v>
      </c>
      <c r="Q59" s="214">
        <f t="shared" si="27"/>
        <v>25612.029580930164</v>
      </c>
      <c r="R59" s="214">
        <f t="shared" si="27"/>
        <v>25896.777366831346</v>
      </c>
      <c r="S59" s="214">
        <f t="shared" si="27"/>
        <v>27107.47734823971</v>
      </c>
      <c r="T59" s="214">
        <f t="shared" si="27"/>
        <v>26569.262273162298</v>
      </c>
      <c r="U59" s="214">
        <f t="shared" si="27"/>
        <v>27303.16493342508</v>
      </c>
      <c r="V59" s="214">
        <f t="shared" si="27"/>
        <v>27608.292573789997</v>
      </c>
      <c r="W59" s="214">
        <v>28527.397523084386</v>
      </c>
      <c r="X59" s="214">
        <v>27721.880106172317</v>
      </c>
      <c r="Y59" s="97">
        <f t="shared" si="5"/>
        <v>29994.720049932977</v>
      </c>
      <c r="Z59" s="187"/>
      <c r="AA59" s="187"/>
    </row>
    <row r="60" spans="3:30" ht="13.5" thickBot="1" x14ac:dyDescent="0.25">
      <c r="C60" s="25"/>
      <c r="D60" s="91"/>
      <c r="E60" s="45" t="s">
        <v>42</v>
      </c>
      <c r="F60" s="45"/>
      <c r="G60" s="45"/>
      <c r="H60" s="46"/>
      <c r="I60" s="47"/>
      <c r="J60" s="98" t="s">
        <v>44</v>
      </c>
      <c r="K60" s="98" t="s">
        <v>44</v>
      </c>
      <c r="L60" s="98">
        <f>L36/L$62*100</f>
        <v>20473.018652334449</v>
      </c>
      <c r="M60" s="98">
        <f t="shared" si="18"/>
        <v>25144.578313253012</v>
      </c>
      <c r="N60" s="98">
        <f t="shared" ref="N60:V60" si="28">N36/N$62*100</f>
        <v>26118.405627198124</v>
      </c>
      <c r="O60" s="215">
        <f t="shared" si="28"/>
        <v>26229.698963252285</v>
      </c>
      <c r="P60" s="215">
        <f t="shared" si="28"/>
        <v>27092.933506853082</v>
      </c>
      <c r="Q60" s="215">
        <f t="shared" si="28"/>
        <v>26504.289786941346</v>
      </c>
      <c r="R60" s="215">
        <f t="shared" si="28"/>
        <v>27079.978627450306</v>
      </c>
      <c r="S60" s="215">
        <f t="shared" si="28"/>
        <v>27318.177475424072</v>
      </c>
      <c r="T60" s="215">
        <f t="shared" si="28"/>
        <v>27639.596475960247</v>
      </c>
      <c r="U60" s="215">
        <f t="shared" si="28"/>
        <v>27786.970923511963</v>
      </c>
      <c r="V60" s="215">
        <f t="shared" si="28"/>
        <v>28794.704737131058</v>
      </c>
      <c r="W60" s="215">
        <v>30058.211155379911</v>
      </c>
      <c r="X60" s="215">
        <v>31009.559259408172</v>
      </c>
      <c r="Y60" s="99">
        <f t="shared" si="5"/>
        <v>33034.481599768915</v>
      </c>
      <c r="Z60" s="187"/>
      <c r="AA60" s="187"/>
    </row>
    <row r="61" spans="3:30" ht="13.5" thickBot="1" x14ac:dyDescent="0.25">
      <c r="C61" s="25"/>
      <c r="D61" s="50" t="s">
        <v>45</v>
      </c>
      <c r="E61" s="51"/>
      <c r="F61" s="51"/>
      <c r="G61" s="51"/>
      <c r="H61" s="51"/>
      <c r="I61" s="51"/>
      <c r="J61" s="52"/>
      <c r="K61" s="52"/>
      <c r="L61" s="52"/>
      <c r="M61" s="52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76"/>
    </row>
    <row r="62" spans="3:30" x14ac:dyDescent="0.2">
      <c r="C62" s="25"/>
      <c r="D62" s="59"/>
      <c r="E62" s="60" t="s">
        <v>214</v>
      </c>
      <c r="F62" s="60"/>
      <c r="G62" s="60"/>
      <c r="H62" s="61"/>
      <c r="I62" s="62"/>
      <c r="J62" s="253">
        <v>95.5</v>
      </c>
      <c r="K62" s="253">
        <v>98.1</v>
      </c>
      <c r="L62" s="253">
        <v>100</v>
      </c>
      <c r="M62" s="253">
        <v>83</v>
      </c>
      <c r="N62" s="253">
        <v>85.3</v>
      </c>
      <c r="O62" s="254">
        <v>90.7</v>
      </c>
      <c r="P62" s="254">
        <v>91.7</v>
      </c>
      <c r="Q62" s="254">
        <v>93</v>
      </c>
      <c r="R62" s="254">
        <v>94.8</v>
      </c>
      <c r="S62" s="254">
        <v>97.9</v>
      </c>
      <c r="T62" s="254">
        <v>99.3</v>
      </c>
      <c r="U62" s="254">
        <v>99.7</v>
      </c>
      <c r="V62" s="254">
        <v>100</v>
      </c>
      <c r="W62" s="254">
        <v>100.7</v>
      </c>
      <c r="X62" s="254">
        <v>103.1</v>
      </c>
      <c r="Y62" s="262">
        <v>105.3</v>
      </c>
      <c r="Z62" s="76"/>
      <c r="AC62" s="175"/>
    </row>
    <row r="63" spans="3:30" ht="13.5" thickBot="1" x14ac:dyDescent="0.25">
      <c r="C63" s="25"/>
      <c r="D63" s="91"/>
      <c r="E63" s="45" t="s">
        <v>46</v>
      </c>
      <c r="F63" s="45"/>
      <c r="G63" s="45"/>
      <c r="H63" s="46"/>
      <c r="I63" s="47"/>
      <c r="J63" s="255">
        <v>1E-3</v>
      </c>
      <c r="K63" s="255">
        <v>2.8000000000000001E-2</v>
      </c>
      <c r="L63" s="255">
        <v>1.9E-2</v>
      </c>
      <c r="M63" s="255">
        <v>2.5000000000000001E-2</v>
      </c>
      <c r="N63" s="255">
        <v>2.8000000000000001E-2</v>
      </c>
      <c r="O63" s="256">
        <v>6.3E-2</v>
      </c>
      <c r="P63" s="256">
        <v>0.01</v>
      </c>
      <c r="Q63" s="256">
        <v>1.4999999999999999E-2</v>
      </c>
      <c r="R63" s="256">
        <v>1.9E-2</v>
      </c>
      <c r="S63" s="256">
        <v>3.3000000000000002E-2</v>
      </c>
      <c r="T63" s="256">
        <v>1.4E-2</v>
      </c>
      <c r="U63" s="256">
        <v>4.0000000000000001E-3</v>
      </c>
      <c r="V63" s="256">
        <v>3.0000000000000001E-3</v>
      </c>
      <c r="W63" s="256">
        <v>7.0000000000000001E-3</v>
      </c>
      <c r="X63" s="256">
        <v>2.5000000000000001E-2</v>
      </c>
      <c r="Y63" s="263">
        <v>2.1000000000000001E-2</v>
      </c>
      <c r="Z63" s="76"/>
    </row>
    <row r="64" spans="3:30" ht="13.5" x14ac:dyDescent="0.25">
      <c r="D64" s="77" t="s">
        <v>82</v>
      </c>
      <c r="E64" s="78"/>
      <c r="F64" s="78"/>
      <c r="G64" s="78"/>
      <c r="H64" s="78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65" t="s">
        <v>192</v>
      </c>
      <c r="Z64" s="68" t="s">
        <v>82</v>
      </c>
    </row>
    <row r="68" spans="10:24" x14ac:dyDescent="0.2"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</row>
    <row r="69" spans="10:24" x14ac:dyDescent="0.2"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</row>
    <row r="70" spans="10:24" x14ac:dyDescent="0.2"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</row>
    <row r="71" spans="10:24" x14ac:dyDescent="0.2"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</row>
    <row r="72" spans="10:24" x14ac:dyDescent="0.2"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</row>
    <row r="73" spans="10:24" x14ac:dyDescent="0.2"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</row>
    <row r="74" spans="10:24" x14ac:dyDescent="0.2"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</row>
    <row r="75" spans="10:24" x14ac:dyDescent="0.2"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</row>
    <row r="76" spans="10:24" x14ac:dyDescent="0.2"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</row>
    <row r="77" spans="10:24" x14ac:dyDescent="0.2"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</row>
    <row r="78" spans="10:24" x14ac:dyDescent="0.2"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</row>
  </sheetData>
  <mergeCells count="18">
    <mergeCell ref="D6:Y6"/>
    <mergeCell ref="D7:I11"/>
    <mergeCell ref="J7:J10"/>
    <mergeCell ref="Y7:Y10"/>
    <mergeCell ref="K7:K10"/>
    <mergeCell ref="L7:L10"/>
    <mergeCell ref="M7:M10"/>
    <mergeCell ref="T7:T10"/>
    <mergeCell ref="N7:N10"/>
    <mergeCell ref="O7:O10"/>
    <mergeCell ref="V7:V10"/>
    <mergeCell ref="P7:P10"/>
    <mergeCell ref="R7:R10"/>
    <mergeCell ref="X7:X10"/>
    <mergeCell ref="Q7:Q10"/>
    <mergeCell ref="U7:U10"/>
    <mergeCell ref="S7:S10"/>
    <mergeCell ref="W7:W10"/>
  </mergeCells>
  <phoneticPr fontId="0" type="noConversion"/>
  <conditionalFormatting sqref="D6">
    <cfRule type="cellIs" dxfId="27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24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AL2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9.140625" style="264" hidden="1" customWidth="1"/>
    <col min="3" max="3" width="2.28515625" style="264" customWidth="1"/>
    <col min="4" max="4" width="1.140625" style="264" customWidth="1"/>
    <col min="5" max="6" width="1.7109375" style="264" customWidth="1"/>
    <col min="7" max="7" width="15.7109375" style="264" customWidth="1"/>
    <col min="8" max="8" width="13" style="264" customWidth="1"/>
    <col min="9" max="9" width="0.7109375" style="264" customWidth="1"/>
    <col min="10" max="14" width="6.7109375" style="264" hidden="1" customWidth="1"/>
    <col min="15" max="25" width="6.7109375" style="264" customWidth="1"/>
    <col min="26" max="39" width="7.7109375" style="264" customWidth="1"/>
    <col min="40" max="16384" width="9.140625" style="264"/>
  </cols>
  <sheetData>
    <row r="1" spans="2:38" hidden="1" x14ac:dyDescent="0.2"/>
    <row r="2" spans="2:38" hidden="1" x14ac:dyDescent="0.2"/>
    <row r="3" spans="2:38" ht="9" customHeight="1" x14ac:dyDescent="0.2"/>
    <row r="4" spans="2:38" s="265" customFormat="1" ht="15.75" x14ac:dyDescent="0.2">
      <c r="D4" s="266" t="s">
        <v>86</v>
      </c>
      <c r="E4" s="267"/>
      <c r="F4" s="267"/>
      <c r="G4" s="267"/>
      <c r="H4" s="266" t="s">
        <v>137</v>
      </c>
      <c r="I4" s="268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</row>
    <row r="5" spans="2:38" s="265" customFormat="1" ht="15.75" x14ac:dyDescent="0.2">
      <c r="D5" s="269" t="s">
        <v>204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</row>
    <row r="6" spans="2:38" s="272" customFormat="1" ht="21" customHeight="1" thickBot="1" x14ac:dyDescent="0.25">
      <c r="B6" s="271"/>
      <c r="D6" s="273" t="s">
        <v>82</v>
      </c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6"/>
    </row>
    <row r="7" spans="2:38" ht="8.1" customHeight="1" x14ac:dyDescent="0.2">
      <c r="D7" s="396"/>
      <c r="E7" s="397"/>
      <c r="F7" s="397"/>
      <c r="G7" s="397"/>
      <c r="H7" s="397"/>
      <c r="I7" s="398"/>
      <c r="J7" s="394" t="s">
        <v>87</v>
      </c>
      <c r="K7" s="394" t="s">
        <v>88</v>
      </c>
      <c r="L7" s="394" t="s">
        <v>89</v>
      </c>
      <c r="M7" s="392" t="s">
        <v>90</v>
      </c>
      <c r="N7" s="392" t="s">
        <v>117</v>
      </c>
      <c r="O7" s="394" t="s">
        <v>123</v>
      </c>
      <c r="P7" s="394" t="s">
        <v>165</v>
      </c>
      <c r="Q7" s="394" t="s">
        <v>168</v>
      </c>
      <c r="R7" s="394" t="s">
        <v>187</v>
      </c>
      <c r="S7" s="394" t="s">
        <v>193</v>
      </c>
      <c r="T7" s="394" t="s">
        <v>194</v>
      </c>
      <c r="U7" s="394" t="s">
        <v>195</v>
      </c>
      <c r="V7" s="394" t="s">
        <v>196</v>
      </c>
      <c r="W7" s="394" t="s">
        <v>198</v>
      </c>
      <c r="X7" s="394" t="s">
        <v>199</v>
      </c>
      <c r="Y7" s="405" t="s">
        <v>203</v>
      </c>
    </row>
    <row r="8" spans="2:38" ht="8.1" customHeight="1" x14ac:dyDescent="0.2">
      <c r="D8" s="399"/>
      <c r="E8" s="400"/>
      <c r="F8" s="400"/>
      <c r="G8" s="400"/>
      <c r="H8" s="400"/>
      <c r="I8" s="401"/>
      <c r="J8" s="395"/>
      <c r="K8" s="395"/>
      <c r="L8" s="395"/>
      <c r="M8" s="393"/>
      <c r="N8" s="393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406"/>
    </row>
    <row r="9" spans="2:38" ht="8.1" customHeight="1" x14ac:dyDescent="0.2">
      <c r="D9" s="399"/>
      <c r="E9" s="400"/>
      <c r="F9" s="400"/>
      <c r="G9" s="400"/>
      <c r="H9" s="400"/>
      <c r="I9" s="401"/>
      <c r="J9" s="395"/>
      <c r="K9" s="395"/>
      <c r="L9" s="395"/>
      <c r="M9" s="393"/>
      <c r="N9" s="393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406"/>
    </row>
    <row r="10" spans="2:38" ht="8.1" customHeight="1" x14ac:dyDescent="0.2">
      <c r="D10" s="399"/>
      <c r="E10" s="400"/>
      <c r="F10" s="400"/>
      <c r="G10" s="400"/>
      <c r="H10" s="400"/>
      <c r="I10" s="401"/>
      <c r="J10" s="395"/>
      <c r="K10" s="395"/>
      <c r="L10" s="395"/>
      <c r="M10" s="393"/>
      <c r="N10" s="393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406"/>
    </row>
    <row r="11" spans="2:38" ht="15" customHeight="1" thickBot="1" x14ac:dyDescent="0.25">
      <c r="D11" s="402"/>
      <c r="E11" s="403"/>
      <c r="F11" s="403"/>
      <c r="G11" s="403"/>
      <c r="H11" s="403"/>
      <c r="I11" s="404"/>
      <c r="J11" s="19" t="s">
        <v>30</v>
      </c>
      <c r="K11" s="19" t="s">
        <v>30</v>
      </c>
      <c r="L11" s="19" t="s">
        <v>30</v>
      </c>
      <c r="M11" s="19"/>
      <c r="N11" s="155"/>
      <c r="O11" s="19"/>
      <c r="P11" s="155"/>
      <c r="Q11" s="155"/>
      <c r="R11" s="155"/>
      <c r="S11" s="155"/>
      <c r="T11" s="155"/>
      <c r="U11" s="155"/>
      <c r="V11" s="155"/>
      <c r="W11" s="155"/>
      <c r="X11" s="155"/>
      <c r="Y11" s="20"/>
    </row>
    <row r="12" spans="2:38" ht="14.25" customHeight="1" thickTop="1" thickBot="1" x14ac:dyDescent="0.25">
      <c r="D12" s="277" t="s">
        <v>48</v>
      </c>
      <c r="E12" s="278"/>
      <c r="F12" s="278"/>
      <c r="G12" s="278"/>
      <c r="H12" s="278"/>
      <c r="I12" s="278"/>
      <c r="J12" s="104"/>
      <c r="K12" s="104"/>
      <c r="L12" s="104"/>
      <c r="M12" s="104"/>
      <c r="N12" s="104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105"/>
    </row>
    <row r="13" spans="2:38" ht="14.25" customHeight="1" x14ac:dyDescent="0.2">
      <c r="D13" s="279"/>
      <c r="E13" s="280" t="s">
        <v>127</v>
      </c>
      <c r="F13" s="280"/>
      <c r="G13" s="280"/>
      <c r="H13" s="281"/>
      <c r="I13" s="282"/>
      <c r="J13" s="83">
        <v>4116</v>
      </c>
      <c r="K13" s="83">
        <v>4036</v>
      </c>
      <c r="L13" s="83">
        <v>4065</v>
      </c>
      <c r="M13" s="83">
        <v>4114</v>
      </c>
      <c r="N13" s="83">
        <v>4101</v>
      </c>
      <c r="O13" s="173">
        <v>3963</v>
      </c>
      <c r="P13" s="173">
        <v>3976</v>
      </c>
      <c r="Q13" s="173">
        <v>3979</v>
      </c>
      <c r="R13" s="173">
        <v>3970</v>
      </c>
      <c r="S13" s="173">
        <v>3974</v>
      </c>
      <c r="T13" s="173">
        <v>3981</v>
      </c>
      <c r="U13" s="173">
        <v>4004</v>
      </c>
      <c r="V13" s="173">
        <v>4020</v>
      </c>
      <c r="W13" s="173">
        <v>4045</v>
      </c>
      <c r="X13" s="173">
        <v>4070</v>
      </c>
      <c r="Y13" s="84">
        <v>4094</v>
      </c>
      <c r="Z13" s="283"/>
      <c r="AA13" s="283"/>
    </row>
    <row r="14" spans="2:38" ht="14.25" customHeight="1" x14ac:dyDescent="0.2">
      <c r="D14" s="284"/>
      <c r="E14" s="285" t="s">
        <v>129</v>
      </c>
      <c r="F14" s="285"/>
      <c r="G14" s="285"/>
      <c r="H14" s="286"/>
      <c r="I14" s="287"/>
      <c r="J14" s="85">
        <v>215235</v>
      </c>
      <c r="K14" s="85">
        <v>212664</v>
      </c>
      <c r="L14" s="85">
        <v>215707</v>
      </c>
      <c r="M14" s="85">
        <v>221827</v>
      </c>
      <c r="N14" s="85">
        <v>228135</v>
      </c>
      <c r="O14" s="151">
        <v>234566</v>
      </c>
      <c r="P14" s="151">
        <v>239878</v>
      </c>
      <c r="Q14" s="151">
        <v>247093</v>
      </c>
      <c r="R14" s="151">
        <v>258370</v>
      </c>
      <c r="S14" s="151">
        <v>269935</v>
      </c>
      <c r="T14" s="151">
        <v>284177</v>
      </c>
      <c r="U14" s="151">
        <v>301990</v>
      </c>
      <c r="V14" s="151">
        <v>317740</v>
      </c>
      <c r="W14" s="151">
        <v>330094</v>
      </c>
      <c r="X14" s="151">
        <v>337192</v>
      </c>
      <c r="Y14" s="86">
        <v>339037</v>
      </c>
      <c r="Z14" s="283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</row>
    <row r="15" spans="2:38" ht="14.25" customHeight="1" thickBot="1" x14ac:dyDescent="0.25">
      <c r="D15" s="289"/>
      <c r="E15" s="290" t="s">
        <v>141</v>
      </c>
      <c r="F15" s="290"/>
      <c r="G15" s="290"/>
      <c r="H15" s="291"/>
      <c r="I15" s="292"/>
      <c r="J15" s="293" t="s">
        <v>52</v>
      </c>
      <c r="K15" s="293" t="s">
        <v>52</v>
      </c>
      <c r="L15" s="48">
        <v>0.43105450054654421</v>
      </c>
      <c r="M15" s="48">
        <v>0.47899999999999998</v>
      </c>
      <c r="N15" s="48">
        <v>0.498</v>
      </c>
      <c r="O15" s="174">
        <v>0.51193152305335243</v>
      </c>
      <c r="P15" s="174">
        <v>0.52062054805818292</v>
      </c>
      <c r="Q15" s="174">
        <v>0.5309489019725816</v>
      </c>
      <c r="R15" s="174">
        <v>0.54470860819645517</v>
      </c>
      <c r="S15" s="174">
        <v>0.55302536744067887</v>
      </c>
      <c r="T15" s="174">
        <v>0.56163349361539816</v>
      </c>
      <c r="U15" s="174">
        <v>0.57021850288139819</v>
      </c>
      <c r="V15" s="174">
        <v>0.57621303234511123</v>
      </c>
      <c r="W15" s="174">
        <v>0.58016471986023765</v>
      </c>
      <c r="X15" s="174">
        <v>0.58570885132682182</v>
      </c>
      <c r="Y15" s="49">
        <v>0.59123154564890612</v>
      </c>
      <c r="Z15" s="283"/>
      <c r="AA15" s="283"/>
    </row>
    <row r="16" spans="2:38" ht="14.25" customHeight="1" thickBot="1" x14ac:dyDescent="0.25">
      <c r="D16" s="294" t="s">
        <v>49</v>
      </c>
      <c r="E16" s="100"/>
      <c r="F16" s="100"/>
      <c r="G16" s="100"/>
      <c r="H16" s="100"/>
      <c r="I16" s="100"/>
      <c r="J16" s="52"/>
      <c r="K16" s="52"/>
      <c r="L16" s="52"/>
      <c r="M16" s="5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283"/>
      <c r="AA16" s="283"/>
    </row>
    <row r="17" spans="4:38" ht="14.25" customHeight="1" x14ac:dyDescent="0.2">
      <c r="D17" s="279"/>
      <c r="E17" s="280" t="s">
        <v>128</v>
      </c>
      <c r="F17" s="280"/>
      <c r="G17" s="280"/>
      <c r="H17" s="281"/>
      <c r="I17" s="282"/>
      <c r="J17" s="83">
        <v>493</v>
      </c>
      <c r="K17" s="83">
        <v>444</v>
      </c>
      <c r="L17" s="83">
        <v>474</v>
      </c>
      <c r="M17" s="83">
        <v>465</v>
      </c>
      <c r="N17" s="173">
        <v>476</v>
      </c>
      <c r="O17" s="173">
        <v>483</v>
      </c>
      <c r="P17" s="173">
        <v>504</v>
      </c>
      <c r="Q17" s="173">
        <v>518</v>
      </c>
      <c r="R17" s="173">
        <v>523</v>
      </c>
      <c r="S17" s="173">
        <v>526</v>
      </c>
      <c r="T17" s="173">
        <v>540</v>
      </c>
      <c r="U17" s="173">
        <v>552</v>
      </c>
      <c r="V17" s="173">
        <v>572</v>
      </c>
      <c r="W17" s="173">
        <v>591</v>
      </c>
      <c r="X17" s="173">
        <v>597</v>
      </c>
      <c r="Y17" s="84">
        <v>603</v>
      </c>
      <c r="Z17" s="283"/>
      <c r="AA17" s="283"/>
    </row>
    <row r="18" spans="4:38" ht="14.25" customHeight="1" x14ac:dyDescent="0.2">
      <c r="D18" s="284"/>
      <c r="E18" s="285" t="s">
        <v>130</v>
      </c>
      <c r="F18" s="285"/>
      <c r="G18" s="285"/>
      <c r="H18" s="286"/>
      <c r="I18" s="287"/>
      <c r="J18" s="85">
        <v>48886</v>
      </c>
      <c r="K18" s="85">
        <v>34680</v>
      </c>
      <c r="L18" s="85">
        <v>35877</v>
      </c>
      <c r="M18" s="85">
        <v>37373</v>
      </c>
      <c r="N18" s="151">
        <v>38044</v>
      </c>
      <c r="O18" s="151">
        <v>38279</v>
      </c>
      <c r="P18" s="151">
        <v>41225</v>
      </c>
      <c r="Q18" s="151">
        <v>43795</v>
      </c>
      <c r="R18" s="151">
        <v>42939</v>
      </c>
      <c r="S18" s="151">
        <v>44950</v>
      </c>
      <c r="T18" s="151">
        <v>44547</v>
      </c>
      <c r="U18" s="151">
        <v>44873</v>
      </c>
      <c r="V18" s="151">
        <v>46980</v>
      </c>
      <c r="W18" s="151">
        <v>47149</v>
      </c>
      <c r="X18" s="151">
        <v>47675</v>
      </c>
      <c r="Y18" s="86">
        <v>47873</v>
      </c>
      <c r="Z18" s="283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</row>
    <row r="19" spans="4:38" ht="27" customHeight="1" thickBot="1" x14ac:dyDescent="0.25">
      <c r="D19" s="289"/>
      <c r="E19" s="391" t="s">
        <v>154</v>
      </c>
      <c r="F19" s="391"/>
      <c r="G19" s="391"/>
      <c r="H19" s="391"/>
      <c r="I19" s="292"/>
      <c r="J19" s="293" t="s">
        <v>52</v>
      </c>
      <c r="K19" s="293" t="s">
        <v>52</v>
      </c>
      <c r="L19" s="48">
        <v>7.2598465348938851E-2</v>
      </c>
      <c r="M19" s="48">
        <v>8.2000000000000003E-2</v>
      </c>
      <c r="N19" s="174">
        <v>8.8999999999999996E-2</v>
      </c>
      <c r="O19" s="174">
        <v>9.5594974389966766E-2</v>
      </c>
      <c r="P19" s="174">
        <v>0.10975246127714859</v>
      </c>
      <c r="Q19" s="174">
        <v>0.11981298286314591</v>
      </c>
      <c r="R19" s="174">
        <v>0.11879026970500928</v>
      </c>
      <c r="S19" s="174">
        <v>0.12463641934401593</v>
      </c>
      <c r="T19" s="174">
        <v>0.12294220085499571</v>
      </c>
      <c r="U19" s="174">
        <v>0.12286869782125949</v>
      </c>
      <c r="V19" s="174">
        <v>0.12710144849117758</v>
      </c>
      <c r="W19" s="174">
        <v>0.12455783013808644</v>
      </c>
      <c r="X19" s="174">
        <v>0.12161431362845583</v>
      </c>
      <c r="Y19" s="49">
        <v>0.1169242567825008</v>
      </c>
      <c r="Z19" s="283"/>
      <c r="AA19" s="283"/>
    </row>
    <row r="20" spans="4:38" ht="13.5" x14ac:dyDescent="0.25">
      <c r="D20" s="295"/>
      <c r="E20" s="78"/>
      <c r="F20" s="296"/>
      <c r="G20" s="296"/>
      <c r="H20" s="296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7" t="s">
        <v>191</v>
      </c>
    </row>
  </sheetData>
  <mergeCells count="18">
    <mergeCell ref="Y7:Y10"/>
    <mergeCell ref="K7:K10"/>
    <mergeCell ref="L7:L10"/>
    <mergeCell ref="M7:M10"/>
    <mergeCell ref="J7:J10"/>
    <mergeCell ref="V7:V10"/>
    <mergeCell ref="P7:P10"/>
    <mergeCell ref="S7:S10"/>
    <mergeCell ref="U7:U10"/>
    <mergeCell ref="T7:T10"/>
    <mergeCell ref="X7:X10"/>
    <mergeCell ref="Q7:Q10"/>
    <mergeCell ref="E19:H19"/>
    <mergeCell ref="N7:N10"/>
    <mergeCell ref="R7:R10"/>
    <mergeCell ref="O7:O10"/>
    <mergeCell ref="W7:W10"/>
    <mergeCell ref="D7:I11"/>
  </mergeCells>
  <phoneticPr fontId="0" type="noConversion"/>
  <conditionalFormatting sqref="G6">
    <cfRule type="expression" dxfId="26" priority="1" stopIfTrue="1">
      <formula>#REF!=" "</formula>
    </cfRule>
  </conditionalFormatting>
  <conditionalFormatting sqref="D6">
    <cfRule type="cellIs" dxfId="25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46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C1:AL22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11.42578125" style="68" customWidth="1"/>
    <col min="9" max="9" width="1.140625" style="68" customWidth="1"/>
    <col min="10" max="14" width="6.42578125" style="68" hidden="1" customWidth="1"/>
    <col min="15" max="25" width="6.42578125" style="68" customWidth="1"/>
    <col min="26" max="26" width="10.7109375" style="68" customWidth="1"/>
    <col min="27" max="38" width="7" style="68" customWidth="1"/>
    <col min="39" max="16384" width="9.140625" style="68"/>
  </cols>
  <sheetData>
    <row r="1" spans="3:38" hidden="1" x14ac:dyDescent="0.2"/>
    <row r="2" spans="3:38" hidden="1" x14ac:dyDescent="0.2"/>
    <row r="3" spans="3:38" ht="9" customHeight="1" x14ac:dyDescent="0.2">
      <c r="C3" s="67"/>
    </row>
    <row r="4" spans="3:38" s="69" customFormat="1" ht="15.75" x14ac:dyDescent="0.2">
      <c r="D4" s="16" t="s">
        <v>91</v>
      </c>
      <c r="E4" s="70"/>
      <c r="F4" s="70"/>
      <c r="G4" s="70"/>
      <c r="H4" s="16" t="s">
        <v>144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38" s="69" customFormat="1" ht="15.75" x14ac:dyDescent="0.2">
      <c r="D5" s="183" t="s">
        <v>204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38" s="73" customFormat="1" ht="21" customHeight="1" thickBot="1" x14ac:dyDescent="0.25">
      <c r="C6" s="69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</row>
    <row r="7" spans="3:38" ht="6" customHeight="1" x14ac:dyDescent="0.2">
      <c r="C7" s="25"/>
      <c r="D7" s="375"/>
      <c r="E7" s="376"/>
      <c r="F7" s="376"/>
      <c r="G7" s="376"/>
      <c r="H7" s="376"/>
      <c r="I7" s="377"/>
      <c r="J7" s="373" t="s">
        <v>87</v>
      </c>
      <c r="K7" s="388" t="s">
        <v>88</v>
      </c>
      <c r="L7" s="407" t="s">
        <v>89</v>
      </c>
      <c r="M7" s="386" t="s">
        <v>90</v>
      </c>
      <c r="N7" s="386" t="s">
        <v>117</v>
      </c>
      <c r="O7" s="386" t="s">
        <v>123</v>
      </c>
      <c r="P7" s="386" t="s">
        <v>165</v>
      </c>
      <c r="Q7" s="386" t="s">
        <v>168</v>
      </c>
      <c r="R7" s="373" t="s">
        <v>187</v>
      </c>
      <c r="S7" s="386" t="s">
        <v>193</v>
      </c>
      <c r="T7" s="386" t="s">
        <v>194</v>
      </c>
      <c r="U7" s="386" t="s">
        <v>195</v>
      </c>
      <c r="V7" s="386" t="s">
        <v>196</v>
      </c>
      <c r="W7" s="386" t="s">
        <v>198</v>
      </c>
      <c r="X7" s="386" t="s">
        <v>199</v>
      </c>
      <c r="Y7" s="388" t="s">
        <v>203</v>
      </c>
    </row>
    <row r="8" spans="3:38" ht="6" customHeight="1" x14ac:dyDescent="0.2">
      <c r="C8" s="25"/>
      <c r="D8" s="378"/>
      <c r="E8" s="379"/>
      <c r="F8" s="379"/>
      <c r="G8" s="379"/>
      <c r="H8" s="379"/>
      <c r="I8" s="380"/>
      <c r="J8" s="374"/>
      <c r="K8" s="389"/>
      <c r="L8" s="408"/>
      <c r="M8" s="387"/>
      <c r="N8" s="387"/>
      <c r="O8" s="387"/>
      <c r="P8" s="387"/>
      <c r="Q8" s="387"/>
      <c r="R8" s="374"/>
      <c r="S8" s="387"/>
      <c r="T8" s="387"/>
      <c r="U8" s="387"/>
      <c r="V8" s="387"/>
      <c r="W8" s="387"/>
      <c r="X8" s="387"/>
      <c r="Y8" s="389"/>
    </row>
    <row r="9" spans="3:38" ht="6" customHeight="1" x14ac:dyDescent="0.2">
      <c r="C9" s="25"/>
      <c r="D9" s="378"/>
      <c r="E9" s="379"/>
      <c r="F9" s="379"/>
      <c r="G9" s="379"/>
      <c r="H9" s="379"/>
      <c r="I9" s="380"/>
      <c r="J9" s="374"/>
      <c r="K9" s="389"/>
      <c r="L9" s="408"/>
      <c r="M9" s="387"/>
      <c r="N9" s="387"/>
      <c r="O9" s="387"/>
      <c r="P9" s="387"/>
      <c r="Q9" s="387"/>
      <c r="R9" s="374"/>
      <c r="S9" s="387"/>
      <c r="T9" s="387"/>
      <c r="U9" s="387"/>
      <c r="V9" s="387"/>
      <c r="W9" s="387"/>
      <c r="X9" s="387"/>
      <c r="Y9" s="389"/>
    </row>
    <row r="10" spans="3:38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89"/>
      <c r="L10" s="408"/>
      <c r="M10" s="387"/>
      <c r="N10" s="387"/>
      <c r="O10" s="387"/>
      <c r="P10" s="387"/>
      <c r="Q10" s="387"/>
      <c r="R10" s="374"/>
      <c r="S10" s="387"/>
      <c r="T10" s="387"/>
      <c r="U10" s="387"/>
      <c r="V10" s="387"/>
      <c r="W10" s="387"/>
      <c r="X10" s="387"/>
      <c r="Y10" s="389"/>
    </row>
    <row r="11" spans="3:38" ht="15" customHeight="1" thickBot="1" x14ac:dyDescent="0.25">
      <c r="C11" s="25"/>
      <c r="D11" s="381"/>
      <c r="E11" s="382"/>
      <c r="F11" s="382"/>
      <c r="G11" s="382"/>
      <c r="H11" s="382"/>
      <c r="I11" s="383"/>
      <c r="J11" s="19" t="s">
        <v>30</v>
      </c>
      <c r="K11" s="20" t="s">
        <v>30</v>
      </c>
      <c r="L11" s="199"/>
      <c r="M11" s="19"/>
      <c r="N11" s="155"/>
      <c r="O11" s="155"/>
      <c r="P11" s="155"/>
      <c r="Q11" s="155"/>
      <c r="R11" s="19"/>
      <c r="S11" s="155"/>
      <c r="T11" s="155"/>
      <c r="U11" s="155"/>
      <c r="V11" s="155"/>
      <c r="W11" s="155"/>
      <c r="X11" s="155"/>
      <c r="Y11" s="20"/>
    </row>
    <row r="12" spans="3:38" ht="14.25" thickTop="1" thickBot="1" x14ac:dyDescent="0.25">
      <c r="C12" s="25"/>
      <c r="D12" s="21" t="s">
        <v>50</v>
      </c>
      <c r="E12" s="22"/>
      <c r="F12" s="22"/>
      <c r="G12" s="22"/>
      <c r="H12" s="22"/>
      <c r="I12" s="22"/>
      <c r="J12" s="23"/>
      <c r="K12" s="167"/>
      <c r="L12" s="169"/>
      <c r="M12" s="23"/>
      <c r="N12" s="23"/>
      <c r="O12" s="167"/>
      <c r="P12" s="167"/>
      <c r="Q12" s="167"/>
      <c r="R12" s="23"/>
      <c r="S12" s="167"/>
      <c r="T12" s="167"/>
      <c r="U12" s="167"/>
      <c r="V12" s="167"/>
      <c r="W12" s="167"/>
      <c r="X12" s="167"/>
      <c r="Y12" s="24"/>
    </row>
    <row r="13" spans="3:38" ht="13.5" thickBot="1" x14ac:dyDescent="0.25">
      <c r="C13" s="25"/>
      <c r="D13" s="107"/>
      <c r="E13" s="108" t="s">
        <v>19</v>
      </c>
      <c r="F13" s="108"/>
      <c r="G13" s="108"/>
      <c r="H13" s="109"/>
      <c r="I13" s="110"/>
      <c r="J13" s="111">
        <v>291</v>
      </c>
      <c r="K13" s="171">
        <v>293</v>
      </c>
      <c r="L13" s="172">
        <v>299</v>
      </c>
      <c r="M13" s="111">
        <v>301</v>
      </c>
      <c r="N13" s="171">
        <v>296</v>
      </c>
      <c r="O13" s="111">
        <v>296</v>
      </c>
      <c r="P13" s="111">
        <v>296</v>
      </c>
      <c r="Q13" s="111">
        <v>301</v>
      </c>
      <c r="R13" s="111">
        <v>302</v>
      </c>
      <c r="S13" s="171">
        <v>310</v>
      </c>
      <c r="T13" s="171">
        <v>312</v>
      </c>
      <c r="U13" s="171">
        <v>312</v>
      </c>
      <c r="V13" s="171">
        <v>319</v>
      </c>
      <c r="W13" s="171">
        <v>321</v>
      </c>
      <c r="X13" s="171">
        <v>324</v>
      </c>
      <c r="Y13" s="112">
        <v>330</v>
      </c>
    </row>
    <row r="14" spans="3:38" ht="15.75" thickBot="1" x14ac:dyDescent="0.25">
      <c r="C14" s="25"/>
      <c r="D14" s="50" t="s">
        <v>197</v>
      </c>
      <c r="E14" s="51"/>
      <c r="F14" s="51"/>
      <c r="G14" s="51"/>
      <c r="H14" s="51"/>
      <c r="I14" s="51"/>
      <c r="J14" s="52"/>
      <c r="K14" s="168"/>
      <c r="L14" s="170"/>
      <c r="M14" s="52"/>
      <c r="N14" s="168"/>
      <c r="O14" s="52"/>
      <c r="P14" s="52"/>
      <c r="Q14" s="52"/>
      <c r="R14" s="52"/>
      <c r="S14" s="53"/>
      <c r="T14" s="53"/>
      <c r="U14" s="53"/>
      <c r="V14" s="53"/>
      <c r="W14" s="53"/>
      <c r="X14" s="53"/>
      <c r="Y14" s="53"/>
    </row>
    <row r="15" spans="3:38" x14ac:dyDescent="0.2">
      <c r="C15" s="25"/>
      <c r="D15" s="26"/>
      <c r="E15" s="27" t="s">
        <v>19</v>
      </c>
      <c r="F15" s="27"/>
      <c r="G15" s="27"/>
      <c r="H15" s="28"/>
      <c r="I15" s="29"/>
      <c r="J15" s="30">
        <v>221773</v>
      </c>
      <c r="K15" s="149">
        <v>224065</v>
      </c>
      <c r="L15" s="117">
        <v>217734</v>
      </c>
      <c r="M15" s="30">
        <v>220340</v>
      </c>
      <c r="N15" s="149">
        <v>230254</v>
      </c>
      <c r="O15" s="30">
        <v>234774</v>
      </c>
      <c r="P15" s="30">
        <v>241056</v>
      </c>
      <c r="Q15" s="30">
        <v>253232</v>
      </c>
      <c r="R15" s="30">
        <v>254789</v>
      </c>
      <c r="S15" s="149">
        <v>268379</v>
      </c>
      <c r="T15" s="149">
        <v>270699</v>
      </c>
      <c r="U15" s="149">
        <v>272744</v>
      </c>
      <c r="V15" s="149">
        <v>290047</v>
      </c>
      <c r="W15" s="149">
        <v>296248</v>
      </c>
      <c r="X15" s="149">
        <v>303289</v>
      </c>
      <c r="Y15" s="31">
        <v>304539</v>
      </c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</row>
    <row r="16" spans="3:38" ht="13.5" customHeight="1" x14ac:dyDescent="0.2">
      <c r="C16" s="25"/>
      <c r="D16" s="32"/>
      <c r="E16" s="365" t="s">
        <v>21</v>
      </c>
      <c r="F16" s="113" t="s">
        <v>9</v>
      </c>
      <c r="G16" s="33"/>
      <c r="H16" s="34"/>
      <c r="I16" s="35"/>
      <c r="J16" s="36">
        <v>177434</v>
      </c>
      <c r="K16" s="150">
        <v>176491</v>
      </c>
      <c r="L16" s="118">
        <v>181917</v>
      </c>
      <c r="M16" s="36">
        <v>171825</v>
      </c>
      <c r="N16" s="150">
        <v>188699</v>
      </c>
      <c r="O16" s="36">
        <v>194275</v>
      </c>
      <c r="P16" s="36">
        <v>200199</v>
      </c>
      <c r="Q16" s="36">
        <v>212654</v>
      </c>
      <c r="R16" s="36">
        <v>218190</v>
      </c>
      <c r="S16" s="150">
        <v>231021</v>
      </c>
      <c r="T16" s="150">
        <v>236620</v>
      </c>
      <c r="U16" s="150">
        <v>239025</v>
      </c>
      <c r="V16" s="150">
        <v>256093</v>
      </c>
      <c r="W16" s="150">
        <v>263246</v>
      </c>
      <c r="X16" s="150">
        <v>270840</v>
      </c>
      <c r="Y16" s="37">
        <v>273665</v>
      </c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</row>
    <row r="17" spans="3:37" ht="13.5" customHeight="1" thickBot="1" x14ac:dyDescent="0.25">
      <c r="C17" s="25"/>
      <c r="D17" s="44"/>
      <c r="E17" s="371"/>
      <c r="F17" s="114" t="s">
        <v>10</v>
      </c>
      <c r="G17" s="45"/>
      <c r="H17" s="115"/>
      <c r="I17" s="116"/>
      <c r="J17" s="63">
        <v>44339</v>
      </c>
      <c r="K17" s="152">
        <v>47574</v>
      </c>
      <c r="L17" s="120">
        <v>35817</v>
      </c>
      <c r="M17" s="63">
        <v>48515</v>
      </c>
      <c r="N17" s="152">
        <v>41555</v>
      </c>
      <c r="O17" s="63">
        <v>40499</v>
      </c>
      <c r="P17" s="63">
        <v>40857</v>
      </c>
      <c r="Q17" s="63">
        <v>40578</v>
      </c>
      <c r="R17" s="63">
        <v>36599</v>
      </c>
      <c r="S17" s="152">
        <v>37358</v>
      </c>
      <c r="T17" s="152">
        <v>34079</v>
      </c>
      <c r="U17" s="152">
        <v>33719</v>
      </c>
      <c r="V17" s="152">
        <v>33954</v>
      </c>
      <c r="W17" s="152">
        <v>33002</v>
      </c>
      <c r="X17" s="152">
        <v>32449</v>
      </c>
      <c r="Y17" s="64">
        <v>30874</v>
      </c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</row>
    <row r="18" spans="3:37" ht="13.5" thickBot="1" x14ac:dyDescent="0.25">
      <c r="C18" s="25"/>
      <c r="D18" s="50" t="s">
        <v>51</v>
      </c>
      <c r="E18" s="51"/>
      <c r="F18" s="51"/>
      <c r="G18" s="51"/>
      <c r="H18" s="51"/>
      <c r="I18" s="51"/>
      <c r="J18" s="52"/>
      <c r="K18" s="168"/>
      <c r="L18" s="170"/>
      <c r="M18" s="52"/>
      <c r="N18" s="168"/>
      <c r="O18" s="52"/>
      <c r="P18" s="52"/>
      <c r="Q18" s="52"/>
      <c r="R18" s="52"/>
      <c r="S18" s="53"/>
      <c r="T18" s="53"/>
      <c r="U18" s="53"/>
      <c r="V18" s="53"/>
      <c r="W18" s="53"/>
      <c r="X18" s="53"/>
      <c r="Y18" s="53"/>
    </row>
    <row r="19" spans="3:37" ht="12.75" customHeight="1" x14ac:dyDescent="0.2">
      <c r="C19" s="25"/>
      <c r="D19" s="26"/>
      <c r="E19" s="27" t="s">
        <v>19</v>
      </c>
      <c r="F19" s="27"/>
      <c r="G19" s="27"/>
      <c r="H19" s="28"/>
      <c r="I19" s="29"/>
      <c r="J19" s="30">
        <v>12267</v>
      </c>
      <c r="K19" s="31">
        <v>12372</v>
      </c>
      <c r="L19" s="117">
        <v>11197</v>
      </c>
      <c r="M19" s="153">
        <v>11674</v>
      </c>
      <c r="N19" s="208">
        <v>11715</v>
      </c>
      <c r="O19" s="30">
        <v>12181</v>
      </c>
      <c r="P19" s="30">
        <v>12423</v>
      </c>
      <c r="Q19" s="30">
        <v>13249</v>
      </c>
      <c r="R19" s="30">
        <v>14042</v>
      </c>
      <c r="S19" s="149">
        <v>14563</v>
      </c>
      <c r="T19" s="149">
        <v>14847</v>
      </c>
      <c r="U19" s="149">
        <v>14930</v>
      </c>
      <c r="V19" s="149">
        <v>15409</v>
      </c>
      <c r="W19" s="149">
        <v>14987</v>
      </c>
      <c r="X19" s="149">
        <v>15631</v>
      </c>
      <c r="Y19" s="31">
        <v>15822</v>
      </c>
    </row>
    <row r="20" spans="3:37" ht="12.75" customHeight="1" x14ac:dyDescent="0.2">
      <c r="C20" s="25"/>
      <c r="D20" s="32"/>
      <c r="E20" s="365" t="s">
        <v>53</v>
      </c>
      <c r="F20" s="33" t="s">
        <v>54</v>
      </c>
      <c r="G20" s="33"/>
      <c r="H20" s="34"/>
      <c r="I20" s="35"/>
      <c r="J20" s="36">
        <v>1709</v>
      </c>
      <c r="K20" s="150">
        <v>1735</v>
      </c>
      <c r="L20" s="118">
        <v>1783</v>
      </c>
      <c r="M20" s="154">
        <v>1837</v>
      </c>
      <c r="N20" s="209">
        <v>1823</v>
      </c>
      <c r="O20" s="36">
        <v>1861</v>
      </c>
      <c r="P20" s="36">
        <v>1869</v>
      </c>
      <c r="Q20" s="36">
        <v>1930</v>
      </c>
      <c r="R20" s="36">
        <v>1966</v>
      </c>
      <c r="S20" s="150">
        <v>2003</v>
      </c>
      <c r="T20" s="150">
        <v>1996</v>
      </c>
      <c r="U20" s="150">
        <v>2068</v>
      </c>
      <c r="V20" s="150">
        <v>2098</v>
      </c>
      <c r="W20" s="150">
        <v>2148</v>
      </c>
      <c r="X20" s="150">
        <v>2205</v>
      </c>
      <c r="Y20" s="37">
        <v>2277</v>
      </c>
    </row>
    <row r="21" spans="3:37" ht="12.75" customHeight="1" thickBot="1" x14ac:dyDescent="0.25">
      <c r="C21" s="25"/>
      <c r="D21" s="119"/>
      <c r="E21" s="409"/>
      <c r="F21" s="60" t="s">
        <v>55</v>
      </c>
      <c r="G21" s="60"/>
      <c r="H21" s="61"/>
      <c r="I21" s="62"/>
      <c r="J21" s="85">
        <v>8398</v>
      </c>
      <c r="K21" s="151">
        <v>8679</v>
      </c>
      <c r="L21" s="231">
        <v>9414</v>
      </c>
      <c r="M21" s="232">
        <v>9837</v>
      </c>
      <c r="N21" s="233">
        <v>9892</v>
      </c>
      <c r="O21" s="257">
        <v>10320</v>
      </c>
      <c r="P21" s="257">
        <v>10554</v>
      </c>
      <c r="Q21" s="257">
        <v>11319</v>
      </c>
      <c r="R21" s="257">
        <v>12076</v>
      </c>
      <c r="S21" s="258">
        <v>12560</v>
      </c>
      <c r="T21" s="258">
        <v>12851</v>
      </c>
      <c r="U21" s="258">
        <v>12862</v>
      </c>
      <c r="V21" s="258">
        <v>13311</v>
      </c>
      <c r="W21" s="258">
        <v>12839</v>
      </c>
      <c r="X21" s="258">
        <v>13426</v>
      </c>
      <c r="Y21" s="234">
        <v>13545</v>
      </c>
    </row>
    <row r="22" spans="3:37" ht="13.5" x14ac:dyDescent="0.25">
      <c r="D22" s="77"/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65" t="s">
        <v>191</v>
      </c>
    </row>
  </sheetData>
  <mergeCells count="20">
    <mergeCell ref="E20:E21"/>
    <mergeCell ref="O7:O10"/>
    <mergeCell ref="M7:M10"/>
    <mergeCell ref="N7:N10"/>
    <mergeCell ref="Y7:Y10"/>
    <mergeCell ref="J7:J10"/>
    <mergeCell ref="K7:K10"/>
    <mergeCell ref="P7:P10"/>
    <mergeCell ref="D6:Y6"/>
    <mergeCell ref="D7:I11"/>
    <mergeCell ref="E16:E17"/>
    <mergeCell ref="L7:L10"/>
    <mergeCell ref="R7:R10"/>
    <mergeCell ref="Q7:Q10"/>
    <mergeCell ref="S7:S10"/>
    <mergeCell ref="T7:T10"/>
    <mergeCell ref="U7:U10"/>
    <mergeCell ref="V7:V10"/>
    <mergeCell ref="W7:W10"/>
    <mergeCell ref="X7:X10"/>
  </mergeCells>
  <phoneticPr fontId="0" type="noConversion"/>
  <conditionalFormatting sqref="D6">
    <cfRule type="cellIs" dxfId="24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C1:AL31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1.140625" style="68" customWidth="1"/>
    <col min="8" max="8" width="3.5703125" style="68" customWidth="1"/>
    <col min="9" max="9" width="1.140625" style="68" customWidth="1"/>
    <col min="10" max="14" width="6.7109375" style="68" hidden="1" customWidth="1"/>
    <col min="15" max="25" width="6.7109375" style="68" customWidth="1"/>
    <col min="26" max="36" width="7.140625" style="68" customWidth="1"/>
    <col min="37" max="37" width="7" style="68" customWidth="1"/>
    <col min="38" max="40" width="14.28515625" style="68" customWidth="1"/>
    <col min="41" max="16384" width="9.140625" style="68"/>
  </cols>
  <sheetData>
    <row r="1" spans="3:38" hidden="1" x14ac:dyDescent="0.2"/>
    <row r="2" spans="3:38" hidden="1" x14ac:dyDescent="0.2"/>
    <row r="3" spans="3:38" ht="9" customHeight="1" x14ac:dyDescent="0.2">
      <c r="C3" s="67"/>
    </row>
    <row r="4" spans="3:38" s="69" customFormat="1" ht="15.75" x14ac:dyDescent="0.2">
      <c r="D4" s="189" t="s">
        <v>92</v>
      </c>
      <c r="E4" s="190"/>
      <c r="F4" s="190"/>
      <c r="G4" s="190"/>
      <c r="H4" s="191" t="s">
        <v>140</v>
      </c>
      <c r="I4" s="191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3:38" s="69" customFormat="1" ht="15.75" x14ac:dyDescent="0.2">
      <c r="D5" s="192" t="s">
        <v>204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</row>
    <row r="6" spans="3:38" s="73" customFormat="1" ht="21" customHeight="1" thickBot="1" x14ac:dyDescent="0.25">
      <c r="C6" s="69"/>
      <c r="D6" s="194"/>
      <c r="E6" s="195"/>
      <c r="F6" s="195"/>
      <c r="G6" s="195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7"/>
    </row>
    <row r="7" spans="3:38" ht="6" customHeight="1" x14ac:dyDescent="0.2">
      <c r="C7" s="25"/>
      <c r="D7" s="375"/>
      <c r="E7" s="376"/>
      <c r="F7" s="376"/>
      <c r="G7" s="376"/>
      <c r="H7" s="376"/>
      <c r="I7" s="377"/>
      <c r="J7" s="373" t="s">
        <v>87</v>
      </c>
      <c r="K7" s="373" t="s">
        <v>88</v>
      </c>
      <c r="L7" s="373" t="s">
        <v>89</v>
      </c>
      <c r="M7" s="386" t="s">
        <v>90</v>
      </c>
      <c r="N7" s="386" t="s">
        <v>117</v>
      </c>
      <c r="O7" s="386" t="s">
        <v>123</v>
      </c>
      <c r="P7" s="386" t="s">
        <v>165</v>
      </c>
      <c r="Q7" s="386" t="s">
        <v>168</v>
      </c>
      <c r="R7" s="386" t="s">
        <v>187</v>
      </c>
      <c r="S7" s="386" t="s">
        <v>193</v>
      </c>
      <c r="T7" s="386" t="s">
        <v>194</v>
      </c>
      <c r="U7" s="386" t="s">
        <v>195</v>
      </c>
      <c r="V7" s="386" t="s">
        <v>196</v>
      </c>
      <c r="W7" s="386" t="s">
        <v>198</v>
      </c>
      <c r="X7" s="386" t="s">
        <v>199</v>
      </c>
      <c r="Y7" s="388" t="s">
        <v>203</v>
      </c>
    </row>
    <row r="8" spans="3:38" ht="6" customHeight="1" x14ac:dyDescent="0.2">
      <c r="C8" s="25"/>
      <c r="D8" s="378"/>
      <c r="E8" s="379"/>
      <c r="F8" s="379"/>
      <c r="G8" s="379"/>
      <c r="H8" s="379"/>
      <c r="I8" s="380"/>
      <c r="J8" s="374"/>
      <c r="K8" s="374"/>
      <c r="L8" s="374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9"/>
    </row>
    <row r="9" spans="3:38" ht="6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9"/>
    </row>
    <row r="10" spans="3:38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9"/>
    </row>
    <row r="11" spans="3:38" ht="15" customHeight="1" thickBot="1" x14ac:dyDescent="0.25">
      <c r="C11" s="25"/>
      <c r="D11" s="381"/>
      <c r="E11" s="382"/>
      <c r="F11" s="382"/>
      <c r="G11" s="382"/>
      <c r="H11" s="382"/>
      <c r="I11" s="383"/>
      <c r="J11" s="298"/>
      <c r="K11" s="298"/>
      <c r="L11" s="298"/>
      <c r="M11" s="298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</row>
    <row r="12" spans="3:38" ht="14.25" thickTop="1" thickBot="1" x14ac:dyDescent="0.25">
      <c r="C12" s="25"/>
      <c r="D12" s="21" t="s">
        <v>57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24"/>
    </row>
    <row r="13" spans="3:38" x14ac:dyDescent="0.2">
      <c r="C13" s="25"/>
      <c r="D13" s="121"/>
      <c r="E13" s="122" t="s">
        <v>58</v>
      </c>
      <c r="F13" s="122"/>
      <c r="G13" s="122"/>
      <c r="H13" s="123"/>
      <c r="I13" s="124"/>
      <c r="J13" s="227">
        <v>474</v>
      </c>
      <c r="K13" s="227">
        <v>473</v>
      </c>
      <c r="L13" s="227">
        <v>474</v>
      </c>
      <c r="M13" s="227">
        <v>476</v>
      </c>
      <c r="N13" s="227">
        <v>478</v>
      </c>
      <c r="O13" s="228">
        <v>478</v>
      </c>
      <c r="P13" s="228">
        <v>482</v>
      </c>
      <c r="Q13" s="228">
        <v>485</v>
      </c>
      <c r="R13" s="228">
        <v>485</v>
      </c>
      <c r="S13" s="228">
        <v>486</v>
      </c>
      <c r="T13" s="228">
        <v>486</v>
      </c>
      <c r="U13" s="228">
        <v>487</v>
      </c>
      <c r="V13" s="228">
        <v>488</v>
      </c>
      <c r="W13" s="228">
        <v>488</v>
      </c>
      <c r="X13" s="228">
        <v>492</v>
      </c>
      <c r="Y13" s="229">
        <v>496</v>
      </c>
      <c r="Z13" s="221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</row>
    <row r="14" spans="3:38" ht="13.5" thickBot="1" x14ac:dyDescent="0.25">
      <c r="C14" s="25"/>
      <c r="D14" s="127"/>
      <c r="E14" s="128" t="s">
        <v>59</v>
      </c>
      <c r="F14" s="128"/>
      <c r="G14" s="128"/>
      <c r="H14" s="129"/>
      <c r="I14" s="130"/>
      <c r="J14" s="301">
        <v>459</v>
      </c>
      <c r="K14" s="301">
        <v>516</v>
      </c>
      <c r="L14" s="301">
        <v>625</v>
      </c>
      <c r="M14" s="301">
        <v>556</v>
      </c>
      <c r="N14" s="301">
        <v>738</v>
      </c>
      <c r="O14" s="302">
        <v>710</v>
      </c>
      <c r="P14" s="302">
        <v>696</v>
      </c>
      <c r="Q14" s="302">
        <v>821</v>
      </c>
      <c r="R14" s="302">
        <v>837</v>
      </c>
      <c r="S14" s="302">
        <v>839</v>
      </c>
      <c r="T14" s="302">
        <v>905</v>
      </c>
      <c r="U14" s="302">
        <v>915</v>
      </c>
      <c r="V14" s="302">
        <v>961</v>
      </c>
      <c r="W14" s="302">
        <v>965</v>
      </c>
      <c r="X14" s="302">
        <v>949</v>
      </c>
      <c r="Y14" s="303">
        <v>924</v>
      </c>
      <c r="Z14" s="186"/>
    </row>
    <row r="15" spans="3:38" ht="13.5" thickBot="1" x14ac:dyDescent="0.25">
      <c r="C15" s="25"/>
      <c r="D15" s="50" t="s">
        <v>60</v>
      </c>
      <c r="E15" s="51"/>
      <c r="F15" s="51"/>
      <c r="G15" s="51"/>
      <c r="H15" s="51"/>
      <c r="I15" s="51"/>
      <c r="J15" s="304"/>
      <c r="K15" s="304"/>
      <c r="L15" s="304"/>
      <c r="M15" s="304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186"/>
    </row>
    <row r="16" spans="3:38" x14ac:dyDescent="0.2">
      <c r="C16" s="25"/>
      <c r="D16" s="26"/>
      <c r="E16" s="27" t="s">
        <v>19</v>
      </c>
      <c r="F16" s="27"/>
      <c r="G16" s="27"/>
      <c r="H16" s="28"/>
      <c r="I16" s="29"/>
      <c r="J16" s="224">
        <v>221125</v>
      </c>
      <c r="K16" s="224">
        <v>219416</v>
      </c>
      <c r="L16" s="224">
        <v>216216</v>
      </c>
      <c r="M16" s="224">
        <v>218822</v>
      </c>
      <c r="N16" s="224">
        <v>222517</v>
      </c>
      <c r="O16" s="225">
        <v>225997</v>
      </c>
      <c r="P16" s="225">
        <v>230352</v>
      </c>
      <c r="Q16" s="225">
        <v>234565</v>
      </c>
      <c r="R16" s="225">
        <v>237309</v>
      </c>
      <c r="S16" s="225">
        <v>240794</v>
      </c>
      <c r="T16" s="225">
        <v>242837</v>
      </c>
      <c r="U16" s="225">
        <v>244349</v>
      </c>
      <c r="V16" s="225">
        <v>246943</v>
      </c>
      <c r="W16" s="225">
        <v>248524</v>
      </c>
      <c r="X16" s="225">
        <v>251218</v>
      </c>
      <c r="Y16" s="226">
        <v>253545</v>
      </c>
      <c r="Z16" s="186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</row>
    <row r="17" spans="3:37" x14ac:dyDescent="0.2">
      <c r="C17" s="25"/>
      <c r="D17" s="32"/>
      <c r="E17" s="365" t="s">
        <v>21</v>
      </c>
      <c r="F17" s="33" t="s">
        <v>61</v>
      </c>
      <c r="G17" s="33"/>
      <c r="H17" s="34"/>
      <c r="I17" s="35"/>
      <c r="J17" s="306">
        <v>143451</v>
      </c>
      <c r="K17" s="306">
        <v>143363</v>
      </c>
      <c r="L17" s="306">
        <v>140939</v>
      </c>
      <c r="M17" s="306">
        <v>141170</v>
      </c>
      <c r="N17" s="306">
        <v>143845</v>
      </c>
      <c r="O17" s="307">
        <v>145814</v>
      </c>
      <c r="P17" s="307">
        <v>148786</v>
      </c>
      <c r="Q17" s="307">
        <v>151520</v>
      </c>
      <c r="R17" s="307">
        <v>153833</v>
      </c>
      <c r="S17" s="307">
        <v>156157</v>
      </c>
      <c r="T17" s="307">
        <v>157836</v>
      </c>
      <c r="U17" s="307">
        <v>159472</v>
      </c>
      <c r="V17" s="307">
        <v>161409</v>
      </c>
      <c r="W17" s="307">
        <v>162317</v>
      </c>
      <c r="X17" s="307">
        <v>163694</v>
      </c>
      <c r="Y17" s="308">
        <v>164839</v>
      </c>
      <c r="Z17" s="186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</row>
    <row r="18" spans="3:37" ht="13.5" thickBot="1" x14ac:dyDescent="0.25">
      <c r="C18" s="25"/>
      <c r="D18" s="44"/>
      <c r="E18" s="371"/>
      <c r="F18" s="60" t="s">
        <v>62</v>
      </c>
      <c r="G18" s="60"/>
      <c r="H18" s="61"/>
      <c r="I18" s="62"/>
      <c r="J18" s="309">
        <v>77674</v>
      </c>
      <c r="K18" s="309">
        <v>76053</v>
      </c>
      <c r="L18" s="309">
        <v>75277</v>
      </c>
      <c r="M18" s="309">
        <v>77652</v>
      </c>
      <c r="N18" s="309">
        <v>78672</v>
      </c>
      <c r="O18" s="310">
        <v>80183</v>
      </c>
      <c r="P18" s="310">
        <v>81566</v>
      </c>
      <c r="Q18" s="310">
        <v>83045</v>
      </c>
      <c r="R18" s="310">
        <v>83476</v>
      </c>
      <c r="S18" s="310">
        <v>84637</v>
      </c>
      <c r="T18" s="310">
        <v>85001</v>
      </c>
      <c r="U18" s="310">
        <v>84877</v>
      </c>
      <c r="V18" s="310">
        <v>85534</v>
      </c>
      <c r="W18" s="310">
        <v>86207</v>
      </c>
      <c r="X18" s="310">
        <v>87524</v>
      </c>
      <c r="Y18" s="311">
        <v>88706</v>
      </c>
      <c r="Z18" s="186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</row>
    <row r="19" spans="3:37" ht="13.5" thickBot="1" x14ac:dyDescent="0.25">
      <c r="C19" s="25"/>
      <c r="D19" s="50" t="s">
        <v>63</v>
      </c>
      <c r="E19" s="51"/>
      <c r="F19" s="51"/>
      <c r="G19" s="51"/>
      <c r="H19" s="51"/>
      <c r="I19" s="51"/>
      <c r="J19" s="304"/>
      <c r="K19" s="304"/>
      <c r="L19" s="304"/>
      <c r="M19" s="304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</row>
    <row r="20" spans="3:37" x14ac:dyDescent="0.2">
      <c r="C20" s="25"/>
      <c r="D20" s="26"/>
      <c r="E20" s="27" t="s">
        <v>19</v>
      </c>
      <c r="F20" s="27"/>
      <c r="G20" s="27"/>
      <c r="H20" s="28"/>
      <c r="I20" s="29"/>
      <c r="J20" s="224">
        <v>158637</v>
      </c>
      <c r="K20" s="224">
        <v>156926</v>
      </c>
      <c r="L20" s="224">
        <v>153743</v>
      </c>
      <c r="M20" s="224">
        <v>155358</v>
      </c>
      <c r="N20" s="224">
        <v>156865</v>
      </c>
      <c r="O20" s="225">
        <v>158883</v>
      </c>
      <c r="P20" s="225">
        <v>161161</v>
      </c>
      <c r="Q20" s="225">
        <v>163426</v>
      </c>
      <c r="R20" s="225">
        <v>164198</v>
      </c>
      <c r="S20" s="225">
        <v>166490</v>
      </c>
      <c r="T20" s="225">
        <v>167822</v>
      </c>
      <c r="U20" s="225">
        <v>169462</v>
      </c>
      <c r="V20" s="225">
        <v>171394</v>
      </c>
      <c r="W20" s="225">
        <v>172744</v>
      </c>
      <c r="X20" s="225">
        <v>175254</v>
      </c>
      <c r="Y20" s="226">
        <v>177141</v>
      </c>
    </row>
    <row r="21" spans="3:37" x14ac:dyDescent="0.2">
      <c r="C21" s="25"/>
      <c r="D21" s="32"/>
      <c r="E21" s="365" t="s">
        <v>21</v>
      </c>
      <c r="F21" s="33" t="s">
        <v>61</v>
      </c>
      <c r="G21" s="33"/>
      <c r="H21" s="34"/>
      <c r="I21" s="35"/>
      <c r="J21" s="306">
        <v>96968</v>
      </c>
      <c r="K21" s="306">
        <v>96523</v>
      </c>
      <c r="L21" s="306">
        <v>93998</v>
      </c>
      <c r="M21" s="306">
        <v>93789</v>
      </c>
      <c r="N21" s="306">
        <v>94574</v>
      </c>
      <c r="O21" s="307">
        <v>95528</v>
      </c>
      <c r="P21" s="307">
        <v>96598</v>
      </c>
      <c r="Q21" s="307">
        <v>97619</v>
      </c>
      <c r="R21" s="307">
        <v>98389</v>
      </c>
      <c r="S21" s="307">
        <v>99581</v>
      </c>
      <c r="T21" s="307">
        <v>100765</v>
      </c>
      <c r="U21" s="307">
        <v>101787</v>
      </c>
      <c r="V21" s="307">
        <v>103036</v>
      </c>
      <c r="W21" s="307">
        <v>103529</v>
      </c>
      <c r="X21" s="307">
        <v>104520</v>
      </c>
      <c r="Y21" s="308">
        <v>105162</v>
      </c>
    </row>
    <row r="22" spans="3:37" ht="13.5" thickBot="1" x14ac:dyDescent="0.25">
      <c r="C22" s="25"/>
      <c r="D22" s="44"/>
      <c r="E22" s="371"/>
      <c r="F22" s="60" t="s">
        <v>62</v>
      </c>
      <c r="G22" s="60"/>
      <c r="H22" s="61"/>
      <c r="I22" s="62"/>
      <c r="J22" s="309">
        <v>61669</v>
      </c>
      <c r="K22" s="309">
        <v>60403</v>
      </c>
      <c r="L22" s="309">
        <v>59745</v>
      </c>
      <c r="M22" s="309">
        <v>61569</v>
      </c>
      <c r="N22" s="309">
        <v>62291</v>
      </c>
      <c r="O22" s="310">
        <v>63355</v>
      </c>
      <c r="P22" s="310">
        <v>64563</v>
      </c>
      <c r="Q22" s="310">
        <v>65807</v>
      </c>
      <c r="R22" s="310">
        <v>65809</v>
      </c>
      <c r="S22" s="310">
        <v>66909</v>
      </c>
      <c r="T22" s="310">
        <v>67057</v>
      </c>
      <c r="U22" s="310">
        <v>67675</v>
      </c>
      <c r="V22" s="310">
        <v>68358</v>
      </c>
      <c r="W22" s="310">
        <v>69215</v>
      </c>
      <c r="X22" s="310">
        <v>70734</v>
      </c>
      <c r="Y22" s="311">
        <v>71979</v>
      </c>
    </row>
    <row r="23" spans="3:37" ht="13.5" thickBot="1" x14ac:dyDescent="0.25">
      <c r="C23" s="25"/>
      <c r="D23" s="50" t="s">
        <v>64</v>
      </c>
      <c r="E23" s="51"/>
      <c r="F23" s="51"/>
      <c r="G23" s="51"/>
      <c r="H23" s="51"/>
      <c r="I23" s="51"/>
      <c r="J23" s="304"/>
      <c r="K23" s="304"/>
      <c r="L23" s="304"/>
      <c r="M23" s="304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</row>
    <row r="24" spans="3:37" x14ac:dyDescent="0.2">
      <c r="C24" s="25"/>
      <c r="D24" s="26"/>
      <c r="E24" s="27" t="s">
        <v>19</v>
      </c>
      <c r="F24" s="27"/>
      <c r="G24" s="27"/>
      <c r="H24" s="28"/>
      <c r="I24" s="29"/>
      <c r="J24" s="224">
        <v>10449</v>
      </c>
      <c r="K24" s="224">
        <v>10467</v>
      </c>
      <c r="L24" s="224">
        <v>10562</v>
      </c>
      <c r="M24" s="224">
        <v>10588</v>
      </c>
      <c r="N24" s="224">
        <v>10735</v>
      </c>
      <c r="O24" s="225">
        <v>10910</v>
      </c>
      <c r="P24" s="225">
        <v>11167</v>
      </c>
      <c r="Q24" s="225">
        <v>11349</v>
      </c>
      <c r="R24" s="225">
        <v>11536</v>
      </c>
      <c r="S24" s="225">
        <v>11739</v>
      </c>
      <c r="T24" s="225">
        <v>11901</v>
      </c>
      <c r="U24" s="225">
        <v>12034</v>
      </c>
      <c r="V24" s="225">
        <v>12245</v>
      </c>
      <c r="W24" s="225">
        <v>12415</v>
      </c>
      <c r="X24" s="225">
        <v>12677</v>
      </c>
      <c r="Y24" s="226">
        <v>12954</v>
      </c>
    </row>
    <row r="25" spans="3:37" x14ac:dyDescent="0.2">
      <c r="C25" s="25"/>
      <c r="D25" s="32"/>
      <c r="E25" s="365" t="s">
        <v>21</v>
      </c>
      <c r="F25" s="33" t="s">
        <v>65</v>
      </c>
      <c r="G25" s="33"/>
      <c r="H25" s="34"/>
      <c r="I25" s="35"/>
      <c r="J25" s="306">
        <v>9311</v>
      </c>
      <c r="K25" s="306">
        <v>9348</v>
      </c>
      <c r="L25" s="306">
        <v>9462</v>
      </c>
      <c r="M25" s="306">
        <v>9480</v>
      </c>
      <c r="N25" s="306">
        <v>9632</v>
      </c>
      <c r="O25" s="307">
        <v>9860</v>
      </c>
      <c r="P25" s="307">
        <v>10151</v>
      </c>
      <c r="Q25" s="307">
        <v>10308</v>
      </c>
      <c r="R25" s="307">
        <v>10508</v>
      </c>
      <c r="S25" s="307">
        <v>10742</v>
      </c>
      <c r="T25" s="307">
        <v>10873</v>
      </c>
      <c r="U25" s="307">
        <v>10998</v>
      </c>
      <c r="V25" s="307">
        <v>11168</v>
      </c>
      <c r="W25" s="307">
        <v>11362</v>
      </c>
      <c r="X25" s="307">
        <v>11637</v>
      </c>
      <c r="Y25" s="308">
        <v>11916</v>
      </c>
    </row>
    <row r="26" spans="3:37" ht="13.5" thickBot="1" x14ac:dyDescent="0.25">
      <c r="C26" s="25"/>
      <c r="D26" s="44"/>
      <c r="E26" s="371"/>
      <c r="F26" s="60" t="s">
        <v>66</v>
      </c>
      <c r="G26" s="60"/>
      <c r="H26" s="61"/>
      <c r="I26" s="62"/>
      <c r="J26" s="309">
        <v>1138</v>
      </c>
      <c r="K26" s="309">
        <v>1128</v>
      </c>
      <c r="L26" s="309">
        <v>1100</v>
      </c>
      <c r="M26" s="309">
        <v>1108</v>
      </c>
      <c r="N26" s="309">
        <v>1103</v>
      </c>
      <c r="O26" s="310">
        <v>1050</v>
      </c>
      <c r="P26" s="310">
        <v>1016</v>
      </c>
      <c r="Q26" s="310">
        <v>1041</v>
      </c>
      <c r="R26" s="310">
        <v>1028</v>
      </c>
      <c r="S26" s="310">
        <v>997</v>
      </c>
      <c r="T26" s="310">
        <v>1028</v>
      </c>
      <c r="U26" s="310">
        <v>1036</v>
      </c>
      <c r="V26" s="310">
        <v>1077</v>
      </c>
      <c r="W26" s="310">
        <v>1053</v>
      </c>
      <c r="X26" s="310">
        <v>1040</v>
      </c>
      <c r="Y26" s="311">
        <v>1038</v>
      </c>
    </row>
    <row r="27" spans="3:37" ht="13.5" thickBot="1" x14ac:dyDescent="0.25">
      <c r="C27" s="25"/>
      <c r="D27" s="50" t="s">
        <v>67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312"/>
    </row>
    <row r="28" spans="3:37" ht="12.75" customHeight="1" x14ac:dyDescent="0.2">
      <c r="C28" s="25"/>
      <c r="D28" s="26"/>
      <c r="E28" s="27" t="s">
        <v>19</v>
      </c>
      <c r="F28" s="27"/>
      <c r="G28" s="27"/>
      <c r="H28" s="28"/>
      <c r="I28" s="29"/>
      <c r="J28" s="224">
        <v>6433</v>
      </c>
      <c r="K28" s="224">
        <v>6424</v>
      </c>
      <c r="L28" s="224">
        <v>6472</v>
      </c>
      <c r="M28" s="224">
        <v>6468</v>
      </c>
      <c r="N28" s="224">
        <v>6610</v>
      </c>
      <c r="O28" s="225">
        <v>6679</v>
      </c>
      <c r="P28" s="225">
        <v>6845</v>
      </c>
      <c r="Q28" s="225">
        <v>6991</v>
      </c>
      <c r="R28" s="225">
        <v>7043</v>
      </c>
      <c r="S28" s="225">
        <v>7174</v>
      </c>
      <c r="T28" s="225">
        <v>7264</v>
      </c>
      <c r="U28" s="225">
        <v>7357</v>
      </c>
      <c r="V28" s="225">
        <v>7482</v>
      </c>
      <c r="W28" s="225">
        <v>7567</v>
      </c>
      <c r="X28" s="225">
        <v>7759</v>
      </c>
      <c r="Y28" s="226">
        <v>7928</v>
      </c>
    </row>
    <row r="29" spans="3:37" x14ac:dyDescent="0.2">
      <c r="C29" s="25"/>
      <c r="D29" s="32"/>
      <c r="E29" s="365" t="s">
        <v>21</v>
      </c>
      <c r="F29" s="33" t="s">
        <v>65</v>
      </c>
      <c r="G29" s="33"/>
      <c r="H29" s="34"/>
      <c r="I29" s="35"/>
      <c r="J29" s="306">
        <v>5802</v>
      </c>
      <c r="K29" s="306">
        <v>5806</v>
      </c>
      <c r="L29" s="306">
        <v>5860</v>
      </c>
      <c r="M29" s="306">
        <v>5866</v>
      </c>
      <c r="N29" s="306">
        <v>5994</v>
      </c>
      <c r="O29" s="307">
        <v>6087</v>
      </c>
      <c r="P29" s="307">
        <v>6264</v>
      </c>
      <c r="Q29" s="307">
        <v>6375</v>
      </c>
      <c r="R29" s="307">
        <v>6441</v>
      </c>
      <c r="S29" s="307">
        <v>6602</v>
      </c>
      <c r="T29" s="307">
        <v>6650</v>
      </c>
      <c r="U29" s="307">
        <v>6751</v>
      </c>
      <c r="V29" s="307">
        <v>6830</v>
      </c>
      <c r="W29" s="307">
        <v>6914</v>
      </c>
      <c r="X29" s="307">
        <v>7144</v>
      </c>
      <c r="Y29" s="308">
        <v>7326</v>
      </c>
    </row>
    <row r="30" spans="3:37" ht="13.5" thickBot="1" x14ac:dyDescent="0.25">
      <c r="C30" s="25"/>
      <c r="D30" s="44"/>
      <c r="E30" s="371"/>
      <c r="F30" s="60" t="s">
        <v>66</v>
      </c>
      <c r="G30" s="60"/>
      <c r="H30" s="61"/>
      <c r="I30" s="62"/>
      <c r="J30" s="309">
        <v>631</v>
      </c>
      <c r="K30" s="309">
        <v>618</v>
      </c>
      <c r="L30" s="309">
        <v>612</v>
      </c>
      <c r="M30" s="309">
        <v>602</v>
      </c>
      <c r="N30" s="309">
        <v>616</v>
      </c>
      <c r="O30" s="310">
        <v>592</v>
      </c>
      <c r="P30" s="310">
        <v>581</v>
      </c>
      <c r="Q30" s="310">
        <v>616</v>
      </c>
      <c r="R30" s="310">
        <v>602</v>
      </c>
      <c r="S30" s="310">
        <v>572</v>
      </c>
      <c r="T30" s="310">
        <v>614</v>
      </c>
      <c r="U30" s="310">
        <v>606</v>
      </c>
      <c r="V30" s="310">
        <v>652</v>
      </c>
      <c r="W30" s="310">
        <v>653</v>
      </c>
      <c r="X30" s="310">
        <v>615</v>
      </c>
      <c r="Y30" s="311">
        <v>602</v>
      </c>
    </row>
    <row r="31" spans="3:37" ht="13.5" x14ac:dyDescent="0.25">
      <c r="D31" s="77" t="s">
        <v>82</v>
      </c>
      <c r="E31" s="78"/>
      <c r="F31" s="78"/>
      <c r="G31" s="78"/>
      <c r="H31" s="78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65" t="s">
        <v>191</v>
      </c>
    </row>
  </sheetData>
  <mergeCells count="21">
    <mergeCell ref="Y7:Y10"/>
    <mergeCell ref="J7:J10"/>
    <mergeCell ref="K7:K10"/>
    <mergeCell ref="L7:L10"/>
    <mergeCell ref="M7:M10"/>
    <mergeCell ref="O7:O10"/>
    <mergeCell ref="P7:P10"/>
    <mergeCell ref="Q7:Q10"/>
    <mergeCell ref="V7:V10"/>
    <mergeCell ref="R7:R10"/>
    <mergeCell ref="S7:S10"/>
    <mergeCell ref="N7:N10"/>
    <mergeCell ref="U7:U10"/>
    <mergeCell ref="T7:T10"/>
    <mergeCell ref="W7:W10"/>
    <mergeCell ref="X7:X10"/>
    <mergeCell ref="E29:E30"/>
    <mergeCell ref="E21:E22"/>
    <mergeCell ref="D7:I11"/>
    <mergeCell ref="E17:E18"/>
    <mergeCell ref="E25:E26"/>
  </mergeCells>
  <phoneticPr fontId="0" type="noConversion"/>
  <conditionalFormatting sqref="G6">
    <cfRule type="expression" dxfId="23" priority="1" stopIfTrue="1">
      <formula>#REF!=" "</formula>
    </cfRule>
  </conditionalFormatting>
  <conditionalFormatting sqref="D6">
    <cfRule type="cellIs" dxfId="22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C1:Z22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9.85546875" style="68" customWidth="1"/>
    <col min="9" max="9" width="1.140625" style="68" customWidth="1"/>
    <col min="10" max="14" width="6.7109375" style="68" hidden="1" customWidth="1"/>
    <col min="15" max="25" width="6.7109375" style="68" customWidth="1"/>
    <col min="26" max="36" width="17.7109375" style="68" customWidth="1"/>
    <col min="37" max="16384" width="9.140625" style="68"/>
  </cols>
  <sheetData>
    <row r="1" spans="3:26" hidden="1" x14ac:dyDescent="0.2"/>
    <row r="2" spans="3:26" hidden="1" x14ac:dyDescent="0.2"/>
    <row r="3" spans="3:26" ht="9" customHeight="1" x14ac:dyDescent="0.2">
      <c r="C3" s="67"/>
    </row>
    <row r="4" spans="3:26" s="69" customFormat="1" ht="15.75" x14ac:dyDescent="0.2">
      <c r="D4" s="16" t="s">
        <v>93</v>
      </c>
      <c r="E4" s="70"/>
      <c r="F4" s="70"/>
      <c r="G4" s="70"/>
      <c r="H4" s="16" t="s">
        <v>94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6" s="69" customFormat="1" ht="15.75" x14ac:dyDescent="0.2">
      <c r="D5" s="182" t="s">
        <v>204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6" s="73" customFormat="1" ht="21" customHeight="1" thickBot="1" x14ac:dyDescent="0.25">
      <c r="C6" s="69"/>
      <c r="D6" s="17" t="s">
        <v>82</v>
      </c>
      <c r="E6" s="74"/>
      <c r="F6" s="74"/>
      <c r="G6" s="7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8"/>
    </row>
    <row r="7" spans="3:26" ht="8.1" customHeight="1" x14ac:dyDescent="0.2">
      <c r="C7" s="25"/>
      <c r="D7" s="375"/>
      <c r="E7" s="376"/>
      <c r="F7" s="376"/>
      <c r="G7" s="376"/>
      <c r="H7" s="376"/>
      <c r="I7" s="377"/>
      <c r="J7" s="373" t="s">
        <v>87</v>
      </c>
      <c r="K7" s="373" t="s">
        <v>88</v>
      </c>
      <c r="L7" s="373" t="s">
        <v>89</v>
      </c>
      <c r="M7" s="386" t="s">
        <v>90</v>
      </c>
      <c r="N7" s="386" t="s">
        <v>117</v>
      </c>
      <c r="O7" s="386" t="s">
        <v>123</v>
      </c>
      <c r="P7" s="386" t="s">
        <v>165</v>
      </c>
      <c r="Q7" s="386" t="s">
        <v>168</v>
      </c>
      <c r="R7" s="386" t="s">
        <v>187</v>
      </c>
      <c r="S7" s="386" t="s">
        <v>193</v>
      </c>
      <c r="T7" s="386" t="s">
        <v>194</v>
      </c>
      <c r="U7" s="386" t="s">
        <v>195</v>
      </c>
      <c r="V7" s="386" t="s">
        <v>196</v>
      </c>
      <c r="W7" s="386" t="s">
        <v>198</v>
      </c>
      <c r="X7" s="386" t="s">
        <v>199</v>
      </c>
      <c r="Y7" s="388" t="s">
        <v>203</v>
      </c>
    </row>
    <row r="8" spans="3:26" ht="8.1" customHeight="1" x14ac:dyDescent="0.2">
      <c r="C8" s="25"/>
      <c r="D8" s="378"/>
      <c r="E8" s="379"/>
      <c r="F8" s="379"/>
      <c r="G8" s="379"/>
      <c r="H8" s="379"/>
      <c r="I8" s="380"/>
      <c r="J8" s="374"/>
      <c r="K8" s="374"/>
      <c r="L8" s="374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9"/>
    </row>
    <row r="9" spans="3:26" ht="8.1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9"/>
    </row>
    <row r="10" spans="3:26" ht="8.1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9"/>
    </row>
    <row r="11" spans="3:26" ht="15" customHeight="1" thickBot="1" x14ac:dyDescent="0.25">
      <c r="C11" s="25"/>
      <c r="D11" s="381"/>
      <c r="E11" s="382"/>
      <c r="F11" s="382"/>
      <c r="G11" s="382"/>
      <c r="H11" s="382"/>
      <c r="I11" s="383"/>
      <c r="J11" s="19"/>
      <c r="K11" s="19"/>
      <c r="L11" s="19"/>
      <c r="M11" s="19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20"/>
    </row>
    <row r="12" spans="3:26" ht="14.25" thickTop="1" thickBot="1" x14ac:dyDescent="0.25">
      <c r="C12" s="25"/>
      <c r="D12" s="21" t="s">
        <v>58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24"/>
    </row>
    <row r="13" spans="3:26" ht="13.5" thickBot="1" x14ac:dyDescent="0.25">
      <c r="C13" s="25"/>
      <c r="D13" s="121"/>
      <c r="E13" s="122" t="s">
        <v>19</v>
      </c>
      <c r="F13" s="122"/>
      <c r="G13" s="122"/>
      <c r="H13" s="123"/>
      <c r="I13" s="124"/>
      <c r="J13" s="111">
        <v>34</v>
      </c>
      <c r="K13" s="111">
        <v>33</v>
      </c>
      <c r="L13" s="111">
        <v>35</v>
      </c>
      <c r="M13" s="111">
        <v>34</v>
      </c>
      <c r="N13" s="111">
        <v>37</v>
      </c>
      <c r="O13" s="171">
        <v>40</v>
      </c>
      <c r="P13" s="171">
        <v>37</v>
      </c>
      <c r="Q13" s="171">
        <v>37</v>
      </c>
      <c r="R13" s="171">
        <v>36</v>
      </c>
      <c r="S13" s="171">
        <v>40</v>
      </c>
      <c r="T13" s="171">
        <v>41</v>
      </c>
      <c r="U13" s="171">
        <v>44</v>
      </c>
      <c r="V13" s="171">
        <v>45</v>
      </c>
      <c r="W13" s="171">
        <v>43</v>
      </c>
      <c r="X13" s="171">
        <v>42</v>
      </c>
      <c r="Y13" s="112">
        <v>44</v>
      </c>
    </row>
    <row r="14" spans="3:26" ht="15.75" thickBot="1" x14ac:dyDescent="0.25">
      <c r="C14" s="25"/>
      <c r="D14" s="50" t="s">
        <v>147</v>
      </c>
      <c r="E14" s="51"/>
      <c r="F14" s="51"/>
      <c r="G14" s="51"/>
      <c r="H14" s="51"/>
      <c r="I14" s="51"/>
      <c r="J14" s="52"/>
      <c r="K14" s="52"/>
      <c r="L14" s="52"/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3:26" x14ac:dyDescent="0.2">
      <c r="C15" s="25"/>
      <c r="D15" s="176"/>
      <c r="E15" s="177" t="s">
        <v>19</v>
      </c>
      <c r="F15" s="177"/>
      <c r="G15" s="177"/>
      <c r="H15" s="178"/>
      <c r="I15" s="179"/>
      <c r="J15" s="180">
        <v>25592</v>
      </c>
      <c r="K15" s="180">
        <v>21149</v>
      </c>
      <c r="L15" s="180">
        <v>20990</v>
      </c>
      <c r="M15" s="180">
        <v>17849</v>
      </c>
      <c r="N15" s="180">
        <v>14594</v>
      </c>
      <c r="O15" s="211">
        <v>12910</v>
      </c>
      <c r="P15" s="211">
        <v>10058</v>
      </c>
      <c r="Q15" s="211">
        <v>9205</v>
      </c>
      <c r="R15" s="211">
        <v>6793</v>
      </c>
      <c r="S15" s="211">
        <v>6517</v>
      </c>
      <c r="T15" s="211">
        <v>5442</v>
      </c>
      <c r="U15" s="211">
        <v>5284</v>
      </c>
      <c r="V15" s="211">
        <v>5337</v>
      </c>
      <c r="W15" s="211">
        <v>5138</v>
      </c>
      <c r="X15" s="211">
        <v>5267</v>
      </c>
      <c r="Y15" s="181">
        <v>5566</v>
      </c>
    </row>
    <row r="16" spans="3:26" ht="13.5" thickBot="1" x14ac:dyDescent="0.25">
      <c r="C16" s="25"/>
      <c r="D16" s="135"/>
      <c r="E16" s="136" t="s">
        <v>126</v>
      </c>
      <c r="F16" s="136"/>
      <c r="G16" s="136"/>
      <c r="H16" s="137"/>
      <c r="I16" s="138"/>
      <c r="J16" s="200">
        <v>2091</v>
      </c>
      <c r="K16" s="139">
        <v>1975</v>
      </c>
      <c r="L16" s="139">
        <v>1416</v>
      </c>
      <c r="M16" s="139">
        <v>1250</v>
      </c>
      <c r="N16" s="185">
        <v>893</v>
      </c>
      <c r="O16" s="185">
        <v>793</v>
      </c>
      <c r="P16" s="185">
        <v>744</v>
      </c>
      <c r="Q16" s="185">
        <v>657</v>
      </c>
      <c r="R16" s="185">
        <v>591</v>
      </c>
      <c r="S16" s="185">
        <v>496</v>
      </c>
      <c r="T16" s="185">
        <v>374</v>
      </c>
      <c r="U16" s="185">
        <v>363</v>
      </c>
      <c r="V16" s="185">
        <v>320</v>
      </c>
      <c r="W16" s="185">
        <v>370</v>
      </c>
      <c r="X16" s="185">
        <v>339</v>
      </c>
      <c r="Y16" s="140">
        <v>235</v>
      </c>
      <c r="Z16" s="221"/>
    </row>
    <row r="17" spans="3:25" ht="13.5" thickBot="1" x14ac:dyDescent="0.25">
      <c r="C17" s="25"/>
      <c r="D17" s="50" t="s">
        <v>64</v>
      </c>
      <c r="E17" s="51"/>
      <c r="F17" s="51"/>
      <c r="G17" s="51"/>
      <c r="H17" s="51"/>
      <c r="I17" s="51"/>
      <c r="J17" s="52"/>
      <c r="K17" s="52"/>
      <c r="L17" s="52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3:25" x14ac:dyDescent="0.2">
      <c r="C18" s="25"/>
      <c r="D18" s="26"/>
      <c r="E18" s="27" t="s">
        <v>19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49">
        <v>546</v>
      </c>
      <c r="P18" s="149">
        <v>518</v>
      </c>
      <c r="Q18" s="149">
        <v>460</v>
      </c>
      <c r="R18" s="149">
        <v>396</v>
      </c>
      <c r="S18" s="149">
        <v>442</v>
      </c>
      <c r="T18" s="149">
        <v>392</v>
      </c>
      <c r="U18" s="149">
        <v>399</v>
      </c>
      <c r="V18" s="149">
        <v>402</v>
      </c>
      <c r="W18" s="149">
        <v>368</v>
      </c>
      <c r="X18" s="149">
        <v>432</v>
      </c>
      <c r="Y18" s="31">
        <v>393</v>
      </c>
    </row>
    <row r="19" spans="3:25" x14ac:dyDescent="0.2">
      <c r="C19" s="25"/>
      <c r="D19" s="32"/>
      <c r="E19" s="365" t="s">
        <v>21</v>
      </c>
      <c r="F19" s="33" t="s">
        <v>65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0">
        <v>279</v>
      </c>
      <c r="P19" s="150">
        <v>248</v>
      </c>
      <c r="Q19" s="150">
        <v>191</v>
      </c>
      <c r="R19" s="150">
        <v>188</v>
      </c>
      <c r="S19" s="150">
        <v>170</v>
      </c>
      <c r="T19" s="150">
        <v>153</v>
      </c>
      <c r="U19" s="150">
        <v>153</v>
      </c>
      <c r="V19" s="150">
        <v>167</v>
      </c>
      <c r="W19" s="150">
        <v>140</v>
      </c>
      <c r="X19" s="150">
        <v>129</v>
      </c>
      <c r="Y19" s="37">
        <v>134</v>
      </c>
    </row>
    <row r="20" spans="3:25" ht="13.5" thickBot="1" x14ac:dyDescent="0.25">
      <c r="C20" s="25"/>
      <c r="D20" s="44"/>
      <c r="E20" s="371"/>
      <c r="F20" s="45" t="s">
        <v>66</v>
      </c>
      <c r="G20" s="45"/>
      <c r="H20" s="46"/>
      <c r="I20" s="47"/>
      <c r="J20" s="63">
        <v>144</v>
      </c>
      <c r="K20" s="63">
        <v>192</v>
      </c>
      <c r="L20" s="63">
        <v>188</v>
      </c>
      <c r="M20" s="63">
        <v>198</v>
      </c>
      <c r="N20" s="63">
        <v>241</v>
      </c>
      <c r="O20" s="152">
        <v>267</v>
      </c>
      <c r="P20" s="152">
        <v>270</v>
      </c>
      <c r="Q20" s="152">
        <v>269</v>
      </c>
      <c r="R20" s="152">
        <v>208</v>
      </c>
      <c r="S20" s="152">
        <v>272</v>
      </c>
      <c r="T20" s="152">
        <v>239</v>
      </c>
      <c r="U20" s="152">
        <v>246</v>
      </c>
      <c r="V20" s="152">
        <v>235</v>
      </c>
      <c r="W20" s="152">
        <v>228</v>
      </c>
      <c r="X20" s="152">
        <v>303</v>
      </c>
      <c r="Y20" s="64">
        <v>259</v>
      </c>
    </row>
    <row r="21" spans="3:25" ht="13.5" x14ac:dyDescent="0.25">
      <c r="D21" s="159" t="s">
        <v>83</v>
      </c>
      <c r="E21" s="156"/>
      <c r="F21" s="156"/>
      <c r="G21" s="156"/>
      <c r="H21" s="157"/>
      <c r="I21" s="156"/>
      <c r="J21" s="158"/>
      <c r="K21" s="158"/>
      <c r="L21" s="158"/>
      <c r="M21" s="158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8" t="s">
        <v>191</v>
      </c>
    </row>
    <row r="22" spans="3:25" ht="13.5" x14ac:dyDescent="0.25">
      <c r="D22" s="164" t="s">
        <v>30</v>
      </c>
      <c r="E22" s="159" t="s">
        <v>133</v>
      </c>
      <c r="F22" s="166"/>
      <c r="G22" s="160"/>
      <c r="H22" s="160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8"/>
    </row>
  </sheetData>
  <mergeCells count="18">
    <mergeCell ref="Y7:Y10"/>
    <mergeCell ref="K7:K10"/>
    <mergeCell ref="L7:L10"/>
    <mergeCell ref="M7:M10"/>
    <mergeCell ref="N7:N10"/>
    <mergeCell ref="O7:O10"/>
    <mergeCell ref="P7:P10"/>
    <mergeCell ref="U7:U10"/>
    <mergeCell ref="S7:S10"/>
    <mergeCell ref="R7:R10"/>
    <mergeCell ref="V7:V10"/>
    <mergeCell ref="W7:W10"/>
    <mergeCell ref="X7:X10"/>
    <mergeCell ref="J7:J10"/>
    <mergeCell ref="E19:E20"/>
    <mergeCell ref="D7:I11"/>
    <mergeCell ref="Q7:Q10"/>
    <mergeCell ref="T7:T10"/>
  </mergeCells>
  <phoneticPr fontId="0" type="noConversion"/>
  <conditionalFormatting sqref="G6">
    <cfRule type="expression" dxfId="21" priority="1" stopIfTrue="1">
      <formula>#REF!=" "</formula>
    </cfRule>
  </conditionalFormatting>
  <conditionalFormatting sqref="D6">
    <cfRule type="cellIs" dxfId="2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C1:Y91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1.42578125" style="68" customWidth="1"/>
    <col min="9" max="9" width="1.140625" style="68" customWidth="1"/>
    <col min="10" max="14" width="6.28515625" style="68" hidden="1" customWidth="1"/>
    <col min="15" max="25" width="6.28515625" style="68" customWidth="1"/>
    <col min="26" max="26" width="8.28515625" style="68" customWidth="1"/>
    <col min="27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8.75" x14ac:dyDescent="0.2">
      <c r="D4" s="16" t="s">
        <v>95</v>
      </c>
      <c r="E4" s="70"/>
      <c r="F4" s="70"/>
      <c r="G4" s="70"/>
      <c r="H4" s="16" t="s">
        <v>164</v>
      </c>
      <c r="I4" s="7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5" s="69" customFormat="1" ht="15.75" x14ac:dyDescent="0.2">
      <c r="D5" s="183" t="s">
        <v>204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3:25" s="69" customFormat="1" ht="8.25" customHeight="1" x14ac:dyDescent="0.2">
      <c r="D6" s="18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3:25" s="73" customFormat="1" ht="8.25" customHeight="1" thickBot="1" x14ac:dyDescent="0.25">
      <c r="D7" s="17"/>
      <c r="E7" s="74"/>
      <c r="F7" s="74"/>
      <c r="G7" s="74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18"/>
    </row>
    <row r="8" spans="3:25" ht="6" customHeight="1" x14ac:dyDescent="0.2">
      <c r="C8" s="25"/>
      <c r="D8" s="375"/>
      <c r="E8" s="376"/>
      <c r="F8" s="376"/>
      <c r="G8" s="376"/>
      <c r="H8" s="376"/>
      <c r="I8" s="377"/>
      <c r="J8" s="373" t="s">
        <v>87</v>
      </c>
      <c r="K8" s="373" t="s">
        <v>88</v>
      </c>
      <c r="L8" s="373" t="s">
        <v>89</v>
      </c>
      <c r="M8" s="386" t="s">
        <v>90</v>
      </c>
      <c r="N8" s="386" t="s">
        <v>117</v>
      </c>
      <c r="O8" s="386" t="s">
        <v>123</v>
      </c>
      <c r="P8" s="386" t="s">
        <v>165</v>
      </c>
      <c r="Q8" s="386" t="s">
        <v>168</v>
      </c>
      <c r="R8" s="386" t="s">
        <v>187</v>
      </c>
      <c r="S8" s="373" t="s">
        <v>193</v>
      </c>
      <c r="T8" s="373" t="s">
        <v>194</v>
      </c>
      <c r="U8" s="373" t="s">
        <v>195</v>
      </c>
      <c r="V8" s="373" t="s">
        <v>196</v>
      </c>
      <c r="W8" s="373" t="s">
        <v>198</v>
      </c>
      <c r="X8" s="373" t="s">
        <v>199</v>
      </c>
      <c r="Y8" s="388" t="s">
        <v>203</v>
      </c>
    </row>
    <row r="9" spans="3:25" ht="6" customHeight="1" x14ac:dyDescent="0.2">
      <c r="C9" s="25"/>
      <c r="D9" s="378"/>
      <c r="E9" s="379"/>
      <c r="F9" s="379"/>
      <c r="G9" s="379"/>
      <c r="H9" s="379"/>
      <c r="I9" s="380"/>
      <c r="J9" s="374"/>
      <c r="K9" s="374"/>
      <c r="L9" s="374"/>
      <c r="M9" s="387"/>
      <c r="N9" s="387"/>
      <c r="O9" s="387"/>
      <c r="P9" s="387"/>
      <c r="Q9" s="387"/>
      <c r="R9" s="387"/>
      <c r="S9" s="374"/>
      <c r="T9" s="374"/>
      <c r="U9" s="374"/>
      <c r="V9" s="374"/>
      <c r="W9" s="374"/>
      <c r="X9" s="374"/>
      <c r="Y9" s="389"/>
    </row>
    <row r="10" spans="3:25" ht="6" customHeight="1" x14ac:dyDescent="0.2">
      <c r="C10" s="25"/>
      <c r="D10" s="378"/>
      <c r="E10" s="379"/>
      <c r="F10" s="379"/>
      <c r="G10" s="379"/>
      <c r="H10" s="379"/>
      <c r="I10" s="380"/>
      <c r="J10" s="374"/>
      <c r="K10" s="374"/>
      <c r="L10" s="374"/>
      <c r="M10" s="387"/>
      <c r="N10" s="387"/>
      <c r="O10" s="387"/>
      <c r="P10" s="387"/>
      <c r="Q10" s="387"/>
      <c r="R10" s="387"/>
      <c r="S10" s="374"/>
      <c r="T10" s="374"/>
      <c r="U10" s="374"/>
      <c r="V10" s="374"/>
      <c r="W10" s="374"/>
      <c r="X10" s="374"/>
      <c r="Y10" s="389"/>
    </row>
    <row r="11" spans="3:25" ht="6" customHeight="1" x14ac:dyDescent="0.2">
      <c r="C11" s="25"/>
      <c r="D11" s="378"/>
      <c r="E11" s="379"/>
      <c r="F11" s="379"/>
      <c r="G11" s="379"/>
      <c r="H11" s="379"/>
      <c r="I11" s="380"/>
      <c r="J11" s="374"/>
      <c r="K11" s="374"/>
      <c r="L11" s="374"/>
      <c r="M11" s="387"/>
      <c r="N11" s="387"/>
      <c r="O11" s="387"/>
      <c r="P11" s="387"/>
      <c r="Q11" s="387"/>
      <c r="R11" s="387"/>
      <c r="S11" s="410"/>
      <c r="T11" s="410"/>
      <c r="U11" s="410"/>
      <c r="V11" s="410"/>
      <c r="W11" s="410"/>
      <c r="X11" s="410"/>
      <c r="Y11" s="389"/>
    </row>
    <row r="12" spans="3:25" ht="15" customHeight="1" thickBot="1" x14ac:dyDescent="0.25">
      <c r="C12" s="25"/>
      <c r="D12" s="381"/>
      <c r="E12" s="382"/>
      <c r="F12" s="382"/>
      <c r="G12" s="382"/>
      <c r="H12" s="382"/>
      <c r="I12" s="383"/>
      <c r="J12" s="19"/>
      <c r="K12" s="19"/>
      <c r="L12" s="19"/>
      <c r="M12" s="19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20"/>
    </row>
    <row r="13" spans="3:25" ht="15.75" thickTop="1" x14ac:dyDescent="0.2">
      <c r="C13" s="25"/>
      <c r="D13" s="161"/>
      <c r="E13" s="141" t="s">
        <v>131</v>
      </c>
      <c r="F13" s="141"/>
      <c r="G13" s="141"/>
      <c r="H13" s="142"/>
      <c r="I13" s="143"/>
      <c r="J13" s="162">
        <v>6237</v>
      </c>
      <c r="K13" s="162">
        <v>5753</v>
      </c>
      <c r="L13" s="162">
        <v>4843</v>
      </c>
      <c r="M13" s="162">
        <v>4931</v>
      </c>
      <c r="N13" s="162">
        <v>4577</v>
      </c>
      <c r="O13" s="210">
        <v>4429</v>
      </c>
      <c r="P13" s="210">
        <v>4221</v>
      </c>
      <c r="Q13" s="210">
        <v>4743</v>
      </c>
      <c r="R13" s="210">
        <v>4458</v>
      </c>
      <c r="S13" s="210">
        <v>4167</v>
      </c>
      <c r="T13" s="210">
        <v>2973</v>
      </c>
      <c r="U13" s="210">
        <v>2445</v>
      </c>
      <c r="V13" s="210">
        <v>2749</v>
      </c>
      <c r="W13" s="210">
        <v>2028</v>
      </c>
      <c r="X13" s="210">
        <v>1876</v>
      </c>
      <c r="Y13" s="163">
        <v>1887</v>
      </c>
    </row>
    <row r="14" spans="3:25" ht="15.75" thickBot="1" x14ac:dyDescent="0.25">
      <c r="C14" s="25"/>
      <c r="D14" s="91"/>
      <c r="E14" s="45" t="s">
        <v>132</v>
      </c>
      <c r="F14" s="45"/>
      <c r="G14" s="45"/>
      <c r="H14" s="46"/>
      <c r="I14" s="47"/>
      <c r="J14" s="63">
        <v>2091</v>
      </c>
      <c r="K14" s="63">
        <v>1975</v>
      </c>
      <c r="L14" s="63">
        <v>1416</v>
      </c>
      <c r="M14" s="63">
        <v>1250</v>
      </c>
      <c r="N14" s="63">
        <v>893</v>
      </c>
      <c r="O14" s="152">
        <v>793</v>
      </c>
      <c r="P14" s="152">
        <v>744</v>
      </c>
      <c r="Q14" s="152">
        <v>657</v>
      </c>
      <c r="R14" s="152">
        <v>591</v>
      </c>
      <c r="S14" s="152">
        <v>496</v>
      </c>
      <c r="T14" s="152">
        <v>374</v>
      </c>
      <c r="U14" s="152">
        <v>363</v>
      </c>
      <c r="V14" s="152">
        <v>320</v>
      </c>
      <c r="W14" s="152">
        <v>370</v>
      </c>
      <c r="X14" s="152">
        <v>339</v>
      </c>
      <c r="Y14" s="64">
        <v>235</v>
      </c>
    </row>
    <row r="15" spans="3:25" ht="13.5" x14ac:dyDescent="0.25">
      <c r="C15" s="103"/>
      <c r="D15" s="77" t="s">
        <v>83</v>
      </c>
      <c r="E15" s="156"/>
      <c r="F15" s="156"/>
      <c r="G15" s="156"/>
      <c r="H15" s="157"/>
      <c r="I15" s="156"/>
      <c r="J15" s="158"/>
      <c r="K15" s="158"/>
      <c r="L15" s="158"/>
      <c r="M15" s="158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48" t="s">
        <v>191</v>
      </c>
    </row>
    <row r="16" spans="3:25" ht="13.5" x14ac:dyDescent="0.25">
      <c r="D16" s="164" t="s">
        <v>30</v>
      </c>
      <c r="E16" s="159" t="s">
        <v>133</v>
      </c>
      <c r="F16" s="166"/>
      <c r="G16" s="160"/>
      <c r="H16" s="160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8"/>
    </row>
    <row r="22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31" ht="25.5" customHeight="1" x14ac:dyDescent="0.2"/>
    <row r="34" ht="12.75" customHeight="1" x14ac:dyDescent="0.2"/>
    <row r="37" ht="12.75" customHeight="1" x14ac:dyDescent="0.2"/>
    <row r="40" ht="12.75" customHeight="1" x14ac:dyDescent="0.2"/>
    <row r="43" ht="12.75" customHeight="1" x14ac:dyDescent="0.2"/>
    <row r="46" ht="12.75" customHeight="1" x14ac:dyDescent="0.2"/>
    <row r="49" ht="12.75" customHeight="1" x14ac:dyDescent="0.2"/>
    <row r="52" ht="12.75" customHeight="1" x14ac:dyDescent="0.2"/>
    <row r="55" ht="12.75" customHeight="1" x14ac:dyDescent="0.2"/>
    <row r="58" ht="12.75" customHeight="1" x14ac:dyDescent="0.2"/>
    <row r="61" ht="12.75" customHeight="1" x14ac:dyDescent="0.2"/>
    <row r="64" ht="25.5" customHeight="1" x14ac:dyDescent="0.2"/>
    <row r="67" ht="12.75" customHeight="1" x14ac:dyDescent="0.2"/>
    <row r="70" ht="12.75" customHeight="1" x14ac:dyDescent="0.2"/>
    <row r="73" ht="12.75" customHeight="1" x14ac:dyDescent="0.2"/>
    <row r="76" ht="12.75" customHeight="1" x14ac:dyDescent="0.2"/>
    <row r="79" ht="12.75" customHeight="1" x14ac:dyDescent="0.2"/>
    <row r="82" ht="12.75" customHeight="1" x14ac:dyDescent="0.2"/>
    <row r="85" ht="12.75" customHeight="1" x14ac:dyDescent="0.2"/>
    <row r="88" ht="12.75" customHeight="1" x14ac:dyDescent="0.2"/>
    <row r="91" ht="25.5" customHeight="1" x14ac:dyDescent="0.2"/>
  </sheetData>
  <mergeCells count="17">
    <mergeCell ref="D8:I12"/>
    <mergeCell ref="M8:M11"/>
    <mergeCell ref="N8:N11"/>
    <mergeCell ref="S8:S11"/>
    <mergeCell ref="P8:P11"/>
    <mergeCell ref="Q8:Q11"/>
    <mergeCell ref="R8:R11"/>
    <mergeCell ref="Y8:Y11"/>
    <mergeCell ref="L8:L11"/>
    <mergeCell ref="J8:J11"/>
    <mergeCell ref="K8:K11"/>
    <mergeCell ref="O8:O11"/>
    <mergeCell ref="W8:W11"/>
    <mergeCell ref="V8:V11"/>
    <mergeCell ref="U8:U11"/>
    <mergeCell ref="T8:T11"/>
    <mergeCell ref="X8:X11"/>
  </mergeCells>
  <phoneticPr fontId="0" type="noConversion"/>
  <conditionalFormatting sqref="G7">
    <cfRule type="expression" dxfId="19" priority="1" stopIfTrue="1">
      <formula>#REF!=" "</formula>
    </cfRule>
  </conditionalFormatting>
  <conditionalFormatting sqref="D7">
    <cfRule type="cellIs" dxfId="1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45" top="0.70866141732283472" bottom="0.70866141732283472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68</vt:i4>
      </vt:variant>
    </vt:vector>
  </HeadingPairs>
  <TitlesOfParts>
    <vt:vector size="87" baseType="lpstr">
      <vt:lpstr>Obsah</vt:lpstr>
      <vt:lpstr>B8.1.1</vt:lpstr>
      <vt:lpstr>B8.1.2</vt:lpstr>
      <vt:lpstr>B8.1.3</vt:lpstr>
      <vt:lpstr>B8.2.1</vt:lpstr>
      <vt:lpstr>B8.2.2</vt:lpstr>
      <vt:lpstr>B8.2.3</vt:lpstr>
      <vt:lpstr>B8.2.4</vt:lpstr>
      <vt:lpstr>B8.2.5</vt:lpstr>
      <vt:lpstr>B8.3.1</vt:lpstr>
      <vt:lpstr>B8.3.2</vt:lpstr>
      <vt:lpstr>B8.4.1</vt:lpstr>
      <vt:lpstr>B8.5.1</vt:lpstr>
      <vt:lpstr>B8.5.2</vt:lpstr>
      <vt:lpstr>GB1</vt:lpstr>
      <vt:lpstr>GB2</vt:lpstr>
      <vt:lpstr>GB3</vt:lpstr>
      <vt:lpstr>GB4</vt:lpstr>
      <vt:lpstr>GB5</vt:lpstr>
      <vt:lpstr>data_1</vt:lpstr>
      <vt:lpstr>data_10</vt:lpstr>
      <vt:lpstr>data_11</vt:lpstr>
      <vt:lpstr>'GB1'!data_13</vt:lpstr>
      <vt:lpstr>'GB3'!data_13</vt:lpstr>
      <vt:lpstr>'GB4'!data_13</vt:lpstr>
      <vt:lpstr>data_13</vt:lpstr>
      <vt:lpstr>B8.5.2!data_15</vt:lpstr>
      <vt:lpstr>data_15</vt:lpstr>
      <vt:lpstr>data_2</vt:lpstr>
      <vt:lpstr>data_4</vt:lpstr>
      <vt:lpstr>data_5</vt:lpstr>
      <vt:lpstr>data_6</vt:lpstr>
      <vt:lpstr>data_7</vt:lpstr>
      <vt:lpstr>data_8</vt:lpstr>
      <vt:lpstr>data_9</vt:lpstr>
      <vt:lpstr>B8.1.1!Datova_oblast</vt:lpstr>
      <vt:lpstr>B8.1.2!Datova_oblast</vt:lpstr>
      <vt:lpstr>B8.1.3!Datova_oblast</vt:lpstr>
      <vt:lpstr>B8.2.1!Datova_oblast</vt:lpstr>
      <vt:lpstr>B8.2.2!Datova_oblast</vt:lpstr>
      <vt:lpstr>B8.2.3!Datova_oblast</vt:lpstr>
      <vt:lpstr>B8.2.4!Datova_oblast</vt:lpstr>
      <vt:lpstr>B8.2.5!Datova_oblast</vt:lpstr>
      <vt:lpstr>B8.3.1!Datova_oblast</vt:lpstr>
      <vt:lpstr>B8.3.2!Datova_oblast</vt:lpstr>
      <vt:lpstr>B8.4.1!Datova_oblast</vt:lpstr>
      <vt:lpstr>B8.5.1!Datova_oblast</vt:lpstr>
      <vt:lpstr>B8.5.2!Datova_oblast</vt:lpstr>
      <vt:lpstr>'GB1'!Datova_oblast</vt:lpstr>
      <vt:lpstr>'GB3'!Datova_oblast</vt:lpstr>
      <vt:lpstr>'GB4'!Datova_oblast</vt:lpstr>
      <vt:lpstr>Obsah!Názvy_tisku</vt:lpstr>
      <vt:lpstr>B8.1.1!Novy_rok</vt:lpstr>
      <vt:lpstr>B8.1.2!Novy_rok</vt:lpstr>
      <vt:lpstr>B8.1.3!Novy_rok</vt:lpstr>
      <vt:lpstr>B8.2.1!Novy_rok</vt:lpstr>
      <vt:lpstr>B8.2.2!Novy_rok</vt:lpstr>
      <vt:lpstr>B8.2.3!Novy_rok</vt:lpstr>
      <vt:lpstr>B8.2.4!Novy_rok</vt:lpstr>
      <vt:lpstr>B8.2.5!Novy_rok</vt:lpstr>
      <vt:lpstr>B8.3.1!Novy_rok</vt:lpstr>
      <vt:lpstr>B8.3.2!Novy_rok</vt:lpstr>
      <vt:lpstr>B8.4.1!Novy_rok</vt:lpstr>
      <vt:lpstr>B8.5.1!Novy_rok</vt:lpstr>
      <vt:lpstr>B8.5.2!Novy_rok</vt:lpstr>
      <vt:lpstr>'GB1'!Novy_rok</vt:lpstr>
      <vt:lpstr>'GB3'!Novy_rok</vt:lpstr>
      <vt:lpstr>'GB4'!Novy_rok</vt:lpstr>
      <vt:lpstr>B8.1.1!Oblast_tisku</vt:lpstr>
      <vt:lpstr>B8.1.2!Oblast_tisku</vt:lpstr>
      <vt:lpstr>B8.1.3!Oblast_tisku</vt:lpstr>
      <vt:lpstr>B8.2.1!Oblast_tisku</vt:lpstr>
      <vt:lpstr>B8.2.2!Oblast_tisku</vt:lpstr>
      <vt:lpstr>B8.2.3!Oblast_tisku</vt:lpstr>
      <vt:lpstr>B8.2.4!Oblast_tisku</vt:lpstr>
      <vt:lpstr>B8.2.5!Oblast_tisku</vt:lpstr>
      <vt:lpstr>B8.3.1!Oblast_tisku</vt:lpstr>
      <vt:lpstr>B8.3.2!Oblast_tisku</vt:lpstr>
      <vt:lpstr>B8.4.1!Oblast_tisku</vt:lpstr>
      <vt:lpstr>B8.5.1!Oblast_tisku</vt:lpstr>
      <vt:lpstr>B8.5.2!Oblast_tisku</vt:lpstr>
      <vt:lpstr>'GB1'!Oblast_tisku</vt:lpstr>
      <vt:lpstr>'GB2'!Oblast_tisku</vt:lpstr>
      <vt:lpstr>'GB3'!Oblast_tisku</vt:lpstr>
      <vt:lpstr>'GB4'!Oblast_tisku</vt:lpstr>
      <vt:lpstr>'GB5'!Oblast_tisku</vt:lpstr>
      <vt:lpstr>Obsah!Oblast_tisku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Kočová Jaroslava</cp:lastModifiedBy>
  <cp:lastPrinted>2020-09-04T11:42:48Z</cp:lastPrinted>
  <dcterms:created xsi:type="dcterms:W3CDTF">2000-10-16T14:33:05Z</dcterms:created>
  <dcterms:modified xsi:type="dcterms:W3CDTF">2020-09-04T11:42:59Z</dcterms:modified>
</cp:coreProperties>
</file>